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Обмен\!Исходящие\buh_uchet\К рейтингам\"/>
    </mc:Choice>
  </mc:AlternateContent>
  <bookViews>
    <workbookView xWindow="-120" yWindow="-120" windowWidth="29040" windowHeight="15840"/>
  </bookViews>
  <sheets>
    <sheet name="МБТ  всего" sheetId="5" r:id="rId1"/>
    <sheet name="Дотация" sheetId="1" r:id="rId2"/>
    <sheet name="Субсидия" sheetId="2" r:id="rId3"/>
    <sheet name="Субвенция" sheetId="3" r:id="rId4"/>
    <sheet name="Иные  МБТ" sheetId="4" r:id="rId5"/>
  </sheets>
  <externalReferences>
    <externalReference r:id="rId6"/>
    <externalReference r:id="rId7"/>
    <externalReference r:id="rId8"/>
    <externalReference r:id="rId9"/>
  </externalReferences>
  <definedNames>
    <definedName name="_xlnm.Print_Titles" localSheetId="1">Дотация!$A:$A</definedName>
    <definedName name="_xlnm.Print_Titles" localSheetId="4">'Иные  МБТ'!$A:$A</definedName>
    <definedName name="_xlnm.Print_Titles" localSheetId="3">Субвенция!$A:$A</definedName>
    <definedName name="_xlnm.Print_Titles" localSheetId="2">Субсидия!$A:$A</definedName>
    <definedName name="_xlnm.Print_Area" localSheetId="4">'Иные  МБТ'!$A$1:$BA$39</definedName>
    <definedName name="_xlnm.Print_Area" localSheetId="3">Субвенция!$A$1:$DM$41</definedName>
    <definedName name="_xlnm.Print_Area" localSheetId="2">Субсидия!$A$1:$JE$41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8" i="5" l="1"/>
  <c r="B38" i="5"/>
  <c r="C37" i="5"/>
  <c r="C36" i="5"/>
  <c r="B36" i="5"/>
  <c r="C35" i="5"/>
  <c r="B35" i="5"/>
  <c r="D28" i="5"/>
  <c r="C28" i="5"/>
  <c r="B28" i="5"/>
  <c r="D27" i="5"/>
  <c r="C27" i="5"/>
  <c r="B27" i="5"/>
  <c r="D24" i="5"/>
  <c r="E24" i="5" s="1"/>
  <c r="C24" i="5"/>
  <c r="B24" i="5"/>
  <c r="D23" i="5"/>
  <c r="E23" i="5" s="1"/>
  <c r="C23" i="5"/>
  <c r="B23" i="5"/>
  <c r="D22" i="5"/>
  <c r="C22" i="5"/>
  <c r="B22" i="5"/>
  <c r="D21" i="5"/>
  <c r="C21" i="5"/>
  <c r="B21" i="5"/>
  <c r="D20" i="5"/>
  <c r="E20" i="5" s="1"/>
  <c r="C20" i="5"/>
  <c r="B20" i="5"/>
  <c r="D19" i="5"/>
  <c r="E19" i="5" s="1"/>
  <c r="C19" i="5"/>
  <c r="B19" i="5"/>
  <c r="D18" i="5"/>
  <c r="C18" i="5"/>
  <c r="B18" i="5"/>
  <c r="D17" i="5"/>
  <c r="C17" i="5"/>
  <c r="B17" i="5"/>
  <c r="D16" i="5"/>
  <c r="E16" i="5" s="1"/>
  <c r="C16" i="5"/>
  <c r="B16" i="5"/>
  <c r="D15" i="5"/>
  <c r="E15" i="5" s="1"/>
  <c r="C15" i="5"/>
  <c r="B15" i="5"/>
  <c r="D14" i="5"/>
  <c r="C14" i="5"/>
  <c r="B14" i="5"/>
  <c r="D13" i="5"/>
  <c r="C13" i="5"/>
  <c r="B13" i="5"/>
  <c r="D12" i="5"/>
  <c r="E12" i="5" s="1"/>
  <c r="C12" i="5"/>
  <c r="B12" i="5"/>
  <c r="D11" i="5"/>
  <c r="E11" i="5" s="1"/>
  <c r="C11" i="5"/>
  <c r="B11" i="5"/>
  <c r="D10" i="5"/>
  <c r="C10" i="5"/>
  <c r="B10" i="5"/>
  <c r="D9" i="5"/>
  <c r="C9" i="5"/>
  <c r="B9" i="5"/>
  <c r="D8" i="5"/>
  <c r="E8" i="5" s="1"/>
  <c r="C8" i="5"/>
  <c r="B8" i="5"/>
  <c r="D7" i="5"/>
  <c r="E7" i="5" s="1"/>
  <c r="C7" i="5"/>
  <c r="B7" i="5"/>
  <c r="A3" i="5"/>
  <c r="AT38" i="4"/>
  <c r="AL38" i="4"/>
  <c r="V38" i="4"/>
  <c r="H36" i="4"/>
  <c r="C36" i="4"/>
  <c r="B36" i="4"/>
  <c r="AX34" i="4"/>
  <c r="AT34" i="4"/>
  <c r="AP34" i="4"/>
  <c r="AP38" i="4" s="1"/>
  <c r="AL34" i="4"/>
  <c r="AH34" i="4"/>
  <c r="AH38" i="4" s="1"/>
  <c r="AD34" i="4"/>
  <c r="Z34" i="4"/>
  <c r="W34" i="4"/>
  <c r="V34" i="4"/>
  <c r="R34" i="4"/>
  <c r="N34" i="4"/>
  <c r="J34" i="4"/>
  <c r="F34" i="4"/>
  <c r="AZ33" i="4"/>
  <c r="BA33" i="4" s="1"/>
  <c r="AY33" i="4"/>
  <c r="AV33" i="4"/>
  <c r="AW33" i="4" s="1"/>
  <c r="AU33" i="4"/>
  <c r="AU34" i="4" s="1"/>
  <c r="AR33" i="4"/>
  <c r="AQ33" i="4"/>
  <c r="AQ34" i="4" s="1"/>
  <c r="AN33" i="4"/>
  <c r="AO33" i="4" s="1"/>
  <c r="AM33" i="4"/>
  <c r="AM34" i="4" s="1"/>
  <c r="AJ33" i="4"/>
  <c r="AI33" i="4"/>
  <c r="AF33" i="4"/>
  <c r="AG33" i="4" s="1"/>
  <c r="AE33" i="4"/>
  <c r="AB33" i="4"/>
  <c r="AA33" i="4"/>
  <c r="X33" i="4"/>
  <c r="W33" i="4"/>
  <c r="T33" i="4"/>
  <c r="S33" i="4"/>
  <c r="P33" i="4"/>
  <c r="O33" i="4"/>
  <c r="L33" i="4"/>
  <c r="K33" i="4"/>
  <c r="K34" i="4" s="1"/>
  <c r="F33" i="4"/>
  <c r="D33" i="4"/>
  <c r="B33" i="4"/>
  <c r="AZ32" i="4"/>
  <c r="AY32" i="4"/>
  <c r="AY34" i="4" s="1"/>
  <c r="AV32" i="4"/>
  <c r="AU32" i="4"/>
  <c r="AR32" i="4"/>
  <c r="AQ32" i="4"/>
  <c r="AN32" i="4"/>
  <c r="AM32" i="4"/>
  <c r="AJ32" i="4"/>
  <c r="AI32" i="4"/>
  <c r="AI34" i="4" s="1"/>
  <c r="AF32" i="4"/>
  <c r="AF34" i="4" s="1"/>
  <c r="AE32" i="4"/>
  <c r="AB32" i="4"/>
  <c r="AC32" i="4" s="1"/>
  <c r="AA32" i="4"/>
  <c r="X32" i="4"/>
  <c r="W32" i="4"/>
  <c r="T32" i="4"/>
  <c r="S32" i="4"/>
  <c r="P32" i="4"/>
  <c r="P34" i="4" s="1"/>
  <c r="O32" i="4"/>
  <c r="Q32" i="4" s="1"/>
  <c r="M32" i="4"/>
  <c r="L32" i="4"/>
  <c r="L34" i="4" s="1"/>
  <c r="K32" i="4"/>
  <c r="F32" i="4"/>
  <c r="D32" i="4"/>
  <c r="B32" i="4"/>
  <c r="B34" i="4" s="1"/>
  <c r="AX30" i="4"/>
  <c r="AT30" i="4"/>
  <c r="AP30" i="4"/>
  <c r="AL30" i="4"/>
  <c r="AH30" i="4"/>
  <c r="AD30" i="4"/>
  <c r="AD38" i="4" s="1"/>
  <c r="Z30" i="4"/>
  <c r="V30" i="4"/>
  <c r="R30" i="4"/>
  <c r="N30" i="4"/>
  <c r="N38" i="4" s="1"/>
  <c r="J30" i="4"/>
  <c r="BA29" i="4"/>
  <c r="AZ29" i="4"/>
  <c r="AY29" i="4"/>
  <c r="AV29" i="4"/>
  <c r="AU29" i="4"/>
  <c r="AR29" i="4"/>
  <c r="AQ29" i="4"/>
  <c r="AN29" i="4"/>
  <c r="AO29" i="4" s="1"/>
  <c r="AM29" i="4"/>
  <c r="AJ29" i="4"/>
  <c r="AK29" i="4" s="1"/>
  <c r="AI29" i="4"/>
  <c r="AF29" i="4"/>
  <c r="AE29" i="4"/>
  <c r="AB29" i="4"/>
  <c r="AA29" i="4"/>
  <c r="X29" i="4"/>
  <c r="Y29" i="4" s="1"/>
  <c r="W29" i="4"/>
  <c r="T29" i="4"/>
  <c r="U29" i="4" s="1"/>
  <c r="S29" i="4"/>
  <c r="P29" i="4"/>
  <c r="O29" i="4"/>
  <c r="L29" i="4"/>
  <c r="K29" i="4"/>
  <c r="F29" i="4"/>
  <c r="D29" i="4"/>
  <c r="B29" i="4"/>
  <c r="BA28" i="4"/>
  <c r="AZ28" i="4"/>
  <c r="AY28" i="4"/>
  <c r="AV28" i="4"/>
  <c r="AU28" i="4"/>
  <c r="AR28" i="4"/>
  <c r="AQ28" i="4"/>
  <c r="AN28" i="4"/>
  <c r="AO28" i="4" s="1"/>
  <c r="AM28" i="4"/>
  <c r="AK28" i="4"/>
  <c r="AJ28" i="4"/>
  <c r="AI28" i="4"/>
  <c r="AF28" i="4"/>
  <c r="AG28" i="4" s="1"/>
  <c r="AE28" i="4"/>
  <c r="AB28" i="4"/>
  <c r="AA28" i="4"/>
  <c r="X28" i="4"/>
  <c r="W28" i="4"/>
  <c r="T28" i="4"/>
  <c r="U28" i="4" s="1"/>
  <c r="S28" i="4"/>
  <c r="P28" i="4"/>
  <c r="O28" i="4"/>
  <c r="L28" i="4"/>
  <c r="K28" i="4"/>
  <c r="F28" i="4"/>
  <c r="D28" i="4"/>
  <c r="B28" i="4"/>
  <c r="AZ27" i="4"/>
  <c r="AY27" i="4"/>
  <c r="AW27" i="4"/>
  <c r="AV27" i="4"/>
  <c r="AU27" i="4"/>
  <c r="AR27" i="4"/>
  <c r="AQ27" i="4"/>
  <c r="AN27" i="4"/>
  <c r="AM27" i="4"/>
  <c r="AJ27" i="4"/>
  <c r="AI27" i="4"/>
  <c r="AF27" i="4"/>
  <c r="AG27" i="4" s="1"/>
  <c r="AE27" i="4"/>
  <c r="AC27" i="4"/>
  <c r="AB27" i="4"/>
  <c r="AA27" i="4"/>
  <c r="X27" i="4"/>
  <c r="W27" i="4"/>
  <c r="T27" i="4"/>
  <c r="S27" i="4"/>
  <c r="P27" i="4"/>
  <c r="Q27" i="4" s="1"/>
  <c r="O27" i="4"/>
  <c r="L27" i="4"/>
  <c r="M27" i="4" s="1"/>
  <c r="K27" i="4"/>
  <c r="F27" i="4"/>
  <c r="D27" i="4"/>
  <c r="B27" i="4"/>
  <c r="AZ26" i="4"/>
  <c r="AY26" i="4"/>
  <c r="AV26" i="4"/>
  <c r="AU26" i="4"/>
  <c r="AR26" i="4"/>
  <c r="AS26" i="4" s="1"/>
  <c r="AQ26" i="4"/>
  <c r="AN26" i="4"/>
  <c r="AO26" i="4" s="1"/>
  <c r="AM26" i="4"/>
  <c r="AJ26" i="4"/>
  <c r="H26" i="4" s="1"/>
  <c r="G26" i="4" s="1"/>
  <c r="AI26" i="4"/>
  <c r="AF26" i="4"/>
  <c r="AE26" i="4"/>
  <c r="AB26" i="4"/>
  <c r="AC26" i="4" s="1"/>
  <c r="AA26" i="4"/>
  <c r="X26" i="4"/>
  <c r="Y26" i="4" s="1"/>
  <c r="W26" i="4"/>
  <c r="T26" i="4"/>
  <c r="S26" i="4"/>
  <c r="P26" i="4"/>
  <c r="O26" i="4"/>
  <c r="M26" i="4"/>
  <c r="L26" i="4"/>
  <c r="K26" i="4"/>
  <c r="F26" i="4"/>
  <c r="D26" i="4"/>
  <c r="B26" i="4"/>
  <c r="AZ25" i="4"/>
  <c r="BA25" i="4" s="1"/>
  <c r="AY25" i="4"/>
  <c r="AV25" i="4"/>
  <c r="AU25" i="4"/>
  <c r="AR25" i="4"/>
  <c r="AQ25" i="4"/>
  <c r="AN25" i="4"/>
  <c r="AO25" i="4" s="1"/>
  <c r="AM25" i="4"/>
  <c r="AJ25" i="4"/>
  <c r="AI25" i="4"/>
  <c r="AF25" i="4"/>
  <c r="AE25" i="4"/>
  <c r="AB25" i="4"/>
  <c r="AA25" i="4"/>
  <c r="AC25" i="4" s="1"/>
  <c r="X25" i="4"/>
  <c r="Y25" i="4" s="1"/>
  <c r="W25" i="4"/>
  <c r="T25" i="4"/>
  <c r="U25" i="4" s="1"/>
  <c r="S25" i="4"/>
  <c r="P25" i="4"/>
  <c r="O25" i="4"/>
  <c r="L25" i="4"/>
  <c r="K25" i="4"/>
  <c r="F25" i="4"/>
  <c r="D25" i="4"/>
  <c r="B25" i="4"/>
  <c r="BA24" i="4"/>
  <c r="AZ24" i="4"/>
  <c r="AY24" i="4"/>
  <c r="AV24" i="4"/>
  <c r="AW24" i="4" s="1"/>
  <c r="AU24" i="4"/>
  <c r="AR24" i="4"/>
  <c r="AQ24" i="4"/>
  <c r="AN24" i="4"/>
  <c r="AM24" i="4"/>
  <c r="AJ24" i="4"/>
  <c r="AK24" i="4" s="1"/>
  <c r="AI24" i="4"/>
  <c r="AF24" i="4"/>
  <c r="AG24" i="4" s="1"/>
  <c r="AE24" i="4"/>
  <c r="AB24" i="4"/>
  <c r="AA24" i="4"/>
  <c r="X24" i="4"/>
  <c r="W24" i="4"/>
  <c r="T24" i="4"/>
  <c r="U24" i="4" s="1"/>
  <c r="S24" i="4"/>
  <c r="P24" i="4"/>
  <c r="O24" i="4"/>
  <c r="L24" i="4"/>
  <c r="K24" i="4"/>
  <c r="F24" i="4"/>
  <c r="D24" i="4"/>
  <c r="C24" i="4"/>
  <c r="B24" i="4"/>
  <c r="AZ23" i="4"/>
  <c r="AY23" i="4"/>
  <c r="AV23" i="4"/>
  <c r="AW23" i="4" s="1"/>
  <c r="AU23" i="4"/>
  <c r="AR23" i="4"/>
  <c r="AS23" i="4" s="1"/>
  <c r="AQ23" i="4"/>
  <c r="AN23" i="4"/>
  <c r="AM23" i="4"/>
  <c r="AJ23" i="4"/>
  <c r="AI23" i="4"/>
  <c r="C23" i="4" s="1"/>
  <c r="AG23" i="4"/>
  <c r="AF23" i="4"/>
  <c r="AE23" i="4"/>
  <c r="AB23" i="4"/>
  <c r="AC23" i="4" s="1"/>
  <c r="AA23" i="4"/>
  <c r="X23" i="4"/>
  <c r="W23" i="4"/>
  <c r="T23" i="4"/>
  <c r="S23" i="4"/>
  <c r="P23" i="4"/>
  <c r="Q23" i="4" s="1"/>
  <c r="O23" i="4"/>
  <c r="L23" i="4"/>
  <c r="K23" i="4"/>
  <c r="F23" i="4"/>
  <c r="D23" i="4"/>
  <c r="B23" i="4"/>
  <c r="AZ22" i="4"/>
  <c r="AY22" i="4"/>
  <c r="AV22" i="4"/>
  <c r="AU22" i="4"/>
  <c r="AR22" i="4"/>
  <c r="AS22" i="4" s="1"/>
  <c r="AQ22" i="4"/>
  <c r="AN22" i="4"/>
  <c r="AM22" i="4"/>
  <c r="AJ22" i="4"/>
  <c r="AI22" i="4"/>
  <c r="AF22" i="4"/>
  <c r="AE22" i="4"/>
  <c r="AG22" i="4" s="1"/>
  <c r="AB22" i="4"/>
  <c r="AC22" i="4" s="1"/>
  <c r="AA22" i="4"/>
  <c r="X22" i="4"/>
  <c r="Y22" i="4" s="1"/>
  <c r="W22" i="4"/>
  <c r="T22" i="4"/>
  <c r="S22" i="4"/>
  <c r="P22" i="4"/>
  <c r="O22" i="4"/>
  <c r="Q22" i="4" s="1"/>
  <c r="L22" i="4"/>
  <c r="M22" i="4" s="1"/>
  <c r="K22" i="4"/>
  <c r="F22" i="4"/>
  <c r="D22" i="4"/>
  <c r="B22" i="4"/>
  <c r="BA21" i="4"/>
  <c r="AZ21" i="4"/>
  <c r="AY21" i="4"/>
  <c r="AV21" i="4"/>
  <c r="AU21" i="4"/>
  <c r="AR21" i="4"/>
  <c r="AQ21" i="4"/>
  <c r="AS21" i="4" s="1"/>
  <c r="AN21" i="4"/>
  <c r="AO21" i="4" s="1"/>
  <c r="AM21" i="4"/>
  <c r="AJ21" i="4"/>
  <c r="AI21" i="4"/>
  <c r="AF21" i="4"/>
  <c r="AE21" i="4"/>
  <c r="AB21" i="4"/>
  <c r="AA21" i="4"/>
  <c r="AC21" i="4" s="1"/>
  <c r="Y21" i="4"/>
  <c r="X21" i="4"/>
  <c r="W21" i="4"/>
  <c r="T21" i="4"/>
  <c r="U21" i="4" s="1"/>
  <c r="S21" i="4"/>
  <c r="P21" i="4"/>
  <c r="O21" i="4"/>
  <c r="C21" i="4" s="1"/>
  <c r="E21" i="4" s="1"/>
  <c r="L21" i="4"/>
  <c r="K21" i="4"/>
  <c r="F21" i="4"/>
  <c r="D21" i="4"/>
  <c r="B21" i="4"/>
  <c r="AZ20" i="4"/>
  <c r="BA20" i="4" s="1"/>
  <c r="AY20" i="4"/>
  <c r="AV20" i="4"/>
  <c r="AW20" i="4" s="1"/>
  <c r="AU20" i="4"/>
  <c r="AR20" i="4"/>
  <c r="AQ20" i="4"/>
  <c r="AN20" i="4"/>
  <c r="AO20" i="4" s="1"/>
  <c r="AM20" i="4"/>
  <c r="AJ20" i="4"/>
  <c r="AI20" i="4"/>
  <c r="AF20" i="4"/>
  <c r="AG20" i="4" s="1"/>
  <c r="AE20" i="4"/>
  <c r="AC20" i="4"/>
  <c r="AB20" i="4"/>
  <c r="AA20" i="4"/>
  <c r="X20" i="4"/>
  <c r="W20" i="4"/>
  <c r="T20" i="4"/>
  <c r="U20" i="4" s="1"/>
  <c r="S20" i="4"/>
  <c r="P20" i="4"/>
  <c r="O20" i="4"/>
  <c r="L20" i="4"/>
  <c r="M20" i="4" s="1"/>
  <c r="K20" i="4"/>
  <c r="F20" i="4"/>
  <c r="D20" i="4"/>
  <c r="B20" i="4"/>
  <c r="AZ19" i="4"/>
  <c r="AY19" i="4"/>
  <c r="AV19" i="4"/>
  <c r="AW19" i="4" s="1"/>
  <c r="AU19" i="4"/>
  <c r="AR19" i="4"/>
  <c r="AQ19" i="4"/>
  <c r="AN19" i="4"/>
  <c r="AM19" i="4"/>
  <c r="AO19" i="4" s="1"/>
  <c r="AJ19" i="4"/>
  <c r="AI19" i="4"/>
  <c r="AF19" i="4"/>
  <c r="AE19" i="4"/>
  <c r="AB19" i="4"/>
  <c r="AC19" i="4" s="1"/>
  <c r="AA19" i="4"/>
  <c r="X19" i="4"/>
  <c r="Y19" i="4" s="1"/>
  <c r="W19" i="4"/>
  <c r="T19" i="4"/>
  <c r="U19" i="4" s="1"/>
  <c r="S19" i="4"/>
  <c r="P19" i="4"/>
  <c r="O19" i="4"/>
  <c r="L19" i="4"/>
  <c r="M19" i="4" s="1"/>
  <c r="K19" i="4"/>
  <c r="F19" i="4"/>
  <c r="D19" i="4"/>
  <c r="B19" i="4"/>
  <c r="AZ18" i="4"/>
  <c r="BA18" i="4" s="1"/>
  <c r="AY18" i="4"/>
  <c r="AV18" i="4"/>
  <c r="AW18" i="4" s="1"/>
  <c r="AU18" i="4"/>
  <c r="AR18" i="4"/>
  <c r="AS18" i="4" s="1"/>
  <c r="AQ18" i="4"/>
  <c r="AN18" i="4"/>
  <c r="AO18" i="4" s="1"/>
  <c r="AM18" i="4"/>
  <c r="AJ18" i="4"/>
  <c r="AK18" i="4" s="1"/>
  <c r="AI18" i="4"/>
  <c r="AF18" i="4"/>
  <c r="AE18" i="4"/>
  <c r="AB18" i="4"/>
  <c r="AA18" i="4"/>
  <c r="X18" i="4"/>
  <c r="W18" i="4"/>
  <c r="T18" i="4"/>
  <c r="U18" i="4" s="1"/>
  <c r="S18" i="4"/>
  <c r="P18" i="4"/>
  <c r="O18" i="4"/>
  <c r="L18" i="4"/>
  <c r="K18" i="4"/>
  <c r="F18" i="4"/>
  <c r="D18" i="4"/>
  <c r="B18" i="4"/>
  <c r="AZ17" i="4"/>
  <c r="AY17" i="4"/>
  <c r="AV17" i="4"/>
  <c r="AW17" i="4" s="1"/>
  <c r="AU17" i="4"/>
  <c r="AR17" i="4"/>
  <c r="AQ17" i="4"/>
  <c r="AN17" i="4"/>
  <c r="AM17" i="4"/>
  <c r="AJ17" i="4"/>
  <c r="AI17" i="4"/>
  <c r="AF17" i="4"/>
  <c r="AE17" i="4"/>
  <c r="AG17" i="4" s="1"/>
  <c r="AB17" i="4"/>
  <c r="AA17" i="4"/>
  <c r="X17" i="4"/>
  <c r="W17" i="4"/>
  <c r="T17" i="4"/>
  <c r="U17" i="4" s="1"/>
  <c r="S17" i="4"/>
  <c r="P17" i="4"/>
  <c r="Q17" i="4" s="1"/>
  <c r="O17" i="4"/>
  <c r="L17" i="4"/>
  <c r="K17" i="4"/>
  <c r="F17" i="4"/>
  <c r="D17" i="4"/>
  <c r="B17" i="4"/>
  <c r="AZ16" i="4"/>
  <c r="AY16" i="4"/>
  <c r="AV16" i="4"/>
  <c r="AW16" i="4" s="1"/>
  <c r="AU16" i="4"/>
  <c r="AR16" i="4"/>
  <c r="AQ16" i="4"/>
  <c r="AN16" i="4"/>
  <c r="AM16" i="4"/>
  <c r="AJ16" i="4"/>
  <c r="AI16" i="4"/>
  <c r="AF16" i="4"/>
  <c r="AE16" i="4"/>
  <c r="AG16" i="4" s="1"/>
  <c r="AC16" i="4"/>
  <c r="AB16" i="4"/>
  <c r="AA16" i="4"/>
  <c r="X16" i="4"/>
  <c r="W16" i="4"/>
  <c r="T16" i="4"/>
  <c r="U16" i="4" s="1"/>
  <c r="S16" i="4"/>
  <c r="P16" i="4"/>
  <c r="H16" i="4" s="1"/>
  <c r="O16" i="4"/>
  <c r="L16" i="4"/>
  <c r="K16" i="4"/>
  <c r="M16" i="4" s="1"/>
  <c r="F16" i="4"/>
  <c r="D16" i="4"/>
  <c r="B16" i="4"/>
  <c r="AZ15" i="4"/>
  <c r="AY15" i="4"/>
  <c r="AV15" i="4"/>
  <c r="AU15" i="4"/>
  <c r="AR15" i="4"/>
  <c r="AQ15" i="4"/>
  <c r="AN15" i="4"/>
  <c r="AM15" i="4"/>
  <c r="AJ15" i="4"/>
  <c r="AI15" i="4"/>
  <c r="AF15" i="4"/>
  <c r="AE15" i="4"/>
  <c r="AB15" i="4"/>
  <c r="AC15" i="4" s="1"/>
  <c r="AA15" i="4"/>
  <c r="Y15" i="4"/>
  <c r="X15" i="4"/>
  <c r="W15" i="4"/>
  <c r="T15" i="4"/>
  <c r="S15" i="4"/>
  <c r="P15" i="4"/>
  <c r="O15" i="4"/>
  <c r="L15" i="4"/>
  <c r="K15" i="4"/>
  <c r="F15" i="4"/>
  <c r="D15" i="4"/>
  <c r="B15" i="4"/>
  <c r="BA14" i="4"/>
  <c r="AZ14" i="4"/>
  <c r="AY14" i="4"/>
  <c r="AV14" i="4"/>
  <c r="AU14" i="4"/>
  <c r="AR14" i="4"/>
  <c r="AS14" i="4" s="1"/>
  <c r="AQ14" i="4"/>
  <c r="AN14" i="4"/>
  <c r="AM14" i="4"/>
  <c r="AJ14" i="4"/>
  <c r="AK14" i="4" s="1"/>
  <c r="AI14" i="4"/>
  <c r="AF14" i="4"/>
  <c r="AG14" i="4" s="1"/>
  <c r="AE14" i="4"/>
  <c r="AB14" i="4"/>
  <c r="AA14" i="4"/>
  <c r="X14" i="4"/>
  <c r="Y14" i="4" s="1"/>
  <c r="W14" i="4"/>
  <c r="U14" i="4"/>
  <c r="T14" i="4"/>
  <c r="S14" i="4"/>
  <c r="P14" i="4"/>
  <c r="Q14" i="4" s="1"/>
  <c r="O14" i="4"/>
  <c r="L14" i="4"/>
  <c r="M14" i="4" s="1"/>
  <c r="K14" i="4"/>
  <c r="F14" i="4"/>
  <c r="D14" i="4"/>
  <c r="B14" i="4"/>
  <c r="AZ13" i="4"/>
  <c r="AY13" i="4"/>
  <c r="AV13" i="4"/>
  <c r="AW13" i="4" s="1"/>
  <c r="AU13" i="4"/>
  <c r="AS13" i="4"/>
  <c r="AR13" i="4"/>
  <c r="AQ13" i="4"/>
  <c r="AN13" i="4"/>
  <c r="AM13" i="4"/>
  <c r="AJ13" i="4"/>
  <c r="AI13" i="4"/>
  <c r="AG13" i="4"/>
  <c r="AF13" i="4"/>
  <c r="AE13" i="4"/>
  <c r="AB13" i="4"/>
  <c r="AA13" i="4"/>
  <c r="X13" i="4"/>
  <c r="W13" i="4"/>
  <c r="T13" i="4"/>
  <c r="S13" i="4"/>
  <c r="P13" i="4"/>
  <c r="O13" i="4"/>
  <c r="Q13" i="4" s="1"/>
  <c r="M13" i="4"/>
  <c r="L13" i="4"/>
  <c r="K13" i="4"/>
  <c r="F13" i="4"/>
  <c r="D13" i="4"/>
  <c r="B13" i="4"/>
  <c r="AZ12" i="4"/>
  <c r="AY12" i="4"/>
  <c r="AV12" i="4"/>
  <c r="AU12" i="4"/>
  <c r="AS12" i="4"/>
  <c r="AR12" i="4"/>
  <c r="AQ12" i="4"/>
  <c r="AN12" i="4"/>
  <c r="AM12" i="4"/>
  <c r="AJ12" i="4"/>
  <c r="AI12" i="4"/>
  <c r="AF12" i="4"/>
  <c r="AE12" i="4"/>
  <c r="AB12" i="4"/>
  <c r="AA12" i="4"/>
  <c r="X12" i="4"/>
  <c r="W12" i="4"/>
  <c r="T12" i="4"/>
  <c r="S12" i="4"/>
  <c r="P12" i="4"/>
  <c r="O12" i="4"/>
  <c r="M12" i="4"/>
  <c r="L12" i="4"/>
  <c r="K12" i="4"/>
  <c r="F12" i="4"/>
  <c r="D12" i="4"/>
  <c r="B12" i="4"/>
  <c r="L3" i="4"/>
  <c r="DF40" i="3"/>
  <c r="DB40" i="3"/>
  <c r="CX40" i="3"/>
  <c r="CP40" i="3"/>
  <c r="CH40" i="3"/>
  <c r="BZ40" i="3"/>
  <c r="BV40" i="3"/>
  <c r="BR40" i="3"/>
  <c r="BJ40" i="3"/>
  <c r="BF40" i="3"/>
  <c r="BB40" i="3"/>
  <c r="AL40" i="3"/>
  <c r="AD40" i="3"/>
  <c r="V40" i="3"/>
  <c r="N40" i="3"/>
  <c r="J40" i="3"/>
  <c r="C38" i="3"/>
  <c r="I38" i="3" s="1"/>
  <c r="B38" i="3"/>
  <c r="DJ36" i="3"/>
  <c r="DJ40" i="3" s="1"/>
  <c r="DF36" i="3"/>
  <c r="DB36" i="3"/>
  <c r="CX36" i="3"/>
  <c r="CT36" i="3"/>
  <c r="CT40" i="3" s="1"/>
  <c r="CP36" i="3"/>
  <c r="CL36" i="3"/>
  <c r="CL40" i="3" s="1"/>
  <c r="CH36" i="3"/>
  <c r="CD36" i="3"/>
  <c r="CD40" i="3" s="1"/>
  <c r="BZ36" i="3"/>
  <c r="BV36" i="3"/>
  <c r="BR36" i="3"/>
  <c r="BN36" i="3"/>
  <c r="BN40" i="3" s="1"/>
  <c r="BJ36" i="3"/>
  <c r="BF36" i="3"/>
  <c r="BB36" i="3"/>
  <c r="AX36" i="3"/>
  <c r="AX40" i="3" s="1"/>
  <c r="AT36" i="3"/>
  <c r="AT40" i="3" s="1"/>
  <c r="AP36" i="3"/>
  <c r="AL36" i="3"/>
  <c r="AH36" i="3"/>
  <c r="AH40" i="3" s="1"/>
  <c r="AD36" i="3"/>
  <c r="Z36" i="3"/>
  <c r="Z40" i="3" s="1"/>
  <c r="V36" i="3"/>
  <c r="R36" i="3"/>
  <c r="R40" i="3" s="1"/>
  <c r="N36" i="3"/>
  <c r="J36" i="3"/>
  <c r="DL35" i="3"/>
  <c r="DK35" i="3"/>
  <c r="DH35" i="3"/>
  <c r="DI35" i="3" s="1"/>
  <c r="DG35" i="3"/>
  <c r="DD35" i="3"/>
  <c r="DC35" i="3"/>
  <c r="DE35" i="3" s="1"/>
  <c r="CZ35" i="3"/>
  <c r="DA35" i="3" s="1"/>
  <c r="CY35" i="3"/>
  <c r="CW35" i="3"/>
  <c r="CV35" i="3"/>
  <c r="CU35" i="3"/>
  <c r="CR35" i="3"/>
  <c r="CQ35" i="3"/>
  <c r="CN35" i="3"/>
  <c r="CM35" i="3"/>
  <c r="CJ35" i="3"/>
  <c r="CI35" i="3"/>
  <c r="CG35" i="3"/>
  <c r="CF35" i="3"/>
  <c r="CE35" i="3"/>
  <c r="CB35" i="3"/>
  <c r="CC35" i="3" s="1"/>
  <c r="CA35" i="3"/>
  <c r="BX35" i="3"/>
  <c r="BW35" i="3"/>
  <c r="BT35" i="3"/>
  <c r="BS35" i="3"/>
  <c r="BQ35" i="3"/>
  <c r="BP35" i="3"/>
  <c r="BO35" i="3"/>
  <c r="BL35" i="3"/>
  <c r="BM35" i="3" s="1"/>
  <c r="BK35" i="3"/>
  <c r="BH35" i="3"/>
  <c r="BG35" i="3"/>
  <c r="BI35" i="3" s="1"/>
  <c r="BD35" i="3"/>
  <c r="BC35" i="3"/>
  <c r="AZ35" i="3"/>
  <c r="AY35" i="3"/>
  <c r="AV35" i="3"/>
  <c r="AW35" i="3" s="1"/>
  <c r="AU35" i="3"/>
  <c r="AR35" i="3"/>
  <c r="AQ35" i="3"/>
  <c r="AS35" i="3" s="1"/>
  <c r="AN35" i="3"/>
  <c r="AO35" i="3" s="1"/>
  <c r="AM35" i="3"/>
  <c r="AK35" i="3"/>
  <c r="AJ35" i="3"/>
  <c r="AI35" i="3"/>
  <c r="AF35" i="3"/>
  <c r="AE35" i="3"/>
  <c r="AB35" i="3"/>
  <c r="AA35" i="3"/>
  <c r="X35" i="3"/>
  <c r="W35" i="3"/>
  <c r="T35" i="3"/>
  <c r="U35" i="3" s="1"/>
  <c r="S35" i="3"/>
  <c r="P35" i="3"/>
  <c r="O35" i="3"/>
  <c r="L35" i="3"/>
  <c r="K35" i="3"/>
  <c r="F35" i="3"/>
  <c r="D35" i="3"/>
  <c r="B35" i="3"/>
  <c r="DL34" i="3"/>
  <c r="DK34" i="3"/>
  <c r="DH34" i="3"/>
  <c r="DG34" i="3"/>
  <c r="DG36" i="3" s="1"/>
  <c r="DD34" i="3"/>
  <c r="DC34" i="3"/>
  <c r="CZ34" i="3"/>
  <c r="CY34" i="3"/>
  <c r="CV34" i="3"/>
  <c r="CV36" i="3" s="1"/>
  <c r="CW36" i="3" s="1"/>
  <c r="CU34" i="3"/>
  <c r="CU36" i="3" s="1"/>
  <c r="CS34" i="3"/>
  <c r="CR34" i="3"/>
  <c r="CR36" i="3" s="1"/>
  <c r="CQ34" i="3"/>
  <c r="CN34" i="3"/>
  <c r="CM34" i="3"/>
  <c r="CM36" i="3" s="1"/>
  <c r="CJ34" i="3"/>
  <c r="CJ36" i="3" s="1"/>
  <c r="CI34" i="3"/>
  <c r="CF34" i="3"/>
  <c r="CE34" i="3"/>
  <c r="CE36" i="3" s="1"/>
  <c r="CB34" i="3"/>
  <c r="CA34" i="3"/>
  <c r="CA36" i="3" s="1"/>
  <c r="BX34" i="3"/>
  <c r="BW34" i="3"/>
  <c r="BW36" i="3" s="1"/>
  <c r="BT34" i="3"/>
  <c r="BS34" i="3"/>
  <c r="BP34" i="3"/>
  <c r="BP36" i="3" s="1"/>
  <c r="BO34" i="3"/>
  <c r="BM34" i="3"/>
  <c r="BL34" i="3"/>
  <c r="BK34" i="3"/>
  <c r="BH34" i="3"/>
  <c r="BG34" i="3"/>
  <c r="BD34" i="3"/>
  <c r="BD36" i="3" s="1"/>
  <c r="BC34" i="3"/>
  <c r="AZ34" i="3"/>
  <c r="AY34" i="3"/>
  <c r="AV34" i="3"/>
  <c r="AV36" i="3" s="1"/>
  <c r="AW36" i="3" s="1"/>
  <c r="AU34" i="3"/>
  <c r="AU36" i="3" s="1"/>
  <c r="AR34" i="3"/>
  <c r="AQ34" i="3"/>
  <c r="AN34" i="3"/>
  <c r="AM34" i="3"/>
  <c r="AJ34" i="3"/>
  <c r="AJ36" i="3" s="1"/>
  <c r="AI34" i="3"/>
  <c r="AI36" i="3" s="1"/>
  <c r="AG34" i="3"/>
  <c r="AF34" i="3"/>
  <c r="AF36" i="3" s="1"/>
  <c r="AE34" i="3"/>
  <c r="AB34" i="3"/>
  <c r="AA34" i="3"/>
  <c r="AA36" i="3" s="1"/>
  <c r="X34" i="3"/>
  <c r="X36" i="3" s="1"/>
  <c r="W34" i="3"/>
  <c r="T34" i="3"/>
  <c r="S34" i="3"/>
  <c r="S36" i="3" s="1"/>
  <c r="P34" i="3"/>
  <c r="O34" i="3"/>
  <c r="O36" i="3" s="1"/>
  <c r="L34" i="3"/>
  <c r="K34" i="3"/>
  <c r="K36" i="3" s="1"/>
  <c r="F34" i="3"/>
  <c r="D34" i="3"/>
  <c r="D36" i="3" s="1"/>
  <c r="B34" i="3"/>
  <c r="AP32" i="3"/>
  <c r="AP40" i="3" s="1"/>
  <c r="DL31" i="3"/>
  <c r="DM31" i="3" s="1"/>
  <c r="DK31" i="3"/>
  <c r="DH31" i="3"/>
  <c r="DG31" i="3"/>
  <c r="DD31" i="3"/>
  <c r="DE31" i="3" s="1"/>
  <c r="DC31" i="3"/>
  <c r="DA31" i="3"/>
  <c r="CZ31" i="3"/>
  <c r="CY31" i="3"/>
  <c r="CV31" i="3"/>
  <c r="CW31" i="3" s="1"/>
  <c r="CU31" i="3"/>
  <c r="CR31" i="3"/>
  <c r="CQ31" i="3"/>
  <c r="CN31" i="3"/>
  <c r="CM31" i="3"/>
  <c r="CJ31" i="3"/>
  <c r="CI31" i="3"/>
  <c r="CF31" i="3"/>
  <c r="CG31" i="3" s="1"/>
  <c r="CE31" i="3"/>
  <c r="CB31" i="3"/>
  <c r="CA31" i="3"/>
  <c r="CC31" i="3" s="1"/>
  <c r="BX31" i="3"/>
  <c r="BY31" i="3" s="1"/>
  <c r="BW31" i="3"/>
  <c r="BU31" i="3"/>
  <c r="BT31" i="3"/>
  <c r="BS31" i="3"/>
  <c r="BP31" i="3"/>
  <c r="BO31" i="3"/>
  <c r="BL31" i="3"/>
  <c r="BK31" i="3"/>
  <c r="BH31" i="3"/>
  <c r="BG31" i="3"/>
  <c r="BD31" i="3"/>
  <c r="BE31" i="3" s="1"/>
  <c r="BC31" i="3"/>
  <c r="AZ31" i="3"/>
  <c r="BA31" i="3" s="1"/>
  <c r="AY31" i="3"/>
  <c r="AV31" i="3"/>
  <c r="AU31" i="3"/>
  <c r="AR31" i="3"/>
  <c r="AQ31" i="3"/>
  <c r="AO31" i="3"/>
  <c r="AN31" i="3"/>
  <c r="AM31" i="3"/>
  <c r="AJ31" i="3"/>
  <c r="AI31" i="3"/>
  <c r="AF31" i="3"/>
  <c r="AE31" i="3"/>
  <c r="AG31" i="3" s="1"/>
  <c r="AB31" i="3"/>
  <c r="AA31" i="3"/>
  <c r="X31" i="3"/>
  <c r="Y31" i="3" s="1"/>
  <c r="W31" i="3"/>
  <c r="T31" i="3"/>
  <c r="U31" i="3" s="1"/>
  <c r="S31" i="3"/>
  <c r="P31" i="3"/>
  <c r="O31" i="3"/>
  <c r="Q31" i="3" s="1"/>
  <c r="L31" i="3"/>
  <c r="M31" i="3" s="1"/>
  <c r="K31" i="3"/>
  <c r="F31" i="3"/>
  <c r="D31" i="3"/>
  <c r="B31" i="3"/>
  <c r="DL30" i="3"/>
  <c r="DK30" i="3"/>
  <c r="DH30" i="3"/>
  <c r="DI30" i="3" s="1"/>
  <c r="DG30" i="3"/>
  <c r="DD30" i="3"/>
  <c r="DC30" i="3"/>
  <c r="DE30" i="3" s="1"/>
  <c r="CZ30" i="3"/>
  <c r="DA30" i="3" s="1"/>
  <c r="CY30" i="3"/>
  <c r="CW30" i="3"/>
  <c r="CV30" i="3"/>
  <c r="CU30" i="3"/>
  <c r="CR30" i="3"/>
  <c r="CQ30" i="3"/>
  <c r="CN30" i="3"/>
  <c r="CM30" i="3"/>
  <c r="CJ30" i="3"/>
  <c r="CI30" i="3"/>
  <c r="CG30" i="3"/>
  <c r="CF30" i="3"/>
  <c r="CE30" i="3"/>
  <c r="CB30" i="3"/>
  <c r="CC30" i="3" s="1"/>
  <c r="CA30" i="3"/>
  <c r="BX30" i="3"/>
  <c r="BW30" i="3"/>
  <c r="BT30" i="3"/>
  <c r="BS30" i="3"/>
  <c r="BQ30" i="3"/>
  <c r="BP30" i="3"/>
  <c r="BO30" i="3"/>
  <c r="BL30" i="3"/>
  <c r="BM30" i="3" s="1"/>
  <c r="BK30" i="3"/>
  <c r="BH30" i="3"/>
  <c r="BG30" i="3"/>
  <c r="BI30" i="3" s="1"/>
  <c r="BD30" i="3"/>
  <c r="BC30" i="3"/>
  <c r="AZ30" i="3"/>
  <c r="BA30" i="3" s="1"/>
  <c r="AY30" i="3"/>
  <c r="AV30" i="3"/>
  <c r="AW30" i="3" s="1"/>
  <c r="AU30" i="3"/>
  <c r="AR30" i="3"/>
  <c r="AQ30" i="3"/>
  <c r="AS30" i="3" s="1"/>
  <c r="AN30" i="3"/>
  <c r="AO30" i="3" s="1"/>
  <c r="AM30" i="3"/>
  <c r="AK30" i="3"/>
  <c r="AJ30" i="3"/>
  <c r="AI30" i="3"/>
  <c r="AF30" i="3"/>
  <c r="AE30" i="3"/>
  <c r="AB30" i="3"/>
  <c r="AA30" i="3"/>
  <c r="X30" i="3"/>
  <c r="W30" i="3"/>
  <c r="T30" i="3"/>
  <c r="U30" i="3" s="1"/>
  <c r="S30" i="3"/>
  <c r="P30" i="3"/>
  <c r="O30" i="3"/>
  <c r="L30" i="3"/>
  <c r="K30" i="3"/>
  <c r="F30" i="3"/>
  <c r="D30" i="3"/>
  <c r="B30" i="3"/>
  <c r="DL29" i="3"/>
  <c r="DK29" i="3"/>
  <c r="DH29" i="3"/>
  <c r="DI29" i="3" s="1"/>
  <c r="DG29" i="3"/>
  <c r="DD29" i="3"/>
  <c r="DE29" i="3" s="1"/>
  <c r="DC29" i="3"/>
  <c r="CZ29" i="3"/>
  <c r="CY29" i="3"/>
  <c r="CV29" i="3"/>
  <c r="CW29" i="3" s="1"/>
  <c r="CU29" i="3"/>
  <c r="CS29" i="3"/>
  <c r="CR29" i="3"/>
  <c r="CQ29" i="3"/>
  <c r="CN29" i="3"/>
  <c r="CM29" i="3"/>
  <c r="CJ29" i="3"/>
  <c r="CI29" i="3"/>
  <c r="CK29" i="3" s="1"/>
  <c r="CF29" i="3"/>
  <c r="CE29" i="3"/>
  <c r="CB29" i="3"/>
  <c r="CA29" i="3"/>
  <c r="BX29" i="3"/>
  <c r="BY29" i="3" s="1"/>
  <c r="BW29" i="3"/>
  <c r="BT29" i="3"/>
  <c r="BS29" i="3"/>
  <c r="BU29" i="3" s="1"/>
  <c r="BP29" i="3"/>
  <c r="BQ29" i="3" s="1"/>
  <c r="BO29" i="3"/>
  <c r="BM29" i="3"/>
  <c r="BL29" i="3"/>
  <c r="BK29" i="3"/>
  <c r="BH29" i="3"/>
  <c r="BG29" i="3"/>
  <c r="BD29" i="3"/>
  <c r="BC29" i="3"/>
  <c r="AZ29" i="3"/>
  <c r="AY29" i="3"/>
  <c r="AW29" i="3"/>
  <c r="AV29" i="3"/>
  <c r="AU29" i="3"/>
  <c r="AR29" i="3"/>
  <c r="AS29" i="3" s="1"/>
  <c r="AQ29" i="3"/>
  <c r="AN29" i="3"/>
  <c r="AM29" i="3"/>
  <c r="AJ29" i="3"/>
  <c r="AI29" i="3"/>
  <c r="AG29" i="3"/>
  <c r="AF29" i="3"/>
  <c r="AE29" i="3"/>
  <c r="AB29" i="3"/>
  <c r="AC29" i="3" s="1"/>
  <c r="AA29" i="3"/>
  <c r="X29" i="3"/>
  <c r="W29" i="3"/>
  <c r="Y29" i="3" s="1"/>
  <c r="T29" i="3"/>
  <c r="S29" i="3"/>
  <c r="P29" i="3"/>
  <c r="O29" i="3"/>
  <c r="L29" i="3"/>
  <c r="K29" i="3"/>
  <c r="F29" i="3"/>
  <c r="D29" i="3"/>
  <c r="B29" i="3"/>
  <c r="DL28" i="3"/>
  <c r="DK28" i="3"/>
  <c r="DM28" i="3" s="1"/>
  <c r="DH28" i="3"/>
  <c r="DG28" i="3"/>
  <c r="DD28" i="3"/>
  <c r="DE28" i="3" s="1"/>
  <c r="DC28" i="3"/>
  <c r="CZ28" i="3"/>
  <c r="DA28" i="3" s="1"/>
  <c r="CY28" i="3"/>
  <c r="CV28" i="3"/>
  <c r="CU28" i="3"/>
  <c r="CW28" i="3" s="1"/>
  <c r="CR28" i="3"/>
  <c r="CS28" i="3" s="1"/>
  <c r="CQ28" i="3"/>
  <c r="CO28" i="3"/>
  <c r="CN28" i="3"/>
  <c r="CM28" i="3"/>
  <c r="CJ28" i="3"/>
  <c r="CI28" i="3"/>
  <c r="CF28" i="3"/>
  <c r="CE28" i="3"/>
  <c r="CG28" i="3" s="1"/>
  <c r="CB28" i="3"/>
  <c r="CA28" i="3"/>
  <c r="BY28" i="3"/>
  <c r="BX28" i="3"/>
  <c r="BW28" i="3"/>
  <c r="BT28" i="3"/>
  <c r="BU28" i="3" s="1"/>
  <c r="BS28" i="3"/>
  <c r="BP28" i="3"/>
  <c r="BO28" i="3"/>
  <c r="BL28" i="3"/>
  <c r="BM28" i="3" s="1"/>
  <c r="BK28" i="3"/>
  <c r="BI28" i="3"/>
  <c r="BH28" i="3"/>
  <c r="BG28" i="3"/>
  <c r="BD28" i="3"/>
  <c r="BE28" i="3" s="1"/>
  <c r="BC28" i="3"/>
  <c r="AZ28" i="3"/>
  <c r="AY28" i="3"/>
  <c r="BA28" i="3" s="1"/>
  <c r="AV28" i="3"/>
  <c r="AU28" i="3"/>
  <c r="AR28" i="3"/>
  <c r="AQ28" i="3"/>
  <c r="AN28" i="3"/>
  <c r="AO28" i="3" s="1"/>
  <c r="AM28" i="3"/>
  <c r="AJ28" i="3"/>
  <c r="AI28" i="3"/>
  <c r="AK28" i="3" s="1"/>
  <c r="AF28" i="3"/>
  <c r="AG28" i="3" s="1"/>
  <c r="AE28" i="3"/>
  <c r="AC28" i="3"/>
  <c r="AB28" i="3"/>
  <c r="AA28" i="3"/>
  <c r="X28" i="3"/>
  <c r="W28" i="3"/>
  <c r="T28" i="3"/>
  <c r="S28" i="3"/>
  <c r="P28" i="3"/>
  <c r="O28" i="3"/>
  <c r="L28" i="3"/>
  <c r="M28" i="3" s="1"/>
  <c r="K28" i="3"/>
  <c r="H28" i="3"/>
  <c r="F28" i="3"/>
  <c r="D28" i="3"/>
  <c r="B28" i="3"/>
  <c r="DL27" i="3"/>
  <c r="DK27" i="3"/>
  <c r="DH27" i="3"/>
  <c r="DG27" i="3"/>
  <c r="DD27" i="3"/>
  <c r="DC27" i="3"/>
  <c r="CZ27" i="3"/>
  <c r="CY27" i="3"/>
  <c r="DA27" i="3" s="1"/>
  <c r="CV27" i="3"/>
  <c r="CU27" i="3"/>
  <c r="CR27" i="3"/>
  <c r="CQ27" i="3"/>
  <c r="CN27" i="3"/>
  <c r="CO27" i="3" s="1"/>
  <c r="CM27" i="3"/>
  <c r="CJ27" i="3"/>
  <c r="CI27" i="3"/>
  <c r="CF27" i="3"/>
  <c r="CG27" i="3" s="1"/>
  <c r="CE27" i="3"/>
  <c r="CB27" i="3"/>
  <c r="CA27" i="3"/>
  <c r="BX27" i="3"/>
  <c r="BY27" i="3" s="1"/>
  <c r="BW27" i="3"/>
  <c r="BT27" i="3"/>
  <c r="BU27" i="3" s="1"/>
  <c r="BS27" i="3"/>
  <c r="BP27" i="3"/>
  <c r="BO27" i="3"/>
  <c r="BL27" i="3"/>
  <c r="BK27" i="3"/>
  <c r="BH27" i="3"/>
  <c r="BG27" i="3"/>
  <c r="BD27" i="3"/>
  <c r="BE27" i="3" s="1"/>
  <c r="BC27" i="3"/>
  <c r="AZ27" i="3"/>
  <c r="BA27" i="3" s="1"/>
  <c r="AY27" i="3"/>
  <c r="AV27" i="3"/>
  <c r="AU27" i="3"/>
  <c r="AR27" i="3"/>
  <c r="AQ27" i="3"/>
  <c r="AN27" i="3"/>
  <c r="AM27" i="3"/>
  <c r="AO27" i="3" s="1"/>
  <c r="AJ27" i="3"/>
  <c r="AI27" i="3"/>
  <c r="AF27" i="3"/>
  <c r="AE27" i="3"/>
  <c r="AG27" i="3" s="1"/>
  <c r="AB27" i="3"/>
  <c r="AA27" i="3"/>
  <c r="X27" i="3"/>
  <c r="Y27" i="3" s="1"/>
  <c r="W27" i="3"/>
  <c r="T27" i="3"/>
  <c r="U27" i="3" s="1"/>
  <c r="S27" i="3"/>
  <c r="P27" i="3"/>
  <c r="O27" i="3"/>
  <c r="L27" i="3"/>
  <c r="M27" i="3" s="1"/>
  <c r="K27" i="3"/>
  <c r="F27" i="3"/>
  <c r="D27" i="3"/>
  <c r="B27" i="3"/>
  <c r="DL26" i="3"/>
  <c r="DK26" i="3"/>
  <c r="DH26" i="3"/>
  <c r="DI26" i="3" s="1"/>
  <c r="DG26" i="3"/>
  <c r="DD26" i="3"/>
  <c r="DC26" i="3"/>
  <c r="CZ26" i="3"/>
  <c r="DA26" i="3" s="1"/>
  <c r="CY26" i="3"/>
  <c r="CW26" i="3"/>
  <c r="CV26" i="3"/>
  <c r="CU26" i="3"/>
  <c r="CR26" i="3"/>
  <c r="CQ26" i="3"/>
  <c r="CN26" i="3"/>
  <c r="CM26" i="3"/>
  <c r="CJ26" i="3"/>
  <c r="CI26" i="3"/>
  <c r="CF26" i="3"/>
  <c r="CG26" i="3" s="1"/>
  <c r="CE26" i="3"/>
  <c r="CB26" i="3"/>
  <c r="CA26" i="3"/>
  <c r="BX26" i="3"/>
  <c r="BW26" i="3"/>
  <c r="BT26" i="3"/>
  <c r="BS26" i="3"/>
  <c r="BP26" i="3"/>
  <c r="BO26" i="3"/>
  <c r="BQ26" i="3" s="1"/>
  <c r="BL26" i="3"/>
  <c r="BK26" i="3"/>
  <c r="BH26" i="3"/>
  <c r="BG26" i="3"/>
  <c r="BD26" i="3"/>
  <c r="BE26" i="3" s="1"/>
  <c r="BC26" i="3"/>
  <c r="AZ26" i="3"/>
  <c r="BA26" i="3" s="1"/>
  <c r="AY26" i="3"/>
  <c r="AV26" i="3"/>
  <c r="AW26" i="3" s="1"/>
  <c r="AU26" i="3"/>
  <c r="AR26" i="3"/>
  <c r="AS26" i="3" s="1"/>
  <c r="AQ26" i="3"/>
  <c r="AN26" i="3"/>
  <c r="AO26" i="3" s="1"/>
  <c r="AM26" i="3"/>
  <c r="AJ26" i="3"/>
  <c r="AI26" i="3"/>
  <c r="AK26" i="3" s="1"/>
  <c r="AF26" i="3"/>
  <c r="AE26" i="3"/>
  <c r="AB26" i="3"/>
  <c r="AA26" i="3"/>
  <c r="X26" i="3"/>
  <c r="W26" i="3"/>
  <c r="T26" i="3"/>
  <c r="U26" i="3" s="1"/>
  <c r="S26" i="3"/>
  <c r="P26" i="3"/>
  <c r="O26" i="3"/>
  <c r="L26" i="3"/>
  <c r="M26" i="3" s="1"/>
  <c r="K26" i="3"/>
  <c r="F26" i="3"/>
  <c r="D26" i="3"/>
  <c r="B26" i="3"/>
  <c r="DL25" i="3"/>
  <c r="DK25" i="3"/>
  <c r="DH25" i="3"/>
  <c r="DI25" i="3" s="1"/>
  <c r="DG25" i="3"/>
  <c r="DD25" i="3"/>
  <c r="DE25" i="3" s="1"/>
  <c r="DC25" i="3"/>
  <c r="CZ25" i="3"/>
  <c r="CY25" i="3"/>
  <c r="CV25" i="3"/>
  <c r="CU25" i="3"/>
  <c r="CS25" i="3"/>
  <c r="CR25" i="3"/>
  <c r="CQ25" i="3"/>
  <c r="CN25" i="3"/>
  <c r="CM25" i="3"/>
  <c r="CJ25" i="3"/>
  <c r="CI25" i="3"/>
  <c r="CF25" i="3"/>
  <c r="CG25" i="3" s="1"/>
  <c r="CE25" i="3"/>
  <c r="CB25" i="3"/>
  <c r="CA25" i="3"/>
  <c r="BX25" i="3"/>
  <c r="BW25" i="3"/>
  <c r="BT25" i="3"/>
  <c r="BU25" i="3" s="1"/>
  <c r="BS25" i="3"/>
  <c r="BP25" i="3"/>
  <c r="BO25" i="3"/>
  <c r="BQ25" i="3" s="1"/>
  <c r="BL25" i="3"/>
  <c r="BM25" i="3" s="1"/>
  <c r="BK25" i="3"/>
  <c r="BH25" i="3"/>
  <c r="BG25" i="3"/>
  <c r="BI25" i="3" s="1"/>
  <c r="BD25" i="3"/>
  <c r="BE25" i="3" s="1"/>
  <c r="BC25" i="3"/>
  <c r="AZ25" i="3"/>
  <c r="BA25" i="3" s="1"/>
  <c r="AY25" i="3"/>
  <c r="AV25" i="3"/>
  <c r="AW25" i="3" s="1"/>
  <c r="AU25" i="3"/>
  <c r="AR25" i="3"/>
  <c r="AQ25" i="3"/>
  <c r="AS25" i="3" s="1"/>
  <c r="AN25" i="3"/>
  <c r="AO25" i="3" s="1"/>
  <c r="AM25" i="3"/>
  <c r="AJ25" i="3"/>
  <c r="AK25" i="3" s="1"/>
  <c r="AI25" i="3"/>
  <c r="AF25" i="3"/>
  <c r="AE25" i="3"/>
  <c r="AB25" i="3"/>
  <c r="AA25" i="3"/>
  <c r="AC25" i="3" s="1"/>
  <c r="X25" i="3"/>
  <c r="W25" i="3"/>
  <c r="T25" i="3"/>
  <c r="U25" i="3" s="1"/>
  <c r="S25" i="3"/>
  <c r="P25" i="3"/>
  <c r="O25" i="3"/>
  <c r="L25" i="3"/>
  <c r="K25" i="3"/>
  <c r="F25" i="3"/>
  <c r="D25" i="3"/>
  <c r="B25" i="3"/>
  <c r="DL24" i="3"/>
  <c r="DK24" i="3"/>
  <c r="DH24" i="3"/>
  <c r="DI24" i="3" s="1"/>
  <c r="DG24" i="3"/>
  <c r="DD24" i="3"/>
  <c r="DC24" i="3"/>
  <c r="CZ24" i="3"/>
  <c r="CY24" i="3"/>
  <c r="CV24" i="3"/>
  <c r="CW24" i="3" s="1"/>
  <c r="CU24" i="3"/>
  <c r="CR24" i="3"/>
  <c r="CQ24" i="3"/>
  <c r="CS24" i="3" s="1"/>
  <c r="CN24" i="3"/>
  <c r="CO24" i="3" s="1"/>
  <c r="CM24" i="3"/>
  <c r="CJ24" i="3"/>
  <c r="CI24" i="3"/>
  <c r="CK24" i="3" s="1"/>
  <c r="CF24" i="3"/>
  <c r="CE24" i="3"/>
  <c r="CB24" i="3"/>
  <c r="CC24" i="3" s="1"/>
  <c r="CA24" i="3"/>
  <c r="BX24" i="3"/>
  <c r="BY24" i="3" s="1"/>
  <c r="BW24" i="3"/>
  <c r="BT24" i="3"/>
  <c r="BS24" i="3"/>
  <c r="BU24" i="3" s="1"/>
  <c r="BP24" i="3"/>
  <c r="BQ24" i="3" s="1"/>
  <c r="BO24" i="3"/>
  <c r="BL24" i="3"/>
  <c r="BK24" i="3"/>
  <c r="BH24" i="3"/>
  <c r="BG24" i="3"/>
  <c r="BD24" i="3"/>
  <c r="BC24" i="3"/>
  <c r="BE24" i="3" s="1"/>
  <c r="AZ24" i="3"/>
  <c r="AY24" i="3"/>
  <c r="AV24" i="3"/>
  <c r="AW24" i="3" s="1"/>
  <c r="AU24" i="3"/>
  <c r="AR24" i="3"/>
  <c r="AQ24" i="3"/>
  <c r="AN24" i="3"/>
  <c r="AM24" i="3"/>
  <c r="AJ24" i="3"/>
  <c r="AK24" i="3" s="1"/>
  <c r="AI24" i="3"/>
  <c r="AF24" i="3"/>
  <c r="AE24" i="3"/>
  <c r="AG24" i="3" s="1"/>
  <c r="AB24" i="3"/>
  <c r="AC24" i="3" s="1"/>
  <c r="AA24" i="3"/>
  <c r="X24" i="3"/>
  <c r="W24" i="3"/>
  <c r="Y24" i="3" s="1"/>
  <c r="T24" i="3"/>
  <c r="S24" i="3"/>
  <c r="P24" i="3"/>
  <c r="Q24" i="3" s="1"/>
  <c r="O24" i="3"/>
  <c r="L24" i="3"/>
  <c r="K24" i="3"/>
  <c r="F24" i="3"/>
  <c r="D24" i="3"/>
  <c r="B24" i="3"/>
  <c r="DL23" i="3"/>
  <c r="DK23" i="3"/>
  <c r="DM23" i="3" s="1"/>
  <c r="DH23" i="3"/>
  <c r="DI23" i="3" s="1"/>
  <c r="DG23" i="3"/>
  <c r="DD23" i="3"/>
  <c r="DE23" i="3" s="1"/>
  <c r="DC23" i="3"/>
  <c r="CZ23" i="3"/>
  <c r="DA23" i="3" s="1"/>
  <c r="CY23" i="3"/>
  <c r="CV23" i="3"/>
  <c r="CU23" i="3"/>
  <c r="CW23" i="3" s="1"/>
  <c r="CR23" i="3"/>
  <c r="CS23" i="3" s="1"/>
  <c r="CQ23" i="3"/>
  <c r="CN23" i="3"/>
  <c r="CM23" i="3"/>
  <c r="CJ23" i="3"/>
  <c r="CI23" i="3"/>
  <c r="CF23" i="3"/>
  <c r="CE23" i="3"/>
  <c r="CG23" i="3" s="1"/>
  <c r="CB23" i="3"/>
  <c r="CA23" i="3"/>
  <c r="BX23" i="3"/>
  <c r="BY23" i="3" s="1"/>
  <c r="BW23" i="3"/>
  <c r="BT23" i="3"/>
  <c r="BS23" i="3"/>
  <c r="BP23" i="3"/>
  <c r="BO23" i="3"/>
  <c r="BL23" i="3"/>
  <c r="BM23" i="3" s="1"/>
  <c r="BK23" i="3"/>
  <c r="BH23" i="3"/>
  <c r="BG23" i="3"/>
  <c r="BI23" i="3" s="1"/>
  <c r="BD23" i="3"/>
  <c r="BE23" i="3" s="1"/>
  <c r="BC23" i="3"/>
  <c r="AZ23" i="3"/>
  <c r="AY23" i="3"/>
  <c r="BA23" i="3" s="1"/>
  <c r="AV23" i="3"/>
  <c r="AW23" i="3" s="1"/>
  <c r="AU23" i="3"/>
  <c r="AR23" i="3"/>
  <c r="AS23" i="3" s="1"/>
  <c r="AQ23" i="3"/>
  <c r="AN23" i="3"/>
  <c r="AO23" i="3" s="1"/>
  <c r="AM23" i="3"/>
  <c r="AJ23" i="3"/>
  <c r="AI23" i="3"/>
  <c r="AF23" i="3"/>
  <c r="AG23" i="3" s="1"/>
  <c r="AE23" i="3"/>
  <c r="AB23" i="3"/>
  <c r="AC23" i="3" s="1"/>
  <c r="AA23" i="3"/>
  <c r="X23" i="3"/>
  <c r="W23" i="3"/>
  <c r="T23" i="3"/>
  <c r="S23" i="3"/>
  <c r="U23" i="3" s="1"/>
  <c r="P23" i="3"/>
  <c r="O23" i="3"/>
  <c r="M23" i="3"/>
  <c r="L23" i="3"/>
  <c r="K23" i="3"/>
  <c r="F23" i="3"/>
  <c r="D23" i="3"/>
  <c r="B23" i="3"/>
  <c r="DL22" i="3"/>
  <c r="DM22" i="3" s="1"/>
  <c r="DK22" i="3"/>
  <c r="DH22" i="3"/>
  <c r="DG22" i="3"/>
  <c r="DD22" i="3"/>
  <c r="DC22" i="3"/>
  <c r="DA22" i="3"/>
  <c r="CZ22" i="3"/>
  <c r="CY22" i="3"/>
  <c r="CV22" i="3"/>
  <c r="CU22" i="3"/>
  <c r="CR22" i="3"/>
  <c r="CQ22" i="3"/>
  <c r="CN22" i="3"/>
  <c r="CM22" i="3"/>
  <c r="CJ22" i="3"/>
  <c r="CK22" i="3" s="1"/>
  <c r="CI22" i="3"/>
  <c r="CF22" i="3"/>
  <c r="CG22" i="3" s="1"/>
  <c r="CE22" i="3"/>
  <c r="CB22" i="3"/>
  <c r="CA22" i="3"/>
  <c r="CC22" i="3" s="1"/>
  <c r="BX22" i="3"/>
  <c r="BY22" i="3" s="1"/>
  <c r="BW22" i="3"/>
  <c r="BU22" i="3"/>
  <c r="BT22" i="3"/>
  <c r="BS22" i="3"/>
  <c r="BP22" i="3"/>
  <c r="BO22" i="3"/>
  <c r="BL22" i="3"/>
  <c r="BK22" i="3"/>
  <c r="BM22" i="3" s="1"/>
  <c r="BH22" i="3"/>
  <c r="BG22" i="3"/>
  <c r="BE22" i="3"/>
  <c r="BD22" i="3"/>
  <c r="BC22" i="3"/>
  <c r="AZ22" i="3"/>
  <c r="BA22" i="3" s="1"/>
  <c r="AY22" i="3"/>
  <c r="AV22" i="3"/>
  <c r="AU22" i="3"/>
  <c r="AR22" i="3"/>
  <c r="AS22" i="3" s="1"/>
  <c r="AQ22" i="3"/>
  <c r="AO22" i="3"/>
  <c r="AN22" i="3"/>
  <c r="AM22" i="3"/>
  <c r="AJ22" i="3"/>
  <c r="AK22" i="3" s="1"/>
  <c r="AI22" i="3"/>
  <c r="AF22" i="3"/>
  <c r="AE22" i="3"/>
  <c r="AG22" i="3" s="1"/>
  <c r="AB22" i="3"/>
  <c r="AA22" i="3"/>
  <c r="X22" i="3"/>
  <c r="W22" i="3"/>
  <c r="T22" i="3"/>
  <c r="U22" i="3" s="1"/>
  <c r="S22" i="3"/>
  <c r="P22" i="3"/>
  <c r="O22" i="3"/>
  <c r="Q22" i="3" s="1"/>
  <c r="L22" i="3"/>
  <c r="M22" i="3" s="1"/>
  <c r="K22" i="3"/>
  <c r="F22" i="3"/>
  <c r="D22" i="3"/>
  <c r="B22" i="3"/>
  <c r="DL21" i="3"/>
  <c r="DK21" i="3"/>
  <c r="DH21" i="3"/>
  <c r="DI21" i="3" s="1"/>
  <c r="DG21" i="3"/>
  <c r="DD21" i="3"/>
  <c r="DC21" i="3"/>
  <c r="DE21" i="3" s="1"/>
  <c r="CZ21" i="3"/>
  <c r="DA21" i="3" s="1"/>
  <c r="CY21" i="3"/>
  <c r="CW21" i="3"/>
  <c r="CV21" i="3"/>
  <c r="CU21" i="3"/>
  <c r="CR21" i="3"/>
  <c r="CQ21" i="3"/>
  <c r="CN21" i="3"/>
  <c r="CM21" i="3"/>
  <c r="CO21" i="3" s="1"/>
  <c r="CJ21" i="3"/>
  <c r="CI21" i="3"/>
  <c r="CG21" i="3"/>
  <c r="CF21" i="3"/>
  <c r="CE21" i="3"/>
  <c r="CB21" i="3"/>
  <c r="CC21" i="3" s="1"/>
  <c r="CA21" i="3"/>
  <c r="BX21" i="3"/>
  <c r="BW21" i="3"/>
  <c r="BT21" i="3"/>
  <c r="BS21" i="3"/>
  <c r="BQ21" i="3"/>
  <c r="BP21" i="3"/>
  <c r="BO21" i="3"/>
  <c r="BL21" i="3"/>
  <c r="BM21" i="3" s="1"/>
  <c r="BK21" i="3"/>
  <c r="BH21" i="3"/>
  <c r="BG21" i="3"/>
  <c r="BI21" i="3" s="1"/>
  <c r="BD21" i="3"/>
  <c r="BC21" i="3"/>
  <c r="AZ21" i="3"/>
  <c r="BA21" i="3" s="1"/>
  <c r="AY21" i="3"/>
  <c r="AV21" i="3"/>
  <c r="AW21" i="3" s="1"/>
  <c r="AU21" i="3"/>
  <c r="AR21" i="3"/>
  <c r="AQ21" i="3"/>
  <c r="AS21" i="3" s="1"/>
  <c r="AN21" i="3"/>
  <c r="AO21" i="3" s="1"/>
  <c r="AM21" i="3"/>
  <c r="AK21" i="3"/>
  <c r="AJ21" i="3"/>
  <c r="AI21" i="3"/>
  <c r="AF21" i="3"/>
  <c r="AE21" i="3"/>
  <c r="AB21" i="3"/>
  <c r="AA21" i="3"/>
  <c r="AC21" i="3" s="1"/>
  <c r="X21" i="3"/>
  <c r="W21" i="3"/>
  <c r="T21" i="3"/>
  <c r="U21" i="3" s="1"/>
  <c r="S21" i="3"/>
  <c r="P21" i="3"/>
  <c r="O21" i="3"/>
  <c r="L21" i="3"/>
  <c r="K21" i="3"/>
  <c r="F21" i="3"/>
  <c r="D21" i="3"/>
  <c r="B21" i="3"/>
  <c r="DL20" i="3"/>
  <c r="DK20" i="3"/>
  <c r="DH20" i="3"/>
  <c r="DI20" i="3" s="1"/>
  <c r="DG20" i="3"/>
  <c r="DD20" i="3"/>
  <c r="DE20" i="3" s="1"/>
  <c r="DC20" i="3"/>
  <c r="CZ20" i="3"/>
  <c r="CY20" i="3"/>
  <c r="CV20" i="3"/>
  <c r="CW20" i="3" s="1"/>
  <c r="CU20" i="3"/>
  <c r="CS20" i="3"/>
  <c r="CR20" i="3"/>
  <c r="CQ20" i="3"/>
  <c r="CN20" i="3"/>
  <c r="CM20" i="3"/>
  <c r="CJ20" i="3"/>
  <c r="CI20" i="3"/>
  <c r="CK20" i="3" s="1"/>
  <c r="CF20" i="3"/>
  <c r="CE20" i="3"/>
  <c r="CB20" i="3"/>
  <c r="CA20" i="3"/>
  <c r="BX20" i="3"/>
  <c r="BY20" i="3" s="1"/>
  <c r="BW20" i="3"/>
  <c r="BT20" i="3"/>
  <c r="BS20" i="3"/>
  <c r="BU20" i="3" s="1"/>
  <c r="BP20" i="3"/>
  <c r="BQ20" i="3" s="1"/>
  <c r="BO20" i="3"/>
  <c r="BM20" i="3"/>
  <c r="BL20" i="3"/>
  <c r="BK20" i="3"/>
  <c r="BH20" i="3"/>
  <c r="BG20" i="3"/>
  <c r="BD20" i="3"/>
  <c r="BC20" i="3"/>
  <c r="AZ20" i="3"/>
  <c r="AY20" i="3"/>
  <c r="AV20" i="3"/>
  <c r="AW20" i="3" s="1"/>
  <c r="AU20" i="3"/>
  <c r="AR20" i="3"/>
  <c r="AS20" i="3" s="1"/>
  <c r="AQ20" i="3"/>
  <c r="AN20" i="3"/>
  <c r="AO20" i="3" s="1"/>
  <c r="AM20" i="3"/>
  <c r="AJ20" i="3"/>
  <c r="AI20" i="3"/>
  <c r="AG20" i="3"/>
  <c r="AF20" i="3"/>
  <c r="AE20" i="3"/>
  <c r="AB20" i="3"/>
  <c r="AA20" i="3"/>
  <c r="X20" i="3"/>
  <c r="W20" i="3"/>
  <c r="T20" i="3"/>
  <c r="S20" i="3"/>
  <c r="P20" i="3"/>
  <c r="Q20" i="3" s="1"/>
  <c r="O20" i="3"/>
  <c r="L20" i="3"/>
  <c r="K20" i="3"/>
  <c r="F20" i="3"/>
  <c r="D20" i="3"/>
  <c r="B20" i="3"/>
  <c r="DL19" i="3"/>
  <c r="DK19" i="3"/>
  <c r="DH19" i="3"/>
  <c r="DI19" i="3" s="1"/>
  <c r="DG19" i="3"/>
  <c r="DD19" i="3"/>
  <c r="DE19" i="3" s="1"/>
  <c r="DC19" i="3"/>
  <c r="CZ19" i="3"/>
  <c r="CY19" i="3"/>
  <c r="CV19" i="3"/>
  <c r="CW19" i="3" s="1"/>
  <c r="CU19" i="3"/>
  <c r="CR19" i="3"/>
  <c r="CS19" i="3" s="1"/>
  <c r="CQ19" i="3"/>
  <c r="CN19" i="3"/>
  <c r="CM19" i="3"/>
  <c r="CO19" i="3" s="1"/>
  <c r="CJ19" i="3"/>
  <c r="CI19" i="3"/>
  <c r="CF19" i="3"/>
  <c r="CE19" i="3"/>
  <c r="CB19" i="3"/>
  <c r="CC19" i="3" s="1"/>
  <c r="CA19" i="3"/>
  <c r="BX19" i="3"/>
  <c r="BW19" i="3"/>
  <c r="BY19" i="3" s="1"/>
  <c r="BT19" i="3"/>
  <c r="BS19" i="3"/>
  <c r="BP19" i="3"/>
  <c r="BO19" i="3"/>
  <c r="BL19" i="3"/>
  <c r="BK19" i="3"/>
  <c r="BH19" i="3"/>
  <c r="BG19" i="3"/>
  <c r="BI19" i="3" s="1"/>
  <c r="BD19" i="3"/>
  <c r="BC19" i="3"/>
  <c r="AZ19" i="3"/>
  <c r="AY19" i="3"/>
  <c r="AW19" i="3"/>
  <c r="AV19" i="3"/>
  <c r="AU19" i="3"/>
  <c r="AR19" i="3"/>
  <c r="AQ19" i="3"/>
  <c r="AN19" i="3"/>
  <c r="AM19" i="3"/>
  <c r="AJ19" i="3"/>
  <c r="AI19" i="3"/>
  <c r="AK19" i="3" s="1"/>
  <c r="AF19" i="3"/>
  <c r="AE19" i="3"/>
  <c r="AC19" i="3"/>
  <c r="AB19" i="3"/>
  <c r="AA19" i="3"/>
  <c r="X19" i="3"/>
  <c r="Y19" i="3" s="1"/>
  <c r="W19" i="3"/>
  <c r="T19" i="3"/>
  <c r="S19" i="3"/>
  <c r="U19" i="3" s="1"/>
  <c r="P19" i="3"/>
  <c r="Q19" i="3" s="1"/>
  <c r="O19" i="3"/>
  <c r="L19" i="3"/>
  <c r="K19" i="3"/>
  <c r="F19" i="3"/>
  <c r="D19" i="3"/>
  <c r="B19" i="3"/>
  <c r="DL18" i="3"/>
  <c r="DK18" i="3"/>
  <c r="DH18" i="3"/>
  <c r="DG18" i="3"/>
  <c r="DI18" i="3" s="1"/>
  <c r="DD18" i="3"/>
  <c r="DC18" i="3"/>
  <c r="CZ18" i="3"/>
  <c r="DA18" i="3" s="1"/>
  <c r="CY18" i="3"/>
  <c r="CV18" i="3"/>
  <c r="CU18" i="3"/>
  <c r="CR18" i="3"/>
  <c r="CQ18" i="3"/>
  <c r="CN18" i="3"/>
  <c r="CO18" i="3" s="1"/>
  <c r="CM18" i="3"/>
  <c r="CJ18" i="3"/>
  <c r="CI18" i="3"/>
  <c r="CK18" i="3" s="1"/>
  <c r="CF18" i="3"/>
  <c r="CE18" i="3"/>
  <c r="CB18" i="3"/>
  <c r="CA18" i="3"/>
  <c r="CC18" i="3" s="1"/>
  <c r="BX18" i="3"/>
  <c r="BY18" i="3" s="1"/>
  <c r="BW18" i="3"/>
  <c r="BT18" i="3"/>
  <c r="BU18" i="3" s="1"/>
  <c r="BS18" i="3"/>
  <c r="BP18" i="3"/>
  <c r="BQ18" i="3" s="1"/>
  <c r="BO18" i="3"/>
  <c r="BL18" i="3"/>
  <c r="BK18" i="3"/>
  <c r="BH18" i="3"/>
  <c r="BI18" i="3" s="1"/>
  <c r="BG18" i="3"/>
  <c r="BD18" i="3"/>
  <c r="BE18" i="3" s="1"/>
  <c r="BC18" i="3"/>
  <c r="AZ18" i="3"/>
  <c r="AY18" i="3"/>
  <c r="AV18" i="3"/>
  <c r="AU18" i="3"/>
  <c r="AW18" i="3" s="1"/>
  <c r="AR18" i="3"/>
  <c r="AQ18" i="3"/>
  <c r="AO18" i="3"/>
  <c r="AN18" i="3"/>
  <c r="AM18" i="3"/>
  <c r="AJ18" i="3"/>
  <c r="AI18" i="3"/>
  <c r="AF18" i="3"/>
  <c r="AE18" i="3"/>
  <c r="AB18" i="3"/>
  <c r="AC18" i="3" s="1"/>
  <c r="AA18" i="3"/>
  <c r="X18" i="3"/>
  <c r="W18" i="3"/>
  <c r="Y18" i="3" s="1"/>
  <c r="T18" i="3"/>
  <c r="U18" i="3" s="1"/>
  <c r="S18" i="3"/>
  <c r="P18" i="3"/>
  <c r="O18" i="3"/>
  <c r="Q18" i="3" s="1"/>
  <c r="L18" i="3"/>
  <c r="M18" i="3" s="1"/>
  <c r="K18" i="3"/>
  <c r="F18" i="3"/>
  <c r="D18" i="3"/>
  <c r="B18" i="3"/>
  <c r="DL17" i="3"/>
  <c r="DK17" i="3"/>
  <c r="DM17" i="3" s="1"/>
  <c r="DH17" i="3"/>
  <c r="DI17" i="3" s="1"/>
  <c r="DG17" i="3"/>
  <c r="DD17" i="3"/>
  <c r="DC17" i="3"/>
  <c r="CZ17" i="3"/>
  <c r="CY17" i="3"/>
  <c r="CV17" i="3"/>
  <c r="CW17" i="3" s="1"/>
  <c r="CU17" i="3"/>
  <c r="CR17" i="3"/>
  <c r="CS17" i="3" s="1"/>
  <c r="CQ17" i="3"/>
  <c r="CN17" i="3"/>
  <c r="CM17" i="3"/>
  <c r="CJ17" i="3"/>
  <c r="CI17" i="3"/>
  <c r="CF17" i="3"/>
  <c r="CE17" i="3"/>
  <c r="CB17" i="3"/>
  <c r="CA17" i="3"/>
  <c r="BX17" i="3"/>
  <c r="BW17" i="3"/>
  <c r="BT17" i="3"/>
  <c r="BS17" i="3"/>
  <c r="BQ17" i="3"/>
  <c r="BP17" i="3"/>
  <c r="BO17" i="3"/>
  <c r="BL17" i="3"/>
  <c r="BK17" i="3"/>
  <c r="BH17" i="3"/>
  <c r="BI17" i="3" s="1"/>
  <c r="BG17" i="3"/>
  <c r="BD17" i="3"/>
  <c r="BE17" i="3" s="1"/>
  <c r="BC17" i="3"/>
  <c r="BA17" i="3"/>
  <c r="AZ17" i="3"/>
  <c r="AY17" i="3"/>
  <c r="AV17" i="3"/>
  <c r="AW17" i="3" s="1"/>
  <c r="AU17" i="3"/>
  <c r="AR17" i="3"/>
  <c r="AQ17" i="3"/>
  <c r="AS17" i="3" s="1"/>
  <c r="AN17" i="3"/>
  <c r="AO17" i="3" s="1"/>
  <c r="AM17" i="3"/>
  <c r="AJ17" i="3"/>
  <c r="AI17" i="3"/>
  <c r="AK17" i="3" s="1"/>
  <c r="AF17" i="3"/>
  <c r="AE17" i="3"/>
  <c r="AB17" i="3"/>
  <c r="AA17" i="3"/>
  <c r="X17" i="3"/>
  <c r="Y17" i="3" s="1"/>
  <c r="W17" i="3"/>
  <c r="T17" i="3"/>
  <c r="S17" i="3"/>
  <c r="U17" i="3" s="1"/>
  <c r="P17" i="3"/>
  <c r="O17" i="3"/>
  <c r="L17" i="3"/>
  <c r="K17" i="3"/>
  <c r="F17" i="3"/>
  <c r="D17" i="3"/>
  <c r="B17" i="3"/>
  <c r="DL16" i="3"/>
  <c r="DK16" i="3"/>
  <c r="DH16" i="3"/>
  <c r="DG16" i="3"/>
  <c r="DI16" i="3" s="1"/>
  <c r="DD16" i="3"/>
  <c r="DC16" i="3"/>
  <c r="CZ16" i="3"/>
  <c r="CY16" i="3"/>
  <c r="CV16" i="3"/>
  <c r="CU16" i="3"/>
  <c r="CR16" i="3"/>
  <c r="CQ16" i="3"/>
  <c r="CS16" i="3" s="1"/>
  <c r="CO16" i="3"/>
  <c r="CN16" i="3"/>
  <c r="CM16" i="3"/>
  <c r="CJ16" i="3"/>
  <c r="CK16" i="3" s="1"/>
  <c r="CI16" i="3"/>
  <c r="CF16" i="3"/>
  <c r="CG16" i="3" s="1"/>
  <c r="CE16" i="3"/>
  <c r="CB16" i="3"/>
  <c r="CA16" i="3"/>
  <c r="BY16" i="3"/>
  <c r="BX16" i="3"/>
  <c r="BW16" i="3"/>
  <c r="BT16" i="3"/>
  <c r="BU16" i="3" s="1"/>
  <c r="BS16" i="3"/>
  <c r="BP16" i="3"/>
  <c r="BO16" i="3"/>
  <c r="BL16" i="3"/>
  <c r="BK16" i="3"/>
  <c r="BM16" i="3" s="1"/>
  <c r="BH16" i="3"/>
  <c r="BG16" i="3"/>
  <c r="BD16" i="3"/>
  <c r="BE16" i="3" s="1"/>
  <c r="BC16" i="3"/>
  <c r="AZ16" i="3"/>
  <c r="AY16" i="3"/>
  <c r="AV16" i="3"/>
  <c r="AU16" i="3"/>
  <c r="AS16" i="3"/>
  <c r="AR16" i="3"/>
  <c r="AQ16" i="3"/>
  <c r="AN16" i="3"/>
  <c r="AM16" i="3"/>
  <c r="AJ16" i="3"/>
  <c r="AI16" i="3"/>
  <c r="AF16" i="3"/>
  <c r="AE16" i="3"/>
  <c r="AG16" i="3" s="1"/>
  <c r="AC16" i="3"/>
  <c r="AB16" i="3"/>
  <c r="AA16" i="3"/>
  <c r="X16" i="3"/>
  <c r="Y16" i="3" s="1"/>
  <c r="W16" i="3"/>
  <c r="T16" i="3"/>
  <c r="U16" i="3" s="1"/>
  <c r="S16" i="3"/>
  <c r="P16" i="3"/>
  <c r="O16" i="3"/>
  <c r="Q16" i="3" s="1"/>
  <c r="M16" i="3"/>
  <c r="L16" i="3"/>
  <c r="K16" i="3"/>
  <c r="F16" i="3"/>
  <c r="D16" i="3"/>
  <c r="B16" i="3"/>
  <c r="DL15" i="3"/>
  <c r="DK15" i="3"/>
  <c r="DH15" i="3"/>
  <c r="DG15" i="3"/>
  <c r="DD15" i="3"/>
  <c r="DC15" i="3"/>
  <c r="CZ15" i="3"/>
  <c r="DA15" i="3" s="1"/>
  <c r="CY15" i="3"/>
  <c r="CV15" i="3"/>
  <c r="CW15" i="3" s="1"/>
  <c r="CU15" i="3"/>
  <c r="CR15" i="3"/>
  <c r="CS15" i="3" s="1"/>
  <c r="CQ15" i="3"/>
  <c r="CN15" i="3"/>
  <c r="CM15" i="3"/>
  <c r="CJ15" i="3"/>
  <c r="CI15" i="3"/>
  <c r="CK15" i="3" s="1"/>
  <c r="CF15" i="3"/>
  <c r="CE15" i="3"/>
  <c r="CB15" i="3"/>
  <c r="CA15" i="3"/>
  <c r="BX15" i="3"/>
  <c r="BW15" i="3"/>
  <c r="BY15" i="3" s="1"/>
  <c r="BT15" i="3"/>
  <c r="BU15" i="3" s="1"/>
  <c r="BS15" i="3"/>
  <c r="BP15" i="3"/>
  <c r="BO15" i="3"/>
  <c r="BL15" i="3"/>
  <c r="BM15" i="3" s="1"/>
  <c r="BK15" i="3"/>
  <c r="BH15" i="3"/>
  <c r="BG15" i="3"/>
  <c r="BI15" i="3" s="1"/>
  <c r="BD15" i="3"/>
  <c r="BC15" i="3"/>
  <c r="BE15" i="3" s="1"/>
  <c r="AZ15" i="3"/>
  <c r="AY15" i="3"/>
  <c r="AV15" i="3"/>
  <c r="AU15" i="3"/>
  <c r="AR15" i="3"/>
  <c r="AQ15" i="3"/>
  <c r="AN15" i="3"/>
  <c r="AO15" i="3" s="1"/>
  <c r="AM15" i="3"/>
  <c r="AJ15" i="3"/>
  <c r="AK15" i="3" s="1"/>
  <c r="AI15" i="3"/>
  <c r="AF15" i="3"/>
  <c r="AG15" i="3" s="1"/>
  <c r="AE15" i="3"/>
  <c r="AB15" i="3"/>
  <c r="AA15" i="3"/>
  <c r="Y15" i="3"/>
  <c r="X15" i="3"/>
  <c r="W15" i="3"/>
  <c r="T15" i="3"/>
  <c r="S15" i="3"/>
  <c r="P15" i="3"/>
  <c r="O15" i="3"/>
  <c r="L15" i="3"/>
  <c r="K15" i="3"/>
  <c r="M15" i="3" s="1"/>
  <c r="F15" i="3"/>
  <c r="D15" i="3"/>
  <c r="B15" i="3"/>
  <c r="DM14" i="3"/>
  <c r="DL14" i="3"/>
  <c r="DK14" i="3"/>
  <c r="DH14" i="3"/>
  <c r="DG14" i="3"/>
  <c r="DD14" i="3"/>
  <c r="DC14" i="3"/>
  <c r="CZ14" i="3"/>
  <c r="CY14" i="3"/>
  <c r="CV14" i="3"/>
  <c r="CW14" i="3" s="1"/>
  <c r="CU14" i="3"/>
  <c r="CR14" i="3"/>
  <c r="CQ14" i="3"/>
  <c r="CN14" i="3"/>
  <c r="CM14" i="3"/>
  <c r="CJ14" i="3"/>
  <c r="CI14" i="3"/>
  <c r="CF14" i="3"/>
  <c r="CE14" i="3"/>
  <c r="CB14" i="3"/>
  <c r="CA14" i="3"/>
  <c r="BX14" i="3"/>
  <c r="BW14" i="3"/>
  <c r="BT14" i="3"/>
  <c r="BS14" i="3"/>
  <c r="BP14" i="3"/>
  <c r="BQ14" i="3" s="1"/>
  <c r="BO14" i="3"/>
  <c r="BL14" i="3"/>
  <c r="BK14" i="3"/>
  <c r="BH14" i="3"/>
  <c r="BH32" i="3" s="1"/>
  <c r="BG14" i="3"/>
  <c r="BD14" i="3"/>
  <c r="BC14" i="3"/>
  <c r="AZ14" i="3"/>
  <c r="BA14" i="3" s="1"/>
  <c r="AY14" i="3"/>
  <c r="AV14" i="3"/>
  <c r="AU14" i="3"/>
  <c r="AR14" i="3"/>
  <c r="AQ14" i="3"/>
  <c r="AN14" i="3"/>
  <c r="AM14" i="3"/>
  <c r="AJ14" i="3"/>
  <c r="AK14" i="3" s="1"/>
  <c r="AI14" i="3"/>
  <c r="AF14" i="3"/>
  <c r="AE14" i="3"/>
  <c r="AB14" i="3"/>
  <c r="AA14" i="3"/>
  <c r="X14" i="3"/>
  <c r="W14" i="3"/>
  <c r="W32" i="3" s="1"/>
  <c r="U14" i="3"/>
  <c r="T14" i="3"/>
  <c r="S14" i="3"/>
  <c r="P14" i="3"/>
  <c r="O14" i="3"/>
  <c r="L14" i="3"/>
  <c r="K14" i="3"/>
  <c r="F14" i="3"/>
  <c r="D14" i="3"/>
  <c r="B14" i="3"/>
  <c r="M3" i="3"/>
  <c r="D38" i="2"/>
  <c r="I38" i="2" s="1"/>
  <c r="C38" i="2"/>
  <c r="B38" i="2"/>
  <c r="JB36" i="2"/>
  <c r="IX36" i="2"/>
  <c r="IX40" i="2" s="1"/>
  <c r="IT36" i="2"/>
  <c r="IP36" i="2"/>
  <c r="IP40" i="2" s="1"/>
  <c r="IL36" i="2"/>
  <c r="IH36" i="2"/>
  <c r="IH40" i="2" s="1"/>
  <c r="ID36" i="2"/>
  <c r="ID40" i="2" s="1"/>
  <c r="HZ36" i="2"/>
  <c r="HZ40" i="2" s="1"/>
  <c r="HV36" i="2"/>
  <c r="HV40" i="2" s="1"/>
  <c r="HR36" i="2"/>
  <c r="HR40" i="2" s="1"/>
  <c r="HN36" i="2"/>
  <c r="HN40" i="2" s="1"/>
  <c r="HJ36" i="2"/>
  <c r="HJ40" i="2" s="1"/>
  <c r="HF36" i="2"/>
  <c r="HB36" i="2"/>
  <c r="HB40" i="2" s="1"/>
  <c r="GX36" i="2"/>
  <c r="GX40" i="2" s="1"/>
  <c r="GT36" i="2"/>
  <c r="GP36" i="2"/>
  <c r="GP40" i="2" s="1"/>
  <c r="GL36" i="2"/>
  <c r="GL40" i="2" s="1"/>
  <c r="GH36" i="2"/>
  <c r="GH40" i="2" s="1"/>
  <c r="GD36" i="2"/>
  <c r="GD40" i="2" s="1"/>
  <c r="FZ36" i="2"/>
  <c r="FZ40" i="2" s="1"/>
  <c r="FV36" i="2"/>
  <c r="FV40" i="2" s="1"/>
  <c r="FR36" i="2"/>
  <c r="FR40" i="2" s="1"/>
  <c r="FN36" i="2"/>
  <c r="FN40" i="2" s="1"/>
  <c r="FJ36" i="2"/>
  <c r="FJ40" i="2" s="1"/>
  <c r="FF36" i="2"/>
  <c r="FB36" i="2"/>
  <c r="FB40" i="2" s="1"/>
  <c r="EX36" i="2"/>
  <c r="EX40" i="2" s="1"/>
  <c r="ET36" i="2"/>
  <c r="ET40" i="2" s="1"/>
  <c r="EP36" i="2"/>
  <c r="EP40" i="2" s="1"/>
  <c r="EL36" i="2"/>
  <c r="EL40" i="2" s="1"/>
  <c r="EH36" i="2"/>
  <c r="EH40" i="2" s="1"/>
  <c r="ED36" i="2"/>
  <c r="ED40" i="2" s="1"/>
  <c r="DZ36" i="2"/>
  <c r="DZ40" i="2" s="1"/>
  <c r="DV36" i="2"/>
  <c r="DV40" i="2" s="1"/>
  <c r="DR36" i="2"/>
  <c r="DR40" i="2" s="1"/>
  <c r="DN36" i="2"/>
  <c r="DN40" i="2" s="1"/>
  <c r="DJ36" i="2"/>
  <c r="DF36" i="2"/>
  <c r="DF40" i="2" s="1"/>
  <c r="DB36" i="2"/>
  <c r="DB40" i="2" s="1"/>
  <c r="CX36" i="2"/>
  <c r="CX40" i="2" s="1"/>
  <c r="CT36" i="2"/>
  <c r="CT40" i="2" s="1"/>
  <c r="CP36" i="2"/>
  <c r="CP40" i="2" s="1"/>
  <c r="CL36" i="2"/>
  <c r="CL40" i="2" s="1"/>
  <c r="CH36" i="2"/>
  <c r="CH40" i="2" s="1"/>
  <c r="CD36" i="2"/>
  <c r="BZ36" i="2"/>
  <c r="BZ40" i="2" s="1"/>
  <c r="BV36" i="2"/>
  <c r="BR36" i="2"/>
  <c r="BR40" i="2" s="1"/>
  <c r="BN36" i="2"/>
  <c r="BJ36" i="2"/>
  <c r="BF36" i="2"/>
  <c r="BB36" i="2"/>
  <c r="BB40" i="2" s="1"/>
  <c r="AX36" i="2"/>
  <c r="AX40" i="2" s="1"/>
  <c r="AT36" i="2"/>
  <c r="AT40" i="2" s="1"/>
  <c r="AP36" i="2"/>
  <c r="AP40" i="2" s="1"/>
  <c r="AL36" i="2"/>
  <c r="AL40" i="2" s="1"/>
  <c r="AH36" i="2"/>
  <c r="AH40" i="2" s="1"/>
  <c r="AD36" i="2"/>
  <c r="AD40" i="2" s="1"/>
  <c r="Z36" i="2"/>
  <c r="V36" i="2"/>
  <c r="V40" i="2" s="1"/>
  <c r="R36" i="2"/>
  <c r="N36" i="2"/>
  <c r="N40" i="2" s="1"/>
  <c r="J36" i="2"/>
  <c r="J40" i="2" s="1"/>
  <c r="JD35" i="2"/>
  <c r="JE35" i="2" s="1"/>
  <c r="JC35" i="2"/>
  <c r="JA35" i="2"/>
  <c r="IZ35" i="2"/>
  <c r="IY35" i="2"/>
  <c r="IV35" i="2"/>
  <c r="IW35" i="2" s="1"/>
  <c r="IU35" i="2"/>
  <c r="IR35" i="2"/>
  <c r="IQ35" i="2"/>
  <c r="IN35" i="2"/>
  <c r="IM35" i="2"/>
  <c r="IJ35" i="2"/>
  <c r="IK35" i="2" s="1"/>
  <c r="II35" i="2"/>
  <c r="IF35" i="2"/>
  <c r="IG35" i="2" s="1"/>
  <c r="IE35" i="2"/>
  <c r="IB35" i="2"/>
  <c r="IA35" i="2"/>
  <c r="HX35" i="2"/>
  <c r="HY35" i="2" s="1"/>
  <c r="HW35" i="2"/>
  <c r="HU35" i="2"/>
  <c r="HT35" i="2"/>
  <c r="HS35" i="2"/>
  <c r="HP35" i="2"/>
  <c r="HO35" i="2"/>
  <c r="HL35" i="2"/>
  <c r="HM35" i="2" s="1"/>
  <c r="HK35" i="2"/>
  <c r="HH35" i="2"/>
  <c r="HG35" i="2"/>
  <c r="HD35" i="2"/>
  <c r="HE35" i="2" s="1"/>
  <c r="HC35" i="2"/>
  <c r="GZ35" i="2"/>
  <c r="HA35" i="2" s="1"/>
  <c r="GY35" i="2"/>
  <c r="GV35" i="2"/>
  <c r="GW35" i="2" s="1"/>
  <c r="GU35" i="2"/>
  <c r="GR35" i="2"/>
  <c r="GS35" i="2" s="1"/>
  <c r="GQ35" i="2"/>
  <c r="GO35" i="2"/>
  <c r="GN35" i="2"/>
  <c r="GM35" i="2"/>
  <c r="GJ35" i="2"/>
  <c r="GI35" i="2"/>
  <c r="GF35" i="2"/>
  <c r="GE35" i="2"/>
  <c r="GB35" i="2"/>
  <c r="GA35" i="2"/>
  <c r="FX35" i="2"/>
  <c r="FW35" i="2"/>
  <c r="FT35" i="2"/>
  <c r="FU35" i="2" s="1"/>
  <c r="FS35" i="2"/>
  <c r="FP35" i="2"/>
  <c r="FO35" i="2"/>
  <c r="FL35" i="2"/>
  <c r="FK35" i="2"/>
  <c r="FI35" i="2"/>
  <c r="FH35" i="2"/>
  <c r="FG35" i="2"/>
  <c r="FD35" i="2"/>
  <c r="FC35" i="2"/>
  <c r="EZ35" i="2"/>
  <c r="EY35" i="2"/>
  <c r="EV35" i="2"/>
  <c r="EU35" i="2"/>
  <c r="ER35" i="2"/>
  <c r="EQ35" i="2"/>
  <c r="ES35" i="2" s="1"/>
  <c r="EN35" i="2"/>
  <c r="EM35" i="2"/>
  <c r="EJ35" i="2"/>
  <c r="EI35" i="2"/>
  <c r="EF35" i="2"/>
  <c r="EE35" i="2"/>
  <c r="EB35" i="2"/>
  <c r="EA35" i="2"/>
  <c r="EC35" i="2" s="1"/>
  <c r="DX35" i="2"/>
  <c r="DY35" i="2" s="1"/>
  <c r="DW35" i="2"/>
  <c r="DT35" i="2"/>
  <c r="DU35" i="2" s="1"/>
  <c r="DS35" i="2"/>
  <c r="DP35" i="2"/>
  <c r="DQ35" i="2" s="1"/>
  <c r="DO35" i="2"/>
  <c r="DL35" i="2"/>
  <c r="DK35" i="2"/>
  <c r="DM35" i="2" s="1"/>
  <c r="DH35" i="2"/>
  <c r="DI35" i="2" s="1"/>
  <c r="DG35" i="2"/>
  <c r="DD35" i="2"/>
  <c r="DC35" i="2"/>
  <c r="CZ35" i="2"/>
  <c r="CY35" i="2"/>
  <c r="CV35" i="2"/>
  <c r="CW35" i="2" s="1"/>
  <c r="CU35" i="2"/>
  <c r="CR35" i="2"/>
  <c r="CS35" i="2" s="1"/>
  <c r="CQ35" i="2"/>
  <c r="CN35" i="2"/>
  <c r="CM35" i="2"/>
  <c r="CJ35" i="2"/>
  <c r="CI35" i="2"/>
  <c r="CF35" i="2"/>
  <c r="CE35" i="2"/>
  <c r="CG35" i="2" s="1"/>
  <c r="CB35" i="2"/>
  <c r="CA35" i="2"/>
  <c r="BX35" i="2"/>
  <c r="BW35" i="2"/>
  <c r="BT35" i="2"/>
  <c r="BS35" i="2"/>
  <c r="BQ35" i="2"/>
  <c r="BP35" i="2"/>
  <c r="BO35" i="2"/>
  <c r="BL35" i="2"/>
  <c r="BM35" i="2" s="1"/>
  <c r="BK35" i="2"/>
  <c r="BH35" i="2"/>
  <c r="BG35" i="2"/>
  <c r="BD35" i="2"/>
  <c r="BE35" i="2" s="1"/>
  <c r="BC35" i="2"/>
  <c r="AZ35" i="2"/>
  <c r="AY35" i="2"/>
  <c r="BA35" i="2" s="1"/>
  <c r="AV35" i="2"/>
  <c r="AW35" i="2" s="1"/>
  <c r="AU35" i="2"/>
  <c r="AR35" i="2"/>
  <c r="AQ35" i="2"/>
  <c r="AS35" i="2" s="1"/>
  <c r="AN35" i="2"/>
  <c r="AM35" i="2"/>
  <c r="AJ35" i="2"/>
  <c r="AK35" i="2" s="1"/>
  <c r="AI35" i="2"/>
  <c r="AF35" i="2"/>
  <c r="AG35" i="2" s="1"/>
  <c r="AE35" i="2"/>
  <c r="AB35" i="2"/>
  <c r="AA35" i="2"/>
  <c r="AC35" i="2" s="1"/>
  <c r="X35" i="2"/>
  <c r="Y35" i="2" s="1"/>
  <c r="W35" i="2"/>
  <c r="T35" i="2"/>
  <c r="U35" i="2" s="1"/>
  <c r="S35" i="2"/>
  <c r="P35" i="2"/>
  <c r="O35" i="2"/>
  <c r="L35" i="2"/>
  <c r="K35" i="2"/>
  <c r="B35" i="2"/>
  <c r="JE34" i="2"/>
  <c r="JD34" i="2"/>
  <c r="JD36" i="2" s="1"/>
  <c r="JC34" i="2"/>
  <c r="JC36" i="2" s="1"/>
  <c r="IZ34" i="2"/>
  <c r="IZ36" i="2" s="1"/>
  <c r="IY34" i="2"/>
  <c r="IY36" i="2" s="1"/>
  <c r="IV34" i="2"/>
  <c r="IU34" i="2"/>
  <c r="IU36" i="2" s="1"/>
  <c r="IR34" i="2"/>
  <c r="IR36" i="2" s="1"/>
  <c r="IQ34" i="2"/>
  <c r="IQ36" i="2" s="1"/>
  <c r="IN34" i="2"/>
  <c r="IN36" i="2" s="1"/>
  <c r="IO36" i="2" s="1"/>
  <c r="IM34" i="2"/>
  <c r="IM36" i="2" s="1"/>
  <c r="IJ34" i="2"/>
  <c r="IJ36" i="2" s="1"/>
  <c r="II34" i="2"/>
  <c r="II36" i="2" s="1"/>
  <c r="IF34" i="2"/>
  <c r="IE34" i="2"/>
  <c r="IE36" i="2" s="1"/>
  <c r="IB34" i="2"/>
  <c r="IB36" i="2" s="1"/>
  <c r="IA34" i="2"/>
  <c r="HY34" i="2"/>
  <c r="HX34" i="2"/>
  <c r="HW34" i="2"/>
  <c r="HW36" i="2" s="1"/>
  <c r="HT34" i="2"/>
  <c r="HT36" i="2" s="1"/>
  <c r="HU36" i="2" s="1"/>
  <c r="HS34" i="2"/>
  <c r="HS36" i="2" s="1"/>
  <c r="HP34" i="2"/>
  <c r="HO34" i="2"/>
  <c r="HO36" i="2" s="1"/>
  <c r="HL34" i="2"/>
  <c r="HL36" i="2" s="1"/>
  <c r="HK34" i="2"/>
  <c r="HH34" i="2"/>
  <c r="HH36" i="2" s="1"/>
  <c r="HI36" i="2" s="1"/>
  <c r="HG34" i="2"/>
  <c r="HG36" i="2" s="1"/>
  <c r="HD34" i="2"/>
  <c r="HC34" i="2"/>
  <c r="HC36" i="2" s="1"/>
  <c r="GZ34" i="2"/>
  <c r="GY34" i="2"/>
  <c r="GY36" i="2" s="1"/>
  <c r="GW34" i="2"/>
  <c r="GV34" i="2"/>
  <c r="GV36" i="2" s="1"/>
  <c r="GW36" i="2" s="1"/>
  <c r="GU34" i="2"/>
  <c r="GU36" i="2" s="1"/>
  <c r="GR34" i="2"/>
  <c r="GR36" i="2" s="1"/>
  <c r="GQ34" i="2"/>
  <c r="GQ36" i="2" s="1"/>
  <c r="GN34" i="2"/>
  <c r="GN36" i="2" s="1"/>
  <c r="GM34" i="2"/>
  <c r="GM36" i="2" s="1"/>
  <c r="GJ34" i="2"/>
  <c r="GI34" i="2"/>
  <c r="GF34" i="2"/>
  <c r="GF36" i="2" s="1"/>
  <c r="GE34" i="2"/>
  <c r="GB34" i="2"/>
  <c r="GB36" i="2" s="1"/>
  <c r="GC36" i="2" s="1"/>
  <c r="GA34" i="2"/>
  <c r="GA36" i="2" s="1"/>
  <c r="FX34" i="2"/>
  <c r="FX36" i="2" s="1"/>
  <c r="FW34" i="2"/>
  <c r="FW36" i="2" s="1"/>
  <c r="FT34" i="2"/>
  <c r="FS34" i="2"/>
  <c r="FS36" i="2" s="1"/>
  <c r="FQ34" i="2"/>
  <c r="FP34" i="2"/>
  <c r="FP36" i="2" s="1"/>
  <c r="FO34" i="2"/>
  <c r="FL34" i="2"/>
  <c r="FL36" i="2" s="1"/>
  <c r="FK34" i="2"/>
  <c r="FH34" i="2"/>
  <c r="FH36" i="2" s="1"/>
  <c r="FG34" i="2"/>
  <c r="FG36" i="2" s="1"/>
  <c r="FD34" i="2"/>
  <c r="FD36" i="2" s="1"/>
  <c r="FC34" i="2"/>
  <c r="FC36" i="2" s="1"/>
  <c r="EZ34" i="2"/>
  <c r="EY34" i="2"/>
  <c r="EV34" i="2"/>
  <c r="EV36" i="2" s="1"/>
  <c r="EW36" i="2" s="1"/>
  <c r="EU34" i="2"/>
  <c r="EU36" i="2" s="1"/>
  <c r="ER34" i="2"/>
  <c r="ER36" i="2" s="1"/>
  <c r="EQ34" i="2"/>
  <c r="EN34" i="2"/>
  <c r="EN36" i="2" s="1"/>
  <c r="EM34" i="2"/>
  <c r="EK34" i="2"/>
  <c r="EJ34" i="2"/>
  <c r="EJ36" i="2" s="1"/>
  <c r="EK36" i="2" s="1"/>
  <c r="EI34" i="2"/>
  <c r="EI36" i="2" s="1"/>
  <c r="EF34" i="2"/>
  <c r="EF36" i="2" s="1"/>
  <c r="EE34" i="2"/>
  <c r="EE36" i="2" s="1"/>
  <c r="EB34" i="2"/>
  <c r="EB36" i="2" s="1"/>
  <c r="EA34" i="2"/>
  <c r="EA36" i="2" s="1"/>
  <c r="DX34" i="2"/>
  <c r="DW34" i="2"/>
  <c r="DW36" i="2" s="1"/>
  <c r="DT34" i="2"/>
  <c r="DS34" i="2"/>
  <c r="DS36" i="2" s="1"/>
  <c r="DP34" i="2"/>
  <c r="DO34" i="2"/>
  <c r="DO36" i="2" s="1"/>
  <c r="DL34" i="2"/>
  <c r="DL36" i="2" s="1"/>
  <c r="DK34" i="2"/>
  <c r="DK36" i="2" s="1"/>
  <c r="DH34" i="2"/>
  <c r="DG34" i="2"/>
  <c r="DG36" i="2" s="1"/>
  <c r="DE34" i="2"/>
  <c r="DD34" i="2"/>
  <c r="DD36" i="2" s="1"/>
  <c r="DC34" i="2"/>
  <c r="CZ34" i="2"/>
  <c r="CZ36" i="2" s="1"/>
  <c r="CY34" i="2"/>
  <c r="CV34" i="2"/>
  <c r="CU34" i="2"/>
  <c r="CU36" i="2" s="1"/>
  <c r="CR34" i="2"/>
  <c r="CR36" i="2" s="1"/>
  <c r="CQ34" i="2"/>
  <c r="CQ36" i="2" s="1"/>
  <c r="CN34" i="2"/>
  <c r="CM34" i="2"/>
  <c r="CJ34" i="2"/>
  <c r="CJ36" i="2" s="1"/>
  <c r="CK36" i="2" s="1"/>
  <c r="CI34" i="2"/>
  <c r="CI36" i="2" s="1"/>
  <c r="CF34" i="2"/>
  <c r="CF36" i="2" s="1"/>
  <c r="CE34" i="2"/>
  <c r="CB34" i="2"/>
  <c r="CB36" i="2" s="1"/>
  <c r="CA34" i="2"/>
  <c r="BY34" i="2"/>
  <c r="BX34" i="2"/>
  <c r="BX36" i="2" s="1"/>
  <c r="BY36" i="2" s="1"/>
  <c r="BW34" i="2"/>
  <c r="BW36" i="2" s="1"/>
  <c r="BT34" i="2"/>
  <c r="BT36" i="2" s="1"/>
  <c r="BS34" i="2"/>
  <c r="BS36" i="2" s="1"/>
  <c r="BP34" i="2"/>
  <c r="BP36" i="2" s="1"/>
  <c r="BO34" i="2"/>
  <c r="BO36" i="2" s="1"/>
  <c r="BL34" i="2"/>
  <c r="BK34" i="2"/>
  <c r="BK36" i="2" s="1"/>
  <c r="BH34" i="2"/>
  <c r="BG34" i="2"/>
  <c r="BG36" i="2" s="1"/>
  <c r="BD34" i="2"/>
  <c r="BC34" i="2"/>
  <c r="BC36" i="2" s="1"/>
  <c r="AZ34" i="2"/>
  <c r="AZ36" i="2" s="1"/>
  <c r="AY34" i="2"/>
  <c r="AY36" i="2" s="1"/>
  <c r="AV34" i="2"/>
  <c r="AV36" i="2" s="1"/>
  <c r="AU34" i="2"/>
  <c r="AU36" i="2" s="1"/>
  <c r="AR34" i="2"/>
  <c r="AR36" i="2" s="1"/>
  <c r="AQ34" i="2"/>
  <c r="AN34" i="2"/>
  <c r="AN36" i="2" s="1"/>
  <c r="AM34" i="2"/>
  <c r="AJ34" i="2"/>
  <c r="AI34" i="2"/>
  <c r="AI36" i="2" s="1"/>
  <c r="AF34" i="2"/>
  <c r="AF36" i="2" s="1"/>
  <c r="AE34" i="2"/>
  <c r="AE36" i="2" s="1"/>
  <c r="AB34" i="2"/>
  <c r="AA34" i="2"/>
  <c r="AA36" i="2" s="1"/>
  <c r="X34" i="2"/>
  <c r="X36" i="2" s="1"/>
  <c r="W34" i="2"/>
  <c r="T34" i="2"/>
  <c r="T36" i="2" s="1"/>
  <c r="S34" i="2"/>
  <c r="S36" i="2" s="1"/>
  <c r="P34" i="2"/>
  <c r="O34" i="2"/>
  <c r="O36" i="2" s="1"/>
  <c r="M34" i="2"/>
  <c r="L34" i="2"/>
  <c r="L36" i="2" s="1"/>
  <c r="M36" i="2" s="1"/>
  <c r="K34" i="2"/>
  <c r="K36" i="2" s="1"/>
  <c r="B34" i="2"/>
  <c r="B36" i="2" s="1"/>
  <c r="JB32" i="2"/>
  <c r="JB40" i="2" s="1"/>
  <c r="IT32" i="2"/>
  <c r="IT40" i="2" s="1"/>
  <c r="IL32" i="2"/>
  <c r="IL40" i="2" s="1"/>
  <c r="HF32" i="2"/>
  <c r="HF40" i="2" s="1"/>
  <c r="GT32" i="2"/>
  <c r="GT40" i="2" s="1"/>
  <c r="FF32" i="2"/>
  <c r="FF40" i="2" s="1"/>
  <c r="DJ32" i="2"/>
  <c r="DJ40" i="2" s="1"/>
  <c r="CD32" i="2"/>
  <c r="BV32" i="2"/>
  <c r="BV40" i="2" s="1"/>
  <c r="BN32" i="2"/>
  <c r="BN40" i="2" s="1"/>
  <c r="BJ32" i="2"/>
  <c r="BJ40" i="2" s="1"/>
  <c r="BF32" i="2"/>
  <c r="BF40" i="2" s="1"/>
  <c r="Z32" i="2"/>
  <c r="Z40" i="2" s="1"/>
  <c r="R32" i="2"/>
  <c r="R40" i="2" s="1"/>
  <c r="JD31" i="2"/>
  <c r="JC31" i="2"/>
  <c r="IZ31" i="2"/>
  <c r="JA31" i="2" s="1"/>
  <c r="IY31" i="2"/>
  <c r="IV31" i="2"/>
  <c r="IW31" i="2" s="1"/>
  <c r="IU31" i="2"/>
  <c r="IR31" i="2"/>
  <c r="IQ31" i="2"/>
  <c r="IN31" i="2"/>
  <c r="IO31" i="2" s="1"/>
  <c r="IM31" i="2"/>
  <c r="IJ31" i="2"/>
  <c r="II31" i="2"/>
  <c r="IK31" i="2" s="1"/>
  <c r="IF31" i="2"/>
  <c r="IG31" i="2" s="1"/>
  <c r="IE31" i="2"/>
  <c r="IB31" i="2"/>
  <c r="IC31" i="2" s="1"/>
  <c r="IA31" i="2"/>
  <c r="HX31" i="2"/>
  <c r="HW31" i="2"/>
  <c r="HT31" i="2"/>
  <c r="HS31" i="2"/>
  <c r="HU31" i="2" s="1"/>
  <c r="HP31" i="2"/>
  <c r="HO31" i="2"/>
  <c r="HL31" i="2"/>
  <c r="HK31" i="2"/>
  <c r="HH31" i="2"/>
  <c r="HG31" i="2"/>
  <c r="HI31" i="2" s="1"/>
  <c r="HE31" i="2"/>
  <c r="HD31" i="2"/>
  <c r="HC31" i="2"/>
  <c r="GZ31" i="2"/>
  <c r="GY31" i="2"/>
  <c r="HA31" i="2" s="1"/>
  <c r="GV31" i="2"/>
  <c r="GU31" i="2"/>
  <c r="GR31" i="2"/>
  <c r="GQ31" i="2"/>
  <c r="GS31" i="2" s="1"/>
  <c r="GN31" i="2"/>
  <c r="GO31" i="2" s="1"/>
  <c r="GM31" i="2"/>
  <c r="GJ31" i="2"/>
  <c r="GI31" i="2"/>
  <c r="GF31" i="2"/>
  <c r="GE31" i="2"/>
  <c r="GB31" i="2"/>
  <c r="GA31" i="2"/>
  <c r="FY31" i="2"/>
  <c r="FX31" i="2"/>
  <c r="FW31" i="2"/>
  <c r="FT31" i="2"/>
  <c r="FU31" i="2" s="1"/>
  <c r="FS31" i="2"/>
  <c r="FP31" i="2"/>
  <c r="FO31" i="2"/>
  <c r="FL31" i="2"/>
  <c r="FK31" i="2"/>
  <c r="FH31" i="2"/>
  <c r="FG31" i="2"/>
  <c r="FI31" i="2" s="1"/>
  <c r="FD31" i="2"/>
  <c r="FC31" i="2"/>
  <c r="EZ31" i="2"/>
  <c r="EY31" i="2"/>
  <c r="EV31" i="2"/>
  <c r="EU31" i="2"/>
  <c r="ER31" i="2"/>
  <c r="ES31" i="2" s="1"/>
  <c r="EQ31" i="2"/>
  <c r="EN31" i="2"/>
  <c r="EM31" i="2"/>
  <c r="EO31" i="2" s="1"/>
  <c r="EJ31" i="2"/>
  <c r="EI31" i="2"/>
  <c r="EF31" i="2"/>
  <c r="EE31" i="2"/>
  <c r="EB31" i="2"/>
  <c r="EC31" i="2" s="1"/>
  <c r="EA31" i="2"/>
  <c r="DX31" i="2"/>
  <c r="DY31" i="2" s="1"/>
  <c r="DW31" i="2"/>
  <c r="DT31" i="2"/>
  <c r="DU31" i="2" s="1"/>
  <c r="DS31" i="2"/>
  <c r="DP31" i="2"/>
  <c r="DQ31" i="2" s="1"/>
  <c r="DO31" i="2"/>
  <c r="DL31" i="2"/>
  <c r="DM31" i="2" s="1"/>
  <c r="DK31" i="2"/>
  <c r="DI31" i="2"/>
  <c r="DH31" i="2"/>
  <c r="DG31" i="2"/>
  <c r="DD31" i="2"/>
  <c r="DC31" i="2"/>
  <c r="CZ31" i="2"/>
  <c r="CY31" i="2"/>
  <c r="CV31" i="2"/>
  <c r="CU31" i="2"/>
  <c r="CR31" i="2"/>
  <c r="CS31" i="2" s="1"/>
  <c r="CQ31" i="2"/>
  <c r="CN31" i="2"/>
  <c r="CO31" i="2" s="1"/>
  <c r="CM31" i="2"/>
  <c r="CJ31" i="2"/>
  <c r="CI31" i="2"/>
  <c r="CF31" i="2"/>
  <c r="CG31" i="2" s="1"/>
  <c r="CE31" i="2"/>
  <c r="CC31" i="2"/>
  <c r="CB31" i="2"/>
  <c r="CA31" i="2"/>
  <c r="BX31" i="2"/>
  <c r="BW31" i="2"/>
  <c r="BT31" i="2"/>
  <c r="BS31" i="2"/>
  <c r="BP31" i="2"/>
  <c r="BQ31" i="2" s="1"/>
  <c r="BO31" i="2"/>
  <c r="BL31" i="2"/>
  <c r="BM31" i="2" s="1"/>
  <c r="BK31" i="2"/>
  <c r="BH31" i="2"/>
  <c r="BI31" i="2" s="1"/>
  <c r="BG31" i="2"/>
  <c r="BD31" i="2"/>
  <c r="BE31" i="2" s="1"/>
  <c r="BC31" i="2"/>
  <c r="AZ31" i="2"/>
  <c r="BA31" i="2" s="1"/>
  <c r="AY31" i="2"/>
  <c r="AW31" i="2"/>
  <c r="AV31" i="2"/>
  <c r="AU31" i="2"/>
  <c r="AR31" i="2"/>
  <c r="AQ31" i="2"/>
  <c r="AN31" i="2"/>
  <c r="AM31" i="2"/>
  <c r="AJ31" i="2"/>
  <c r="AI31" i="2"/>
  <c r="AF31" i="2"/>
  <c r="AG31" i="2" s="1"/>
  <c r="AE31" i="2"/>
  <c r="AB31" i="2"/>
  <c r="AC31" i="2" s="1"/>
  <c r="AA31" i="2"/>
  <c r="X31" i="2"/>
  <c r="W31" i="2"/>
  <c r="T31" i="2"/>
  <c r="U31" i="2" s="1"/>
  <c r="S31" i="2"/>
  <c r="P31" i="2"/>
  <c r="O31" i="2"/>
  <c r="L31" i="2"/>
  <c r="K31" i="2"/>
  <c r="B31" i="2"/>
  <c r="JD30" i="2"/>
  <c r="JC30" i="2"/>
  <c r="IZ30" i="2"/>
  <c r="IY30" i="2"/>
  <c r="IW30" i="2"/>
  <c r="IV30" i="2"/>
  <c r="IU30" i="2"/>
  <c r="IR30" i="2"/>
  <c r="IQ30" i="2"/>
  <c r="IN30" i="2"/>
  <c r="IM30" i="2"/>
  <c r="IJ30" i="2"/>
  <c r="II30" i="2"/>
  <c r="IF30" i="2"/>
  <c r="IG30" i="2" s="1"/>
  <c r="IE30" i="2"/>
  <c r="IB30" i="2"/>
  <c r="IC30" i="2" s="1"/>
  <c r="IA30" i="2"/>
  <c r="HX30" i="2"/>
  <c r="HY30" i="2" s="1"/>
  <c r="HW30" i="2"/>
  <c r="HT30" i="2"/>
  <c r="HS30" i="2"/>
  <c r="HP30" i="2"/>
  <c r="HQ30" i="2" s="1"/>
  <c r="HO30" i="2"/>
  <c r="HL30" i="2"/>
  <c r="HK30" i="2"/>
  <c r="HH30" i="2"/>
  <c r="HG30" i="2"/>
  <c r="HD30" i="2"/>
  <c r="HC30" i="2"/>
  <c r="HE30" i="2" s="1"/>
  <c r="GZ30" i="2"/>
  <c r="HA30" i="2" s="1"/>
  <c r="GY30" i="2"/>
  <c r="GV30" i="2"/>
  <c r="GU30" i="2"/>
  <c r="GR30" i="2"/>
  <c r="GQ30" i="2"/>
  <c r="GN30" i="2"/>
  <c r="GO30" i="2" s="1"/>
  <c r="GM30" i="2"/>
  <c r="GK30" i="2"/>
  <c r="GJ30" i="2"/>
  <c r="GI30" i="2"/>
  <c r="GF30" i="2"/>
  <c r="GE30" i="2"/>
  <c r="GB30" i="2"/>
  <c r="GA30" i="2"/>
  <c r="FX30" i="2"/>
  <c r="FY30" i="2" s="1"/>
  <c r="FW30" i="2"/>
  <c r="FT30" i="2"/>
  <c r="FU30" i="2" s="1"/>
  <c r="FS30" i="2"/>
  <c r="FP30" i="2"/>
  <c r="FQ30" i="2" s="1"/>
  <c r="FO30" i="2"/>
  <c r="FL30" i="2"/>
  <c r="FM30" i="2" s="1"/>
  <c r="FK30" i="2"/>
  <c r="FH30" i="2"/>
  <c r="FG30" i="2"/>
  <c r="FD30" i="2"/>
  <c r="FE30" i="2" s="1"/>
  <c r="FC30" i="2"/>
  <c r="EZ30" i="2"/>
  <c r="EY30" i="2"/>
  <c r="EV30" i="2"/>
  <c r="EU30" i="2"/>
  <c r="ER30" i="2"/>
  <c r="EQ30" i="2"/>
  <c r="EN30" i="2"/>
  <c r="EO30" i="2" s="1"/>
  <c r="EM30" i="2"/>
  <c r="EJ30" i="2"/>
  <c r="EI30" i="2"/>
  <c r="EF30" i="2"/>
  <c r="EE30" i="2"/>
  <c r="EB30" i="2"/>
  <c r="EA30" i="2"/>
  <c r="DX30" i="2"/>
  <c r="DW30" i="2"/>
  <c r="DY30" i="2" s="1"/>
  <c r="DT30" i="2"/>
  <c r="DS30" i="2"/>
  <c r="DP30" i="2"/>
  <c r="DO30" i="2"/>
  <c r="DL30" i="2"/>
  <c r="DM30" i="2" s="1"/>
  <c r="DK30" i="2"/>
  <c r="DH30" i="2"/>
  <c r="DI30" i="2" s="1"/>
  <c r="DG30" i="2"/>
  <c r="DD30" i="2"/>
  <c r="DE30" i="2" s="1"/>
  <c r="DC30" i="2"/>
  <c r="CZ30" i="2"/>
  <c r="DA30" i="2" s="1"/>
  <c r="CY30" i="2"/>
  <c r="CV30" i="2"/>
  <c r="CU30" i="2"/>
  <c r="CR30" i="2"/>
  <c r="CS30" i="2" s="1"/>
  <c r="CQ30" i="2"/>
  <c r="CN30" i="2"/>
  <c r="CM30" i="2"/>
  <c r="CJ30" i="2"/>
  <c r="CI30" i="2"/>
  <c r="CF30" i="2"/>
  <c r="CE30" i="2"/>
  <c r="CG30" i="2" s="1"/>
  <c r="CB30" i="2"/>
  <c r="CC30" i="2" s="1"/>
  <c r="CA30" i="2"/>
  <c r="BX30" i="2"/>
  <c r="BW30" i="2"/>
  <c r="BT30" i="2"/>
  <c r="BS30" i="2"/>
  <c r="BP30" i="2"/>
  <c r="BQ30" i="2" s="1"/>
  <c r="BO30" i="2"/>
  <c r="BM30" i="2"/>
  <c r="BL30" i="2"/>
  <c r="BK30" i="2"/>
  <c r="BH30" i="2"/>
  <c r="BG30" i="2"/>
  <c r="BD30" i="2"/>
  <c r="BC30" i="2"/>
  <c r="AZ30" i="2"/>
  <c r="BA30" i="2" s="1"/>
  <c r="AY30" i="2"/>
  <c r="AV30" i="2"/>
  <c r="AW30" i="2" s="1"/>
  <c r="AU30" i="2"/>
  <c r="AR30" i="2"/>
  <c r="AS30" i="2" s="1"/>
  <c r="AQ30" i="2"/>
  <c r="AN30" i="2"/>
  <c r="AO30" i="2" s="1"/>
  <c r="AM30" i="2"/>
  <c r="AJ30" i="2"/>
  <c r="AK30" i="2" s="1"/>
  <c r="AI30" i="2"/>
  <c r="AF30" i="2"/>
  <c r="AG30" i="2" s="1"/>
  <c r="AE30" i="2"/>
  <c r="AB30" i="2"/>
  <c r="AA30" i="2"/>
  <c r="X30" i="2"/>
  <c r="W30" i="2"/>
  <c r="T30" i="2"/>
  <c r="S30" i="2"/>
  <c r="P30" i="2"/>
  <c r="Q30" i="2" s="1"/>
  <c r="O30" i="2"/>
  <c r="L30" i="2"/>
  <c r="K30" i="2"/>
  <c r="B30" i="2"/>
  <c r="JD29" i="2"/>
  <c r="JC29" i="2"/>
  <c r="IZ29" i="2"/>
  <c r="IY29" i="2"/>
  <c r="JA29" i="2" s="1"/>
  <c r="IV29" i="2"/>
  <c r="IW29" i="2" s="1"/>
  <c r="IU29" i="2"/>
  <c r="IR29" i="2"/>
  <c r="IQ29" i="2"/>
  <c r="IN29" i="2"/>
  <c r="IO29" i="2" s="1"/>
  <c r="IM29" i="2"/>
  <c r="IJ29" i="2"/>
  <c r="II29" i="2"/>
  <c r="IG29" i="2"/>
  <c r="IF29" i="2"/>
  <c r="IE29" i="2"/>
  <c r="IB29" i="2"/>
  <c r="IA29" i="2"/>
  <c r="HX29" i="2"/>
  <c r="HW29" i="2"/>
  <c r="HT29" i="2"/>
  <c r="HS29" i="2"/>
  <c r="HP29" i="2"/>
  <c r="HQ29" i="2" s="1"/>
  <c r="HO29" i="2"/>
  <c r="HL29" i="2"/>
  <c r="HM29" i="2" s="1"/>
  <c r="HK29" i="2"/>
  <c r="HH29" i="2"/>
  <c r="HI29" i="2" s="1"/>
  <c r="HG29" i="2"/>
  <c r="HD29" i="2"/>
  <c r="HC29" i="2"/>
  <c r="GZ29" i="2"/>
  <c r="HA29" i="2" s="1"/>
  <c r="GY29" i="2"/>
  <c r="GV29" i="2"/>
  <c r="GU29" i="2"/>
  <c r="GR29" i="2"/>
  <c r="GQ29" i="2"/>
  <c r="GN29" i="2"/>
  <c r="GM29" i="2"/>
  <c r="GO29" i="2" s="1"/>
  <c r="GJ29" i="2"/>
  <c r="GK29" i="2" s="1"/>
  <c r="GI29" i="2"/>
  <c r="GF29" i="2"/>
  <c r="GE29" i="2"/>
  <c r="GB29" i="2"/>
  <c r="GC29" i="2" s="1"/>
  <c r="GA29" i="2"/>
  <c r="FX29" i="2"/>
  <c r="FW29" i="2"/>
  <c r="FT29" i="2"/>
  <c r="FS29" i="2"/>
  <c r="FU29" i="2" s="1"/>
  <c r="FP29" i="2"/>
  <c r="FO29" i="2"/>
  <c r="FL29" i="2"/>
  <c r="FK29" i="2"/>
  <c r="FH29" i="2"/>
  <c r="FG29" i="2"/>
  <c r="FD29" i="2"/>
  <c r="FE29" i="2" s="1"/>
  <c r="FC29" i="2"/>
  <c r="EZ29" i="2"/>
  <c r="FA29" i="2" s="1"/>
  <c r="EY29" i="2"/>
  <c r="EV29" i="2"/>
  <c r="EW29" i="2" s="1"/>
  <c r="EU29" i="2"/>
  <c r="ER29" i="2"/>
  <c r="EQ29" i="2"/>
  <c r="EN29" i="2"/>
  <c r="EO29" i="2" s="1"/>
  <c r="EM29" i="2"/>
  <c r="EJ29" i="2"/>
  <c r="EI29" i="2"/>
  <c r="EF29" i="2"/>
  <c r="EE29" i="2"/>
  <c r="EB29" i="2"/>
  <c r="EA29" i="2"/>
  <c r="EC29" i="2" s="1"/>
  <c r="DX29" i="2"/>
  <c r="DY29" i="2" s="1"/>
  <c r="DW29" i="2"/>
  <c r="DT29" i="2"/>
  <c r="DS29" i="2"/>
  <c r="DP29" i="2"/>
  <c r="DQ29" i="2" s="1"/>
  <c r="DO29" i="2"/>
  <c r="DL29" i="2"/>
  <c r="DK29" i="2"/>
  <c r="DI29" i="2"/>
  <c r="DH29" i="2"/>
  <c r="DG29" i="2"/>
  <c r="DD29" i="2"/>
  <c r="DC29" i="2"/>
  <c r="CZ29" i="2"/>
  <c r="CY29" i="2"/>
  <c r="CV29" i="2"/>
  <c r="CU29" i="2"/>
  <c r="CR29" i="2"/>
  <c r="CS29" i="2" s="1"/>
  <c r="CQ29" i="2"/>
  <c r="CN29" i="2"/>
  <c r="CO29" i="2" s="1"/>
  <c r="CM29" i="2"/>
  <c r="CJ29" i="2"/>
  <c r="CK29" i="2" s="1"/>
  <c r="CI29" i="2"/>
  <c r="CF29" i="2"/>
  <c r="CE29" i="2"/>
  <c r="CB29" i="2"/>
  <c r="CC29" i="2" s="1"/>
  <c r="CA29" i="2"/>
  <c r="BX29" i="2"/>
  <c r="BW29" i="2"/>
  <c r="BT29" i="2"/>
  <c r="BS29" i="2"/>
  <c r="BP29" i="2"/>
  <c r="BO29" i="2"/>
  <c r="BQ29" i="2" s="1"/>
  <c r="BL29" i="2"/>
  <c r="BM29" i="2" s="1"/>
  <c r="BK29" i="2"/>
  <c r="BH29" i="2"/>
  <c r="BG29" i="2"/>
  <c r="BD29" i="2"/>
  <c r="BE29" i="2" s="1"/>
  <c r="BC29" i="2"/>
  <c r="AZ29" i="2"/>
  <c r="AY29" i="2"/>
  <c r="AW29" i="2"/>
  <c r="AV29" i="2"/>
  <c r="AU29" i="2"/>
  <c r="AR29" i="2"/>
  <c r="AQ29" i="2"/>
  <c r="AN29" i="2"/>
  <c r="AM29" i="2"/>
  <c r="AJ29" i="2"/>
  <c r="AI29" i="2"/>
  <c r="AF29" i="2"/>
  <c r="AG29" i="2" s="1"/>
  <c r="AE29" i="2"/>
  <c r="AB29" i="2"/>
  <c r="AC29" i="2" s="1"/>
  <c r="AA29" i="2"/>
  <c r="X29" i="2"/>
  <c r="Y29" i="2" s="1"/>
  <c r="W29" i="2"/>
  <c r="T29" i="2"/>
  <c r="S29" i="2"/>
  <c r="P29" i="2"/>
  <c r="Q29" i="2" s="1"/>
  <c r="O29" i="2"/>
  <c r="L29" i="2"/>
  <c r="K29" i="2"/>
  <c r="B29" i="2"/>
  <c r="JD28" i="2"/>
  <c r="JE28" i="2" s="1"/>
  <c r="JC28" i="2"/>
  <c r="IZ28" i="2"/>
  <c r="IY28" i="2"/>
  <c r="IV28" i="2"/>
  <c r="IW28" i="2" s="1"/>
  <c r="IU28" i="2"/>
  <c r="IR28" i="2"/>
  <c r="IQ28" i="2"/>
  <c r="IN28" i="2"/>
  <c r="IM28" i="2"/>
  <c r="IJ28" i="2"/>
  <c r="II28" i="2"/>
  <c r="IK28" i="2" s="1"/>
  <c r="IF28" i="2"/>
  <c r="IG28" i="2" s="1"/>
  <c r="IE28" i="2"/>
  <c r="IB28" i="2"/>
  <c r="IA28" i="2"/>
  <c r="HX28" i="2"/>
  <c r="HY28" i="2" s="1"/>
  <c r="HW28" i="2"/>
  <c r="HT28" i="2"/>
  <c r="HS28" i="2"/>
  <c r="HP28" i="2"/>
  <c r="HO28" i="2"/>
  <c r="HQ28" i="2" s="1"/>
  <c r="HL28" i="2"/>
  <c r="HK28" i="2"/>
  <c r="HH28" i="2"/>
  <c r="HG28" i="2"/>
  <c r="HD28" i="2"/>
  <c r="HC28" i="2"/>
  <c r="GZ28" i="2"/>
  <c r="HA28" i="2" s="1"/>
  <c r="GY28" i="2"/>
  <c r="GV28" i="2"/>
  <c r="GW28" i="2" s="1"/>
  <c r="GU28" i="2"/>
  <c r="GR28" i="2"/>
  <c r="GS28" i="2" s="1"/>
  <c r="GQ28" i="2"/>
  <c r="GN28" i="2"/>
  <c r="GM28" i="2"/>
  <c r="GJ28" i="2"/>
  <c r="GK28" i="2" s="1"/>
  <c r="GI28" i="2"/>
  <c r="GF28" i="2"/>
  <c r="GE28" i="2"/>
  <c r="GB28" i="2"/>
  <c r="GA28" i="2"/>
  <c r="FX28" i="2"/>
  <c r="FW28" i="2"/>
  <c r="FY28" i="2" s="1"/>
  <c r="FT28" i="2"/>
  <c r="FU28" i="2" s="1"/>
  <c r="FS28" i="2"/>
  <c r="FP28" i="2"/>
  <c r="FO28" i="2"/>
  <c r="FL28" i="2"/>
  <c r="FM28" i="2" s="1"/>
  <c r="FK28" i="2"/>
  <c r="FH28" i="2"/>
  <c r="FG28" i="2"/>
  <c r="FE28" i="2"/>
  <c r="FD28" i="2"/>
  <c r="FC28" i="2"/>
  <c r="EZ28" i="2"/>
  <c r="EY28" i="2"/>
  <c r="EV28" i="2"/>
  <c r="EU28" i="2"/>
  <c r="ER28" i="2"/>
  <c r="EQ28" i="2"/>
  <c r="EN28" i="2"/>
  <c r="EO28" i="2" s="1"/>
  <c r="EM28" i="2"/>
  <c r="EJ28" i="2"/>
  <c r="EK28" i="2" s="1"/>
  <c r="EI28" i="2"/>
  <c r="EF28" i="2"/>
  <c r="EG28" i="2" s="1"/>
  <c r="EE28" i="2"/>
  <c r="EB28" i="2"/>
  <c r="EA28" i="2"/>
  <c r="EC28" i="2" s="1"/>
  <c r="DX28" i="2"/>
  <c r="DY28" i="2" s="1"/>
  <c r="DW28" i="2"/>
  <c r="DT28" i="2"/>
  <c r="DS28" i="2"/>
  <c r="DP28" i="2"/>
  <c r="DO28" i="2"/>
  <c r="DL28" i="2"/>
  <c r="DK28" i="2"/>
  <c r="DM28" i="2" s="1"/>
  <c r="DH28" i="2"/>
  <c r="DI28" i="2" s="1"/>
  <c r="DG28" i="2"/>
  <c r="DD28" i="2"/>
  <c r="DC28" i="2"/>
  <c r="CZ28" i="2"/>
  <c r="DA28" i="2" s="1"/>
  <c r="CY28" i="2"/>
  <c r="CV28" i="2"/>
  <c r="CW28" i="2" s="1"/>
  <c r="CU28" i="2"/>
  <c r="CR28" i="2"/>
  <c r="CQ28" i="2"/>
  <c r="CS28" i="2" s="1"/>
  <c r="CN28" i="2"/>
  <c r="CM28" i="2"/>
  <c r="CJ28" i="2"/>
  <c r="CI28" i="2"/>
  <c r="CF28" i="2"/>
  <c r="CG28" i="2" s="1"/>
  <c r="CE28" i="2"/>
  <c r="CB28" i="2"/>
  <c r="CC28" i="2" s="1"/>
  <c r="CA28" i="2"/>
  <c r="BX28" i="2"/>
  <c r="BW28" i="2"/>
  <c r="BT28" i="2"/>
  <c r="BU28" i="2" s="1"/>
  <c r="BS28" i="2"/>
  <c r="BP28" i="2"/>
  <c r="BO28" i="2"/>
  <c r="BL28" i="2"/>
  <c r="BM28" i="2" s="1"/>
  <c r="BK28" i="2"/>
  <c r="BH28" i="2"/>
  <c r="BG28" i="2"/>
  <c r="BD28" i="2"/>
  <c r="BC28" i="2"/>
  <c r="AZ28" i="2"/>
  <c r="AY28" i="2"/>
  <c r="AV28" i="2"/>
  <c r="AW28" i="2" s="1"/>
  <c r="AU28" i="2"/>
  <c r="AR28" i="2"/>
  <c r="AQ28" i="2"/>
  <c r="AN28" i="2"/>
  <c r="AO28" i="2" s="1"/>
  <c r="AM28" i="2"/>
  <c r="AJ28" i="2"/>
  <c r="AK28" i="2" s="1"/>
  <c r="AI28" i="2"/>
  <c r="AG28" i="2"/>
  <c r="AF28" i="2"/>
  <c r="AE28" i="2"/>
  <c r="AB28" i="2"/>
  <c r="AA28" i="2"/>
  <c r="X28" i="2"/>
  <c r="Y28" i="2" s="1"/>
  <c r="W28" i="2"/>
  <c r="T28" i="2"/>
  <c r="U28" i="2" s="1"/>
  <c r="S28" i="2"/>
  <c r="P28" i="2"/>
  <c r="Q28" i="2" s="1"/>
  <c r="O28" i="2"/>
  <c r="L28" i="2"/>
  <c r="M28" i="2" s="1"/>
  <c r="K28" i="2"/>
  <c r="C28" i="2" s="1"/>
  <c r="B28" i="2"/>
  <c r="JD27" i="2"/>
  <c r="JE27" i="2" s="1"/>
  <c r="JC27" i="2"/>
  <c r="IZ27" i="2"/>
  <c r="IY27" i="2"/>
  <c r="IV27" i="2"/>
  <c r="IW27" i="2" s="1"/>
  <c r="IU27" i="2"/>
  <c r="IR27" i="2"/>
  <c r="IS27" i="2" s="1"/>
  <c r="IQ27" i="2"/>
  <c r="IN27" i="2"/>
  <c r="IO27" i="2" s="1"/>
  <c r="IM27" i="2"/>
  <c r="IJ27" i="2"/>
  <c r="II27" i="2"/>
  <c r="IF27" i="2"/>
  <c r="IG27" i="2" s="1"/>
  <c r="IE27" i="2"/>
  <c r="IB27" i="2"/>
  <c r="IA27" i="2"/>
  <c r="HX27" i="2"/>
  <c r="HW27" i="2"/>
  <c r="HT27" i="2"/>
  <c r="HS27" i="2"/>
  <c r="HU27" i="2" s="1"/>
  <c r="HP27" i="2"/>
  <c r="HQ27" i="2" s="1"/>
  <c r="HO27" i="2"/>
  <c r="HL27" i="2"/>
  <c r="HK27" i="2"/>
  <c r="HH27" i="2"/>
  <c r="HI27" i="2" s="1"/>
  <c r="HG27" i="2"/>
  <c r="HD27" i="2"/>
  <c r="HC27" i="2"/>
  <c r="HA27" i="2"/>
  <c r="GZ27" i="2"/>
  <c r="GY27" i="2"/>
  <c r="GV27" i="2"/>
  <c r="GU27" i="2"/>
  <c r="GR27" i="2"/>
  <c r="GS27" i="2" s="1"/>
  <c r="GQ27" i="2"/>
  <c r="GN27" i="2"/>
  <c r="GM27" i="2"/>
  <c r="GJ27" i="2"/>
  <c r="GK27" i="2" s="1"/>
  <c r="GI27" i="2"/>
  <c r="GF27" i="2"/>
  <c r="GG27" i="2" s="1"/>
  <c r="GE27" i="2"/>
  <c r="GB27" i="2"/>
  <c r="GC27" i="2" s="1"/>
  <c r="GA27" i="2"/>
  <c r="FX27" i="2"/>
  <c r="FW27" i="2"/>
  <c r="FT27" i="2"/>
  <c r="FU27" i="2" s="1"/>
  <c r="FS27" i="2"/>
  <c r="FP27" i="2"/>
  <c r="FO27" i="2"/>
  <c r="FL27" i="2"/>
  <c r="FK27" i="2"/>
  <c r="FH27" i="2"/>
  <c r="FG27" i="2"/>
  <c r="FI27" i="2" s="1"/>
  <c r="FD27" i="2"/>
  <c r="FE27" i="2" s="1"/>
  <c r="FC27" i="2"/>
  <c r="EZ27" i="2"/>
  <c r="EY27" i="2"/>
  <c r="EV27" i="2"/>
  <c r="EW27" i="2" s="1"/>
  <c r="EU27" i="2"/>
  <c r="ER27" i="2"/>
  <c r="EQ27" i="2"/>
  <c r="EN27" i="2"/>
  <c r="EM27" i="2"/>
  <c r="EO27" i="2" s="1"/>
  <c r="EJ27" i="2"/>
  <c r="EI27" i="2"/>
  <c r="EF27" i="2"/>
  <c r="EG27" i="2" s="1"/>
  <c r="EE27" i="2"/>
  <c r="EB27" i="2"/>
  <c r="EA27" i="2"/>
  <c r="DX27" i="2"/>
  <c r="DY27" i="2" s="1"/>
  <c r="DW27" i="2"/>
  <c r="DT27" i="2"/>
  <c r="DU27" i="2" s="1"/>
  <c r="DS27" i="2"/>
  <c r="DP27" i="2"/>
  <c r="DQ27" i="2" s="1"/>
  <c r="DO27" i="2"/>
  <c r="DL27" i="2"/>
  <c r="DM27" i="2" s="1"/>
  <c r="DK27" i="2"/>
  <c r="DH27" i="2"/>
  <c r="DI27" i="2" s="1"/>
  <c r="DG27" i="2"/>
  <c r="DD27" i="2"/>
  <c r="DC27" i="2"/>
  <c r="CZ27" i="2"/>
  <c r="CY27" i="2"/>
  <c r="CV27" i="2"/>
  <c r="CU27" i="2"/>
  <c r="CW27" i="2" s="1"/>
  <c r="CR27" i="2"/>
  <c r="CS27" i="2" s="1"/>
  <c r="CQ27" i="2"/>
  <c r="CN27" i="2"/>
  <c r="CM27" i="2"/>
  <c r="CJ27" i="2"/>
  <c r="CK27" i="2" s="1"/>
  <c r="CI27" i="2"/>
  <c r="CF27" i="2"/>
  <c r="CE27" i="2"/>
  <c r="CB27" i="2"/>
  <c r="CA27" i="2"/>
  <c r="CC27" i="2" s="1"/>
  <c r="BX27" i="2"/>
  <c r="BW27" i="2"/>
  <c r="BT27" i="2"/>
  <c r="BU27" i="2" s="1"/>
  <c r="BS27" i="2"/>
  <c r="BP27" i="2"/>
  <c r="BO27" i="2"/>
  <c r="BL27" i="2"/>
  <c r="BM27" i="2" s="1"/>
  <c r="BK27" i="2"/>
  <c r="BH27" i="2"/>
  <c r="BI27" i="2" s="1"/>
  <c r="BG27" i="2"/>
  <c r="BD27" i="2"/>
  <c r="BE27" i="2" s="1"/>
  <c r="BC27" i="2"/>
  <c r="AZ27" i="2"/>
  <c r="AY27" i="2"/>
  <c r="AV27" i="2"/>
  <c r="AW27" i="2" s="1"/>
  <c r="AU27" i="2"/>
  <c r="AR27" i="2"/>
  <c r="AQ27" i="2"/>
  <c r="AN27" i="2"/>
  <c r="AM27" i="2"/>
  <c r="AJ27" i="2"/>
  <c r="AI27" i="2"/>
  <c r="AF27" i="2"/>
  <c r="AG27" i="2" s="1"/>
  <c r="AE27" i="2"/>
  <c r="AB27" i="2"/>
  <c r="AA27" i="2"/>
  <c r="X27" i="2"/>
  <c r="Y27" i="2" s="1"/>
  <c r="W27" i="2"/>
  <c r="T27" i="2"/>
  <c r="U27" i="2" s="1"/>
  <c r="S27" i="2"/>
  <c r="P27" i="2"/>
  <c r="G27" i="2" s="1"/>
  <c r="O27" i="2"/>
  <c r="Q27" i="2" s="1"/>
  <c r="L27" i="2"/>
  <c r="K27" i="2"/>
  <c r="B27" i="2"/>
  <c r="JD26" i="2"/>
  <c r="JE26" i="2" s="1"/>
  <c r="JC26" i="2"/>
  <c r="IZ26" i="2"/>
  <c r="IY26" i="2"/>
  <c r="IV26" i="2"/>
  <c r="IU26" i="2"/>
  <c r="IW26" i="2" s="1"/>
  <c r="IR26" i="2"/>
  <c r="IQ26" i="2"/>
  <c r="IN26" i="2"/>
  <c r="IO26" i="2" s="1"/>
  <c r="IM26" i="2"/>
  <c r="IJ26" i="2"/>
  <c r="II26" i="2"/>
  <c r="IF26" i="2"/>
  <c r="IG26" i="2" s="1"/>
  <c r="IE26" i="2"/>
  <c r="IB26" i="2"/>
  <c r="IC26" i="2" s="1"/>
  <c r="IA26" i="2"/>
  <c r="HX26" i="2"/>
  <c r="HY26" i="2" s="1"/>
  <c r="HW26" i="2"/>
  <c r="HT26" i="2"/>
  <c r="HS26" i="2"/>
  <c r="HU26" i="2" s="1"/>
  <c r="HP26" i="2"/>
  <c r="HQ26" i="2" s="1"/>
  <c r="HO26" i="2"/>
  <c r="HL26" i="2"/>
  <c r="HK26" i="2"/>
  <c r="HH26" i="2"/>
  <c r="HG26" i="2"/>
  <c r="HD26" i="2"/>
  <c r="HC26" i="2"/>
  <c r="HE26" i="2" s="1"/>
  <c r="GZ26" i="2"/>
  <c r="HA26" i="2" s="1"/>
  <c r="GY26" i="2"/>
  <c r="GV26" i="2"/>
  <c r="GU26" i="2"/>
  <c r="GR26" i="2"/>
  <c r="GS26" i="2" s="1"/>
  <c r="GQ26" i="2"/>
  <c r="GN26" i="2"/>
  <c r="GM26" i="2"/>
  <c r="GK26" i="2"/>
  <c r="GJ26" i="2"/>
  <c r="GI26" i="2"/>
  <c r="GF26" i="2"/>
  <c r="GE26" i="2"/>
  <c r="GB26" i="2"/>
  <c r="GC26" i="2" s="1"/>
  <c r="GA26" i="2"/>
  <c r="FX26" i="2"/>
  <c r="FW26" i="2"/>
  <c r="FT26" i="2"/>
  <c r="FU26" i="2" s="1"/>
  <c r="FS26" i="2"/>
  <c r="FP26" i="2"/>
  <c r="FQ26" i="2" s="1"/>
  <c r="FO26" i="2"/>
  <c r="FL26" i="2"/>
  <c r="FM26" i="2" s="1"/>
  <c r="FK26" i="2"/>
  <c r="FH26" i="2"/>
  <c r="FG26" i="2"/>
  <c r="FI26" i="2" s="1"/>
  <c r="FD26" i="2"/>
  <c r="FE26" i="2" s="1"/>
  <c r="FC26" i="2"/>
  <c r="EZ26" i="2"/>
  <c r="EY26" i="2"/>
  <c r="EV26" i="2"/>
  <c r="EU26" i="2"/>
  <c r="ER26" i="2"/>
  <c r="EQ26" i="2"/>
  <c r="EN26" i="2"/>
  <c r="EO26" i="2" s="1"/>
  <c r="EM26" i="2"/>
  <c r="EJ26" i="2"/>
  <c r="EI26" i="2"/>
  <c r="EF26" i="2"/>
  <c r="EG26" i="2" s="1"/>
  <c r="EE26" i="2"/>
  <c r="EB26" i="2"/>
  <c r="EC26" i="2" s="1"/>
  <c r="EA26" i="2"/>
  <c r="DY26" i="2"/>
  <c r="DX26" i="2"/>
  <c r="DW26" i="2"/>
  <c r="DT26" i="2"/>
  <c r="DS26" i="2"/>
  <c r="DP26" i="2"/>
  <c r="DQ26" i="2" s="1"/>
  <c r="DO26" i="2"/>
  <c r="DL26" i="2"/>
  <c r="DM26" i="2" s="1"/>
  <c r="DK26" i="2"/>
  <c r="DH26" i="2"/>
  <c r="DI26" i="2" s="1"/>
  <c r="DG26" i="2"/>
  <c r="DD26" i="2"/>
  <c r="DC26" i="2"/>
  <c r="CZ26" i="2"/>
  <c r="DA26" i="2" s="1"/>
  <c r="CY26" i="2"/>
  <c r="CV26" i="2"/>
  <c r="CU26" i="2"/>
  <c r="CR26" i="2"/>
  <c r="CS26" i="2" s="1"/>
  <c r="CQ26" i="2"/>
  <c r="CN26" i="2"/>
  <c r="CM26" i="2"/>
  <c r="CJ26" i="2"/>
  <c r="CI26" i="2"/>
  <c r="CF26" i="2"/>
  <c r="CE26" i="2"/>
  <c r="CB26" i="2"/>
  <c r="CC26" i="2" s="1"/>
  <c r="CA26" i="2"/>
  <c r="BX26" i="2"/>
  <c r="BW26" i="2"/>
  <c r="BT26" i="2"/>
  <c r="BU26" i="2" s="1"/>
  <c r="BS26" i="2"/>
  <c r="BP26" i="2"/>
  <c r="BQ26" i="2" s="1"/>
  <c r="BO26" i="2"/>
  <c r="BL26" i="2"/>
  <c r="BM26" i="2" s="1"/>
  <c r="BK26" i="2"/>
  <c r="BH26" i="2"/>
  <c r="BG26" i="2"/>
  <c r="BD26" i="2"/>
  <c r="BC26" i="2"/>
  <c r="AZ26" i="2"/>
  <c r="BA26" i="2" s="1"/>
  <c r="AY26" i="2"/>
  <c r="AV26" i="2"/>
  <c r="AW26" i="2" s="1"/>
  <c r="AU26" i="2"/>
  <c r="AR26" i="2"/>
  <c r="AQ26" i="2"/>
  <c r="AN26" i="2"/>
  <c r="AO26" i="2" s="1"/>
  <c r="AM26" i="2"/>
  <c r="AJ26" i="2"/>
  <c r="AK26" i="2" s="1"/>
  <c r="AI26" i="2"/>
  <c r="AF26" i="2"/>
  <c r="AG26" i="2" s="1"/>
  <c r="AE26" i="2"/>
  <c r="AB26" i="2"/>
  <c r="AA26" i="2"/>
  <c r="X26" i="2"/>
  <c r="W26" i="2"/>
  <c r="T26" i="2"/>
  <c r="S26" i="2"/>
  <c r="P26" i="2"/>
  <c r="Q26" i="2" s="1"/>
  <c r="O26" i="2"/>
  <c r="L26" i="2"/>
  <c r="K26" i="2"/>
  <c r="B26" i="2"/>
  <c r="JD25" i="2"/>
  <c r="JC25" i="2"/>
  <c r="IZ25" i="2"/>
  <c r="IY25" i="2"/>
  <c r="JA25" i="2" s="1"/>
  <c r="IV25" i="2"/>
  <c r="IW25" i="2" s="1"/>
  <c r="IU25" i="2"/>
  <c r="IR25" i="2"/>
  <c r="IS25" i="2" s="1"/>
  <c r="IQ25" i="2"/>
  <c r="IN25" i="2"/>
  <c r="IM25" i="2"/>
  <c r="IJ25" i="2"/>
  <c r="II25" i="2"/>
  <c r="IG25" i="2"/>
  <c r="IF25" i="2"/>
  <c r="IE25" i="2"/>
  <c r="IB25" i="2"/>
  <c r="IA25" i="2"/>
  <c r="HX25" i="2"/>
  <c r="HW25" i="2"/>
  <c r="HT25" i="2"/>
  <c r="HS25" i="2"/>
  <c r="HQ25" i="2"/>
  <c r="HP25" i="2"/>
  <c r="HO25" i="2"/>
  <c r="HL25" i="2"/>
  <c r="HM25" i="2" s="1"/>
  <c r="HK25" i="2"/>
  <c r="HH25" i="2"/>
  <c r="HI25" i="2" s="1"/>
  <c r="HG25" i="2"/>
  <c r="HD25" i="2"/>
  <c r="HC25" i="2"/>
  <c r="HA25" i="2"/>
  <c r="GZ25" i="2"/>
  <c r="GY25" i="2"/>
  <c r="GV25" i="2"/>
  <c r="GW25" i="2" s="1"/>
  <c r="GU25" i="2"/>
  <c r="GR25" i="2"/>
  <c r="GQ25" i="2"/>
  <c r="GN25" i="2"/>
  <c r="GM25" i="2"/>
  <c r="GO25" i="2" s="1"/>
  <c r="GJ25" i="2"/>
  <c r="GK25" i="2" s="1"/>
  <c r="GI25" i="2"/>
  <c r="GF25" i="2"/>
  <c r="GG25" i="2" s="1"/>
  <c r="GE25" i="2"/>
  <c r="GB25" i="2"/>
  <c r="GA25" i="2"/>
  <c r="FX25" i="2"/>
  <c r="FW25" i="2"/>
  <c r="FU25" i="2"/>
  <c r="FT25" i="2"/>
  <c r="FS25" i="2"/>
  <c r="FP25" i="2"/>
  <c r="FO25" i="2"/>
  <c r="FL25" i="2"/>
  <c r="FK25" i="2"/>
  <c r="FH25" i="2"/>
  <c r="FG25" i="2"/>
  <c r="FI25" i="2" s="1"/>
  <c r="FD25" i="2"/>
  <c r="FC25" i="2"/>
  <c r="FE25" i="2" s="1"/>
  <c r="EZ25" i="2"/>
  <c r="FA25" i="2" s="1"/>
  <c r="EY25" i="2"/>
  <c r="EV25" i="2"/>
  <c r="EU25" i="2"/>
  <c r="ER25" i="2"/>
  <c r="EQ25" i="2"/>
  <c r="EN25" i="2"/>
  <c r="EM25" i="2"/>
  <c r="EJ25" i="2"/>
  <c r="EI25" i="2"/>
  <c r="EF25" i="2"/>
  <c r="EE25" i="2"/>
  <c r="EC25" i="2"/>
  <c r="EB25" i="2"/>
  <c r="EA25" i="2"/>
  <c r="DX25" i="2"/>
  <c r="DY25" i="2" s="1"/>
  <c r="DW25" i="2"/>
  <c r="DT25" i="2"/>
  <c r="DS25" i="2"/>
  <c r="DP25" i="2"/>
  <c r="DQ25" i="2" s="1"/>
  <c r="DO25" i="2"/>
  <c r="DL25" i="2"/>
  <c r="DM25" i="2" s="1"/>
  <c r="DK25" i="2"/>
  <c r="DH25" i="2"/>
  <c r="DG25" i="2"/>
  <c r="DI25" i="2" s="1"/>
  <c r="DD25" i="2"/>
  <c r="DE25" i="2" s="1"/>
  <c r="DC25" i="2"/>
  <c r="CZ25" i="2"/>
  <c r="CY25" i="2"/>
  <c r="CW25" i="2"/>
  <c r="CV25" i="2"/>
  <c r="CU25" i="2"/>
  <c r="CS25" i="2"/>
  <c r="CR25" i="2"/>
  <c r="CQ25" i="2"/>
  <c r="CN25" i="2"/>
  <c r="CM25" i="2"/>
  <c r="CJ25" i="2"/>
  <c r="CI25" i="2"/>
  <c r="CF25" i="2"/>
  <c r="CG25" i="2" s="1"/>
  <c r="CE25" i="2"/>
  <c r="CB25" i="2"/>
  <c r="CC25" i="2" s="1"/>
  <c r="CA25" i="2"/>
  <c r="BX25" i="2"/>
  <c r="BY25" i="2" s="1"/>
  <c r="BW25" i="2"/>
  <c r="BT25" i="2"/>
  <c r="BS25" i="2"/>
  <c r="BP25" i="2"/>
  <c r="BQ25" i="2" s="1"/>
  <c r="BO25" i="2"/>
  <c r="BM25" i="2"/>
  <c r="BL25" i="2"/>
  <c r="BK25" i="2"/>
  <c r="BH25" i="2"/>
  <c r="BG25" i="2"/>
  <c r="BD25" i="2"/>
  <c r="BE25" i="2" s="1"/>
  <c r="BC25" i="2"/>
  <c r="AZ25" i="2"/>
  <c r="BA25" i="2" s="1"/>
  <c r="AY25" i="2"/>
  <c r="AV25" i="2"/>
  <c r="AU25" i="2"/>
  <c r="AW25" i="2" s="1"/>
  <c r="AR25" i="2"/>
  <c r="AS25" i="2" s="1"/>
  <c r="AQ25" i="2"/>
  <c r="AN25" i="2"/>
  <c r="AM25" i="2"/>
  <c r="AK25" i="2"/>
  <c r="AJ25" i="2"/>
  <c r="AI25" i="2"/>
  <c r="AF25" i="2"/>
  <c r="AG25" i="2" s="1"/>
  <c r="AE25" i="2"/>
  <c r="AB25" i="2"/>
  <c r="AA25" i="2"/>
  <c r="X25" i="2"/>
  <c r="W25" i="2"/>
  <c r="T25" i="2"/>
  <c r="U25" i="2" s="1"/>
  <c r="S25" i="2"/>
  <c r="P25" i="2"/>
  <c r="O25" i="2"/>
  <c r="Q25" i="2" s="1"/>
  <c r="L25" i="2"/>
  <c r="K25" i="2"/>
  <c r="B25" i="2"/>
  <c r="JD24" i="2"/>
  <c r="JE24" i="2" s="1"/>
  <c r="JC24" i="2"/>
  <c r="IZ24" i="2"/>
  <c r="JA24" i="2" s="1"/>
  <c r="IY24" i="2"/>
  <c r="IV24" i="2"/>
  <c r="IU24" i="2"/>
  <c r="IW24" i="2" s="1"/>
  <c r="IR24" i="2"/>
  <c r="IS24" i="2" s="1"/>
  <c r="IQ24" i="2"/>
  <c r="IN24" i="2"/>
  <c r="IM24" i="2"/>
  <c r="IK24" i="2"/>
  <c r="IJ24" i="2"/>
  <c r="II24" i="2"/>
  <c r="IG24" i="2"/>
  <c r="IF24" i="2"/>
  <c r="IE24" i="2"/>
  <c r="IB24" i="2"/>
  <c r="IA24" i="2"/>
  <c r="HX24" i="2"/>
  <c r="HY24" i="2" s="1"/>
  <c r="HW24" i="2"/>
  <c r="HT24" i="2"/>
  <c r="HU24" i="2" s="1"/>
  <c r="HS24" i="2"/>
  <c r="HP24" i="2"/>
  <c r="HQ24" i="2" s="1"/>
  <c r="HO24" i="2"/>
  <c r="HL24" i="2"/>
  <c r="HM24" i="2" s="1"/>
  <c r="HK24" i="2"/>
  <c r="HH24" i="2"/>
  <c r="HG24" i="2"/>
  <c r="HE24" i="2"/>
  <c r="HD24" i="2"/>
  <c r="HC24" i="2"/>
  <c r="HA24" i="2"/>
  <c r="GZ24" i="2"/>
  <c r="GY24" i="2"/>
  <c r="GV24" i="2"/>
  <c r="GU24" i="2"/>
  <c r="GR24" i="2"/>
  <c r="GQ24" i="2"/>
  <c r="GN24" i="2"/>
  <c r="GO24" i="2" s="1"/>
  <c r="GM24" i="2"/>
  <c r="GK24" i="2"/>
  <c r="GJ24" i="2"/>
  <c r="GI24" i="2"/>
  <c r="GF24" i="2"/>
  <c r="GG24" i="2" s="1"/>
  <c r="GE24" i="2"/>
  <c r="GB24" i="2"/>
  <c r="GA24" i="2"/>
  <c r="GC24" i="2" s="1"/>
  <c r="FY24" i="2"/>
  <c r="FX24" i="2"/>
  <c r="FW24" i="2"/>
  <c r="FT24" i="2"/>
  <c r="FU24" i="2" s="1"/>
  <c r="FS24" i="2"/>
  <c r="FP24" i="2"/>
  <c r="FO24" i="2"/>
  <c r="FL24" i="2"/>
  <c r="FK24" i="2"/>
  <c r="FH24" i="2"/>
  <c r="FI24" i="2" s="1"/>
  <c r="FG24" i="2"/>
  <c r="FD24" i="2"/>
  <c r="FC24" i="2"/>
  <c r="FE24" i="2" s="1"/>
  <c r="EZ24" i="2"/>
  <c r="FA24" i="2" s="1"/>
  <c r="EY24" i="2"/>
  <c r="EV24" i="2"/>
  <c r="EU24" i="2"/>
  <c r="ES24" i="2"/>
  <c r="ER24" i="2"/>
  <c r="EQ24" i="2"/>
  <c r="EO24" i="2"/>
  <c r="EN24" i="2"/>
  <c r="EM24" i="2"/>
  <c r="EJ24" i="2"/>
  <c r="EI24" i="2"/>
  <c r="EF24" i="2"/>
  <c r="EE24" i="2"/>
  <c r="EB24" i="2"/>
  <c r="EC24" i="2" s="1"/>
  <c r="EA24" i="2"/>
  <c r="DX24" i="2"/>
  <c r="DY24" i="2" s="1"/>
  <c r="DW24" i="2"/>
  <c r="DT24" i="2"/>
  <c r="DU24" i="2" s="1"/>
  <c r="DS24" i="2"/>
  <c r="DP24" i="2"/>
  <c r="DO24" i="2"/>
  <c r="DL24" i="2"/>
  <c r="DM24" i="2" s="1"/>
  <c r="DK24" i="2"/>
  <c r="DI24" i="2"/>
  <c r="DH24" i="2"/>
  <c r="DG24" i="2"/>
  <c r="DD24" i="2"/>
  <c r="DC24" i="2"/>
  <c r="CZ24" i="2"/>
  <c r="CY24" i="2"/>
  <c r="CV24" i="2"/>
  <c r="CU24" i="2"/>
  <c r="CR24" i="2"/>
  <c r="CQ24" i="2"/>
  <c r="CS24" i="2" s="1"/>
  <c r="CN24" i="2"/>
  <c r="CO24" i="2" s="1"/>
  <c r="CM24" i="2"/>
  <c r="CJ24" i="2"/>
  <c r="CI24" i="2"/>
  <c r="CG24" i="2"/>
  <c r="CF24" i="2"/>
  <c r="CE24" i="2"/>
  <c r="CB24" i="2"/>
  <c r="CA24" i="2"/>
  <c r="BX24" i="2"/>
  <c r="BW24" i="2"/>
  <c r="BT24" i="2"/>
  <c r="BS24" i="2"/>
  <c r="BP24" i="2"/>
  <c r="BQ24" i="2" s="1"/>
  <c r="BO24" i="2"/>
  <c r="BL24" i="2"/>
  <c r="BK24" i="2"/>
  <c r="BM24" i="2" s="1"/>
  <c r="BH24" i="2"/>
  <c r="BI24" i="2" s="1"/>
  <c r="BG24" i="2"/>
  <c r="BD24" i="2"/>
  <c r="BC24" i="2"/>
  <c r="BE24" i="2" s="1"/>
  <c r="BA24" i="2"/>
  <c r="AZ24" i="2"/>
  <c r="AY24" i="2"/>
  <c r="AW24" i="2"/>
  <c r="AV24" i="2"/>
  <c r="AU24" i="2"/>
  <c r="AR24" i="2"/>
  <c r="AQ24" i="2"/>
  <c r="AN24" i="2"/>
  <c r="AM24" i="2"/>
  <c r="AJ24" i="2"/>
  <c r="AK24" i="2" s="1"/>
  <c r="AI24" i="2"/>
  <c r="AF24" i="2"/>
  <c r="AG24" i="2" s="1"/>
  <c r="AE24" i="2"/>
  <c r="AB24" i="2"/>
  <c r="AC24" i="2" s="1"/>
  <c r="AA24" i="2"/>
  <c r="X24" i="2"/>
  <c r="W24" i="2"/>
  <c r="Y24" i="2" s="1"/>
  <c r="U24" i="2"/>
  <c r="T24" i="2"/>
  <c r="S24" i="2"/>
  <c r="Q24" i="2"/>
  <c r="P24" i="2"/>
  <c r="O24" i="2"/>
  <c r="L24" i="2"/>
  <c r="K24" i="2"/>
  <c r="B24" i="2"/>
  <c r="JD23" i="2"/>
  <c r="JE23" i="2" s="1"/>
  <c r="JC23" i="2"/>
  <c r="IZ23" i="2"/>
  <c r="IY23" i="2"/>
  <c r="IV23" i="2"/>
  <c r="IW23" i="2" s="1"/>
  <c r="IU23" i="2"/>
  <c r="IR23" i="2"/>
  <c r="IQ23" i="2"/>
  <c r="IN23" i="2"/>
  <c r="IM23" i="2"/>
  <c r="IJ23" i="2"/>
  <c r="II23" i="2"/>
  <c r="IK23" i="2" s="1"/>
  <c r="IF23" i="2"/>
  <c r="IG23" i="2" s="1"/>
  <c r="IE23" i="2"/>
  <c r="IB23" i="2"/>
  <c r="IC23" i="2" s="1"/>
  <c r="IA23" i="2"/>
  <c r="HX23" i="2"/>
  <c r="HW23" i="2"/>
  <c r="HU23" i="2"/>
  <c r="HT23" i="2"/>
  <c r="HS23" i="2"/>
  <c r="HP23" i="2"/>
  <c r="HQ23" i="2" s="1"/>
  <c r="HO23" i="2"/>
  <c r="HL23" i="2"/>
  <c r="HM23" i="2" s="1"/>
  <c r="HK23" i="2"/>
  <c r="HH23" i="2"/>
  <c r="HG23" i="2"/>
  <c r="HD23" i="2"/>
  <c r="HE23" i="2" s="1"/>
  <c r="HC23" i="2"/>
  <c r="HA23" i="2"/>
  <c r="GZ23" i="2"/>
  <c r="GY23" i="2"/>
  <c r="GV23" i="2"/>
  <c r="GU23" i="2"/>
  <c r="GR23" i="2"/>
  <c r="GQ23" i="2"/>
  <c r="GO23" i="2"/>
  <c r="GN23" i="2"/>
  <c r="GM23" i="2"/>
  <c r="GJ23" i="2"/>
  <c r="GK23" i="2" s="1"/>
  <c r="GI23" i="2"/>
  <c r="GF23" i="2"/>
  <c r="GG23" i="2" s="1"/>
  <c r="GE23" i="2"/>
  <c r="GB23" i="2"/>
  <c r="GA23" i="2"/>
  <c r="GC23" i="2" s="1"/>
  <c r="FY23" i="2"/>
  <c r="FX23" i="2"/>
  <c r="FW23" i="2"/>
  <c r="FU23" i="2"/>
  <c r="FT23" i="2"/>
  <c r="FS23" i="2"/>
  <c r="FP23" i="2"/>
  <c r="FQ23" i="2" s="1"/>
  <c r="FO23" i="2"/>
  <c r="FL23" i="2"/>
  <c r="FK23" i="2"/>
  <c r="FH23" i="2"/>
  <c r="FI23" i="2" s="1"/>
  <c r="FG23" i="2"/>
  <c r="FD23" i="2"/>
  <c r="FE23" i="2" s="1"/>
  <c r="FC23" i="2"/>
  <c r="EZ23" i="2"/>
  <c r="EY23" i="2"/>
  <c r="EV23" i="2"/>
  <c r="EU23" i="2"/>
  <c r="ER23" i="2"/>
  <c r="EQ23" i="2"/>
  <c r="ES23" i="2" s="1"/>
  <c r="EN23" i="2"/>
  <c r="EO23" i="2" s="1"/>
  <c r="EM23" i="2"/>
  <c r="EJ23" i="2"/>
  <c r="EK23" i="2" s="1"/>
  <c r="EI23" i="2"/>
  <c r="EF23" i="2"/>
  <c r="EE23" i="2"/>
  <c r="EG23" i="2" s="1"/>
  <c r="EC23" i="2"/>
  <c r="EB23" i="2"/>
  <c r="EA23" i="2"/>
  <c r="DX23" i="2"/>
  <c r="DY23" i="2" s="1"/>
  <c r="DW23" i="2"/>
  <c r="DT23" i="2"/>
  <c r="DU23" i="2" s="1"/>
  <c r="DS23" i="2"/>
  <c r="DP23" i="2"/>
  <c r="DO23" i="2"/>
  <c r="DL23" i="2"/>
  <c r="DM23" i="2" s="1"/>
  <c r="DK23" i="2"/>
  <c r="DI23" i="2"/>
  <c r="DH23" i="2"/>
  <c r="DG23" i="2"/>
  <c r="DD23" i="2"/>
  <c r="DC23" i="2"/>
  <c r="CZ23" i="2"/>
  <c r="DA23" i="2" s="1"/>
  <c r="CY23" i="2"/>
  <c r="CW23" i="2"/>
  <c r="CV23" i="2"/>
  <c r="CU23" i="2"/>
  <c r="CR23" i="2"/>
  <c r="CS23" i="2" s="1"/>
  <c r="CQ23" i="2"/>
  <c r="CN23" i="2"/>
  <c r="CO23" i="2" s="1"/>
  <c r="CM23" i="2"/>
  <c r="CJ23" i="2"/>
  <c r="CI23" i="2"/>
  <c r="CK23" i="2" s="1"/>
  <c r="CG23" i="2"/>
  <c r="CF23" i="2"/>
  <c r="CE23" i="2"/>
  <c r="CC23" i="2"/>
  <c r="CB23" i="2"/>
  <c r="CA23" i="2"/>
  <c r="BX23" i="2"/>
  <c r="BW23" i="2"/>
  <c r="BT23" i="2"/>
  <c r="BU23" i="2" s="1"/>
  <c r="BS23" i="2"/>
  <c r="BP23" i="2"/>
  <c r="BO23" i="2"/>
  <c r="BL23" i="2"/>
  <c r="BM23" i="2" s="1"/>
  <c r="BK23" i="2"/>
  <c r="BH23" i="2"/>
  <c r="BG23" i="2"/>
  <c r="BD23" i="2"/>
  <c r="BC23" i="2"/>
  <c r="AZ23" i="2"/>
  <c r="AY23" i="2"/>
  <c r="BA23" i="2" s="1"/>
  <c r="AV23" i="2"/>
  <c r="AW23" i="2" s="1"/>
  <c r="AU23" i="2"/>
  <c r="AR23" i="2"/>
  <c r="G23" i="2" s="1"/>
  <c r="AQ23" i="2"/>
  <c r="AN23" i="2"/>
  <c r="AM23" i="2"/>
  <c r="AK23" i="2"/>
  <c r="AJ23" i="2"/>
  <c r="AI23" i="2"/>
  <c r="AF23" i="2"/>
  <c r="AG23" i="2" s="1"/>
  <c r="AE23" i="2"/>
  <c r="AB23" i="2"/>
  <c r="AC23" i="2" s="1"/>
  <c r="AA23" i="2"/>
  <c r="X23" i="2"/>
  <c r="W23" i="2"/>
  <c r="T23" i="2"/>
  <c r="U23" i="2" s="1"/>
  <c r="S23" i="2"/>
  <c r="Q23" i="2"/>
  <c r="P23" i="2"/>
  <c r="O23" i="2"/>
  <c r="L23" i="2"/>
  <c r="K23" i="2"/>
  <c r="C23" i="2" s="1"/>
  <c r="B23" i="2"/>
  <c r="JD22" i="2"/>
  <c r="JE22" i="2" s="1"/>
  <c r="JC22" i="2"/>
  <c r="IZ22" i="2"/>
  <c r="JA22" i="2" s="1"/>
  <c r="IY22" i="2"/>
  <c r="IW22" i="2"/>
  <c r="IV22" i="2"/>
  <c r="IU22" i="2"/>
  <c r="IR22" i="2"/>
  <c r="IQ22" i="2"/>
  <c r="IN22" i="2"/>
  <c r="IM22" i="2"/>
  <c r="IK22" i="2"/>
  <c r="IJ22" i="2"/>
  <c r="II22" i="2"/>
  <c r="IF22" i="2"/>
  <c r="IG22" i="2" s="1"/>
  <c r="IE22" i="2"/>
  <c r="IB22" i="2"/>
  <c r="IA22" i="2"/>
  <c r="HX22" i="2"/>
  <c r="HW22" i="2"/>
  <c r="HT22" i="2"/>
  <c r="HU22" i="2" s="1"/>
  <c r="HS22" i="2"/>
  <c r="HP22" i="2"/>
  <c r="HO22" i="2"/>
  <c r="HL22" i="2"/>
  <c r="HM22" i="2" s="1"/>
  <c r="HK22" i="2"/>
  <c r="HI22" i="2"/>
  <c r="HH22" i="2"/>
  <c r="HG22" i="2"/>
  <c r="HD22" i="2"/>
  <c r="HC22" i="2"/>
  <c r="GZ22" i="2"/>
  <c r="GY22" i="2"/>
  <c r="GW22" i="2"/>
  <c r="GV22" i="2"/>
  <c r="GU22" i="2"/>
  <c r="GR22" i="2"/>
  <c r="GS22" i="2" s="1"/>
  <c r="GQ22" i="2"/>
  <c r="GN22" i="2"/>
  <c r="GO22" i="2" s="1"/>
  <c r="GM22" i="2"/>
  <c r="GJ22" i="2"/>
  <c r="GI22" i="2"/>
  <c r="GK22" i="2" s="1"/>
  <c r="GG22" i="2"/>
  <c r="GF22" i="2"/>
  <c r="GE22" i="2"/>
  <c r="GC22" i="2"/>
  <c r="GB22" i="2"/>
  <c r="GA22" i="2"/>
  <c r="FX22" i="2"/>
  <c r="FY22" i="2" s="1"/>
  <c r="FW22" i="2"/>
  <c r="FT22" i="2"/>
  <c r="FS22" i="2"/>
  <c r="FP22" i="2"/>
  <c r="FO22" i="2"/>
  <c r="FL22" i="2"/>
  <c r="FM22" i="2" s="1"/>
  <c r="FK22" i="2"/>
  <c r="FH22" i="2"/>
  <c r="FG22" i="2"/>
  <c r="FD22" i="2"/>
  <c r="FC22" i="2"/>
  <c r="EZ22" i="2"/>
  <c r="EY22" i="2"/>
  <c r="FA22" i="2" s="1"/>
  <c r="EW22" i="2"/>
  <c r="EV22" i="2"/>
  <c r="EU22" i="2"/>
  <c r="ER22" i="2"/>
  <c r="ES22" i="2" s="1"/>
  <c r="EQ22" i="2"/>
  <c r="EN22" i="2"/>
  <c r="EM22" i="2"/>
  <c r="EO22" i="2" s="1"/>
  <c r="EK22" i="2"/>
  <c r="EJ22" i="2"/>
  <c r="EI22" i="2"/>
  <c r="EF22" i="2"/>
  <c r="EG22" i="2" s="1"/>
  <c r="EE22" i="2"/>
  <c r="EB22" i="2"/>
  <c r="EC22" i="2" s="1"/>
  <c r="EA22" i="2"/>
  <c r="DX22" i="2"/>
  <c r="DW22" i="2"/>
  <c r="DT22" i="2"/>
  <c r="DU22" i="2" s="1"/>
  <c r="DS22" i="2"/>
  <c r="DQ22" i="2"/>
  <c r="DP22" i="2"/>
  <c r="DO22" i="2"/>
  <c r="DL22" i="2"/>
  <c r="DK22" i="2"/>
  <c r="DH22" i="2"/>
  <c r="DG22" i="2"/>
  <c r="DE22" i="2"/>
  <c r="DD22" i="2"/>
  <c r="DC22" i="2"/>
  <c r="CZ22" i="2"/>
  <c r="DA22" i="2" s="1"/>
  <c r="CY22" i="2"/>
  <c r="CV22" i="2"/>
  <c r="CW22" i="2" s="1"/>
  <c r="CU22" i="2"/>
  <c r="CR22" i="2"/>
  <c r="CQ22" i="2"/>
  <c r="CS22" i="2" s="1"/>
  <c r="CN22" i="2"/>
  <c r="CM22" i="2"/>
  <c r="CO22" i="2" s="1"/>
  <c r="CK22" i="2"/>
  <c r="CJ22" i="2"/>
  <c r="CI22" i="2"/>
  <c r="CF22" i="2"/>
  <c r="CG22" i="2" s="1"/>
  <c r="CE22" i="2"/>
  <c r="CB22" i="2"/>
  <c r="CA22" i="2"/>
  <c r="BX22" i="2"/>
  <c r="BY22" i="2" s="1"/>
  <c r="BW22" i="2"/>
  <c r="BT22" i="2"/>
  <c r="BU22" i="2" s="1"/>
  <c r="BS22" i="2"/>
  <c r="BP22" i="2"/>
  <c r="BO22" i="2"/>
  <c r="BL22" i="2"/>
  <c r="BK22" i="2"/>
  <c r="BH22" i="2"/>
  <c r="BG22" i="2"/>
  <c r="BI22" i="2" s="1"/>
  <c r="BD22" i="2"/>
  <c r="BE22" i="2" s="1"/>
  <c r="BC22" i="2"/>
  <c r="AZ22" i="2"/>
  <c r="BA22" i="2" s="1"/>
  <c r="AY22" i="2"/>
  <c r="AV22" i="2"/>
  <c r="AU22" i="2"/>
  <c r="AW22" i="2" s="1"/>
  <c r="AS22" i="2"/>
  <c r="AR22" i="2"/>
  <c r="AQ22" i="2"/>
  <c r="AN22" i="2"/>
  <c r="AM22" i="2"/>
  <c r="AJ22" i="2"/>
  <c r="AK22" i="2" s="1"/>
  <c r="AI22" i="2"/>
  <c r="AF22" i="2"/>
  <c r="AE22" i="2"/>
  <c r="AB22" i="2"/>
  <c r="AC22" i="2" s="1"/>
  <c r="AA22" i="2"/>
  <c r="Y22" i="2"/>
  <c r="X22" i="2"/>
  <c r="W22" i="2"/>
  <c r="T22" i="2"/>
  <c r="S22" i="2"/>
  <c r="P22" i="2"/>
  <c r="O22" i="2"/>
  <c r="M22" i="2"/>
  <c r="L22" i="2"/>
  <c r="K22" i="2"/>
  <c r="B22" i="2"/>
  <c r="JE21" i="2"/>
  <c r="JD21" i="2"/>
  <c r="JC21" i="2"/>
  <c r="IZ21" i="2"/>
  <c r="IY21" i="2"/>
  <c r="IV21" i="2"/>
  <c r="IU21" i="2"/>
  <c r="IW21" i="2" s="1"/>
  <c r="IR21" i="2"/>
  <c r="IS21" i="2" s="1"/>
  <c r="IQ21" i="2"/>
  <c r="IN21" i="2"/>
  <c r="IO21" i="2" s="1"/>
  <c r="IM21" i="2"/>
  <c r="IJ21" i="2"/>
  <c r="IK21" i="2" s="1"/>
  <c r="II21" i="2"/>
  <c r="IF21" i="2"/>
  <c r="IE21" i="2"/>
  <c r="IG21" i="2" s="1"/>
  <c r="IB21" i="2"/>
  <c r="IC21" i="2" s="1"/>
  <c r="IA21" i="2"/>
  <c r="HY21" i="2"/>
  <c r="HX21" i="2"/>
  <c r="HW21" i="2"/>
  <c r="HT21" i="2"/>
  <c r="HS21" i="2"/>
  <c r="HP21" i="2"/>
  <c r="HO21" i="2"/>
  <c r="HL21" i="2"/>
  <c r="HM21" i="2" s="1"/>
  <c r="HK21" i="2"/>
  <c r="HH21" i="2"/>
  <c r="HG21" i="2"/>
  <c r="HI21" i="2" s="1"/>
  <c r="HD21" i="2"/>
  <c r="HE21" i="2" s="1"/>
  <c r="HC21" i="2"/>
  <c r="GZ21" i="2"/>
  <c r="GY21" i="2"/>
  <c r="HA21" i="2" s="1"/>
  <c r="GW21" i="2"/>
  <c r="GV21" i="2"/>
  <c r="GU21" i="2"/>
  <c r="GR21" i="2"/>
  <c r="GS21" i="2" s="1"/>
  <c r="GQ21" i="2"/>
  <c r="GN21" i="2"/>
  <c r="GM21" i="2"/>
  <c r="GJ21" i="2"/>
  <c r="GI21" i="2"/>
  <c r="GF21" i="2"/>
  <c r="GG21" i="2" s="1"/>
  <c r="GE21" i="2"/>
  <c r="GB21" i="2"/>
  <c r="GA21" i="2"/>
  <c r="GC21" i="2" s="1"/>
  <c r="FX21" i="2"/>
  <c r="FY21" i="2" s="1"/>
  <c r="FW21" i="2"/>
  <c r="FT21" i="2"/>
  <c r="FS21" i="2"/>
  <c r="FU21" i="2" s="1"/>
  <c r="FP21" i="2"/>
  <c r="FO21" i="2"/>
  <c r="FQ21" i="2" s="1"/>
  <c r="FM21" i="2"/>
  <c r="FL21" i="2"/>
  <c r="FK21" i="2"/>
  <c r="FH21" i="2"/>
  <c r="FG21" i="2"/>
  <c r="FD21" i="2"/>
  <c r="FC21" i="2"/>
  <c r="FE21" i="2" s="1"/>
  <c r="EZ21" i="2"/>
  <c r="FA21" i="2" s="1"/>
  <c r="EY21" i="2"/>
  <c r="EV21" i="2"/>
  <c r="EW21" i="2" s="1"/>
  <c r="EU21" i="2"/>
  <c r="ER21" i="2"/>
  <c r="ES21" i="2" s="1"/>
  <c r="EQ21" i="2"/>
  <c r="EN21" i="2"/>
  <c r="EM21" i="2"/>
  <c r="EO21" i="2" s="1"/>
  <c r="EK21" i="2"/>
  <c r="EJ21" i="2"/>
  <c r="EI21" i="2"/>
  <c r="EG21" i="2"/>
  <c r="EF21" i="2"/>
  <c r="EE21" i="2"/>
  <c r="EB21" i="2"/>
  <c r="EA21" i="2"/>
  <c r="DX21" i="2"/>
  <c r="DW21" i="2"/>
  <c r="DT21" i="2"/>
  <c r="DU21" i="2" s="1"/>
  <c r="DS21" i="2"/>
  <c r="DQ21" i="2"/>
  <c r="DP21" i="2"/>
  <c r="DO21" i="2"/>
  <c r="DL21" i="2"/>
  <c r="DM21" i="2" s="1"/>
  <c r="DK21" i="2"/>
  <c r="DH21" i="2"/>
  <c r="DG21" i="2"/>
  <c r="DI21" i="2" s="1"/>
  <c r="DE21" i="2"/>
  <c r="DD21" i="2"/>
  <c r="DC21" i="2"/>
  <c r="CZ21" i="2"/>
  <c r="DA21" i="2" s="1"/>
  <c r="CY21" i="2"/>
  <c r="CV21" i="2"/>
  <c r="CU21" i="2"/>
  <c r="CR21" i="2"/>
  <c r="CQ21" i="2"/>
  <c r="CN21" i="2"/>
  <c r="CO21" i="2" s="1"/>
  <c r="CM21" i="2"/>
  <c r="CJ21" i="2"/>
  <c r="CI21" i="2"/>
  <c r="CK21" i="2" s="1"/>
  <c r="CF21" i="2"/>
  <c r="CE21" i="2"/>
  <c r="CB21" i="2"/>
  <c r="CA21" i="2"/>
  <c r="CC21" i="2" s="1"/>
  <c r="BX21" i="2"/>
  <c r="BW21" i="2"/>
  <c r="BY21" i="2" s="1"/>
  <c r="BU21" i="2"/>
  <c r="BT21" i="2"/>
  <c r="BS21" i="2"/>
  <c r="BP21" i="2"/>
  <c r="BO21" i="2"/>
  <c r="BL21" i="2"/>
  <c r="BK21" i="2"/>
  <c r="BM21" i="2" s="1"/>
  <c r="BH21" i="2"/>
  <c r="BI21" i="2" s="1"/>
  <c r="BG21" i="2"/>
  <c r="BD21" i="2"/>
  <c r="BE21" i="2" s="1"/>
  <c r="BC21" i="2"/>
  <c r="AZ21" i="2"/>
  <c r="BA21" i="2" s="1"/>
  <c r="AY21" i="2"/>
  <c r="AV21" i="2"/>
  <c r="AU21" i="2"/>
  <c r="AW21" i="2" s="1"/>
  <c r="AS21" i="2"/>
  <c r="AR21" i="2"/>
  <c r="AQ21" i="2"/>
  <c r="AO21" i="2"/>
  <c r="AN21" i="2"/>
  <c r="AM21" i="2"/>
  <c r="AJ21" i="2"/>
  <c r="AI21" i="2"/>
  <c r="AF21" i="2"/>
  <c r="AE21" i="2"/>
  <c r="AB21" i="2"/>
  <c r="AC21" i="2" s="1"/>
  <c r="AA21" i="2"/>
  <c r="Y21" i="2"/>
  <c r="X21" i="2"/>
  <c r="W21" i="2"/>
  <c r="T21" i="2"/>
  <c r="S21" i="2"/>
  <c r="P21" i="2"/>
  <c r="O21" i="2"/>
  <c r="Q21" i="2" s="1"/>
  <c r="M21" i="2"/>
  <c r="L21" i="2"/>
  <c r="K21" i="2"/>
  <c r="B21" i="2"/>
  <c r="JD20" i="2"/>
  <c r="JE20" i="2" s="1"/>
  <c r="JC20" i="2"/>
  <c r="IZ20" i="2"/>
  <c r="JA20" i="2" s="1"/>
  <c r="IY20" i="2"/>
  <c r="IV20" i="2"/>
  <c r="IU20" i="2"/>
  <c r="IS20" i="2"/>
  <c r="IR20" i="2"/>
  <c r="IQ20" i="2"/>
  <c r="IN20" i="2"/>
  <c r="IM20" i="2"/>
  <c r="IJ20" i="2"/>
  <c r="IK20" i="2" s="1"/>
  <c r="II20" i="2"/>
  <c r="IF20" i="2"/>
  <c r="IG20" i="2" s="1"/>
  <c r="IE20" i="2"/>
  <c r="IB20" i="2"/>
  <c r="IC20" i="2" s="1"/>
  <c r="IA20" i="2"/>
  <c r="HY20" i="2"/>
  <c r="HX20" i="2"/>
  <c r="HW20" i="2"/>
  <c r="HT20" i="2"/>
  <c r="HS20" i="2"/>
  <c r="HP20" i="2"/>
  <c r="HQ20" i="2" s="1"/>
  <c r="HO20" i="2"/>
  <c r="HM20" i="2"/>
  <c r="HL20" i="2"/>
  <c r="HK20" i="2"/>
  <c r="HH20" i="2"/>
  <c r="HI20" i="2" s="1"/>
  <c r="HG20" i="2"/>
  <c r="HD20" i="2"/>
  <c r="HE20" i="2" s="1"/>
  <c r="HC20" i="2"/>
  <c r="GZ20" i="2"/>
  <c r="GY20" i="2"/>
  <c r="GV20" i="2"/>
  <c r="GU20" i="2"/>
  <c r="GW20" i="2" s="1"/>
  <c r="GR20" i="2"/>
  <c r="GQ20" i="2"/>
  <c r="GS20" i="2" s="1"/>
  <c r="GN20" i="2"/>
  <c r="GO20" i="2" s="1"/>
  <c r="GM20" i="2"/>
  <c r="GJ20" i="2"/>
  <c r="GK20" i="2" s="1"/>
  <c r="GI20" i="2"/>
  <c r="GF20" i="2"/>
  <c r="GE20" i="2"/>
  <c r="GB20" i="2"/>
  <c r="GC20" i="2" s="1"/>
  <c r="GA20" i="2"/>
  <c r="FX20" i="2"/>
  <c r="FW20" i="2"/>
  <c r="FT20" i="2"/>
  <c r="FU20" i="2" s="1"/>
  <c r="FS20" i="2"/>
  <c r="FP20" i="2"/>
  <c r="FO20" i="2"/>
  <c r="FQ20" i="2" s="1"/>
  <c r="FL20" i="2"/>
  <c r="FM20" i="2" s="1"/>
  <c r="FK20" i="2"/>
  <c r="FH20" i="2"/>
  <c r="FI20" i="2" s="1"/>
  <c r="FG20" i="2"/>
  <c r="FD20" i="2"/>
  <c r="FC20" i="2"/>
  <c r="FA20" i="2"/>
  <c r="EZ20" i="2"/>
  <c r="EY20" i="2"/>
  <c r="EV20" i="2"/>
  <c r="EU20" i="2"/>
  <c r="ER20" i="2"/>
  <c r="ES20" i="2" s="1"/>
  <c r="EQ20" i="2"/>
  <c r="EN20" i="2"/>
  <c r="EO20" i="2" s="1"/>
  <c r="EM20" i="2"/>
  <c r="EJ20" i="2"/>
  <c r="EK20" i="2" s="1"/>
  <c r="EI20" i="2"/>
  <c r="EG20" i="2"/>
  <c r="EF20" i="2"/>
  <c r="EE20" i="2"/>
  <c r="EB20" i="2"/>
  <c r="EA20" i="2"/>
  <c r="DX20" i="2"/>
  <c r="DY20" i="2" s="1"/>
  <c r="DW20" i="2"/>
  <c r="DU20" i="2"/>
  <c r="DT20" i="2"/>
  <c r="DS20" i="2"/>
  <c r="DP20" i="2"/>
  <c r="DQ20" i="2" s="1"/>
  <c r="DO20" i="2"/>
  <c r="DL20" i="2"/>
  <c r="DM20" i="2" s="1"/>
  <c r="DK20" i="2"/>
  <c r="DH20" i="2"/>
  <c r="DG20" i="2"/>
  <c r="DI20" i="2" s="1"/>
  <c r="DD20" i="2"/>
  <c r="DC20" i="2"/>
  <c r="DE20" i="2" s="1"/>
  <c r="CZ20" i="2"/>
  <c r="CY20" i="2"/>
  <c r="DA20" i="2" s="1"/>
  <c r="CV20" i="2"/>
  <c r="CW20" i="2" s="1"/>
  <c r="CU20" i="2"/>
  <c r="CR20" i="2"/>
  <c r="CQ20" i="2"/>
  <c r="CN20" i="2"/>
  <c r="CM20" i="2"/>
  <c r="CJ20" i="2"/>
  <c r="CK20" i="2" s="1"/>
  <c r="CI20" i="2"/>
  <c r="CF20" i="2"/>
  <c r="CE20" i="2"/>
  <c r="CB20" i="2"/>
  <c r="CA20" i="2"/>
  <c r="BX20" i="2"/>
  <c r="BW20" i="2"/>
  <c r="BY20" i="2" s="1"/>
  <c r="BT20" i="2"/>
  <c r="BU20" i="2" s="1"/>
  <c r="BS20" i="2"/>
  <c r="BP20" i="2"/>
  <c r="BQ20" i="2" s="1"/>
  <c r="BO20" i="2"/>
  <c r="BL20" i="2"/>
  <c r="BK20" i="2"/>
  <c r="BI20" i="2"/>
  <c r="BH20" i="2"/>
  <c r="BG20" i="2"/>
  <c r="BD20" i="2"/>
  <c r="BE20" i="2" s="1"/>
  <c r="BC20" i="2"/>
  <c r="AZ20" i="2"/>
  <c r="BA20" i="2" s="1"/>
  <c r="AY20" i="2"/>
  <c r="AV20" i="2"/>
  <c r="AW20" i="2" s="1"/>
  <c r="AU20" i="2"/>
  <c r="AR20" i="2"/>
  <c r="AS20" i="2" s="1"/>
  <c r="AQ20" i="2"/>
  <c r="AO20" i="2"/>
  <c r="AN20" i="2"/>
  <c r="AM20" i="2"/>
  <c r="AJ20" i="2"/>
  <c r="AI20" i="2"/>
  <c r="AF20" i="2"/>
  <c r="AG20" i="2" s="1"/>
  <c r="AE20" i="2"/>
  <c r="AC20" i="2"/>
  <c r="AB20" i="2"/>
  <c r="AA20" i="2"/>
  <c r="X20" i="2"/>
  <c r="Y20" i="2" s="1"/>
  <c r="W20" i="2"/>
  <c r="T20" i="2"/>
  <c r="S20" i="2"/>
  <c r="P20" i="2"/>
  <c r="O20" i="2"/>
  <c r="M20" i="2"/>
  <c r="L20" i="2"/>
  <c r="K20" i="2"/>
  <c r="B20" i="2"/>
  <c r="JD19" i="2"/>
  <c r="JE19" i="2" s="1"/>
  <c r="JC19" i="2"/>
  <c r="IZ19" i="2"/>
  <c r="JA19" i="2" s="1"/>
  <c r="IY19" i="2"/>
  <c r="IV19" i="2"/>
  <c r="IU19" i="2"/>
  <c r="IS19" i="2"/>
  <c r="IR19" i="2"/>
  <c r="IQ19" i="2"/>
  <c r="IO19" i="2"/>
  <c r="IN19" i="2"/>
  <c r="IM19" i="2"/>
  <c r="IJ19" i="2"/>
  <c r="II19" i="2"/>
  <c r="IF19" i="2"/>
  <c r="IG19" i="2" s="1"/>
  <c r="IE19" i="2"/>
  <c r="IB19" i="2"/>
  <c r="IA19" i="2"/>
  <c r="HY19" i="2"/>
  <c r="HX19" i="2"/>
  <c r="HW19" i="2"/>
  <c r="HT19" i="2"/>
  <c r="HU19" i="2" s="1"/>
  <c r="HS19" i="2"/>
  <c r="HP19" i="2"/>
  <c r="HO19" i="2"/>
  <c r="HM19" i="2"/>
  <c r="HL19" i="2"/>
  <c r="HK19" i="2"/>
  <c r="HH19" i="2"/>
  <c r="HG19" i="2"/>
  <c r="HD19" i="2"/>
  <c r="HC19" i="2"/>
  <c r="GZ19" i="2"/>
  <c r="HA19" i="2" s="1"/>
  <c r="GY19" i="2"/>
  <c r="GV19" i="2"/>
  <c r="GW19" i="2" s="1"/>
  <c r="GU19" i="2"/>
  <c r="GR19" i="2"/>
  <c r="GQ19" i="2"/>
  <c r="GS19" i="2" s="1"/>
  <c r="GN19" i="2"/>
  <c r="GO19" i="2" s="1"/>
  <c r="GM19" i="2"/>
  <c r="GJ19" i="2"/>
  <c r="GI19" i="2"/>
  <c r="GG19" i="2"/>
  <c r="GF19" i="2"/>
  <c r="GE19" i="2"/>
  <c r="GC19" i="2"/>
  <c r="GB19" i="2"/>
  <c r="GA19" i="2"/>
  <c r="FX19" i="2"/>
  <c r="FW19" i="2"/>
  <c r="FT19" i="2"/>
  <c r="FU19" i="2" s="1"/>
  <c r="FS19" i="2"/>
  <c r="FP19" i="2"/>
  <c r="FQ19" i="2" s="1"/>
  <c r="FO19" i="2"/>
  <c r="FL19" i="2"/>
  <c r="FM19" i="2" s="1"/>
  <c r="FK19" i="2"/>
  <c r="FH19" i="2"/>
  <c r="FI19" i="2" s="1"/>
  <c r="FG19" i="2"/>
  <c r="FD19" i="2"/>
  <c r="FC19" i="2"/>
  <c r="EZ19" i="2"/>
  <c r="FA19" i="2" s="1"/>
  <c r="EY19" i="2"/>
  <c r="EW19" i="2"/>
  <c r="EV19" i="2"/>
  <c r="EU19" i="2"/>
  <c r="ER19" i="2"/>
  <c r="EQ19" i="2"/>
  <c r="EN19" i="2"/>
  <c r="EO19" i="2" s="1"/>
  <c r="EM19" i="2"/>
  <c r="EJ19" i="2"/>
  <c r="EI19" i="2"/>
  <c r="EF19" i="2"/>
  <c r="EE19" i="2"/>
  <c r="EG19" i="2" s="1"/>
  <c r="EB19" i="2"/>
  <c r="EC19" i="2" s="1"/>
  <c r="EA19" i="2"/>
  <c r="DX19" i="2"/>
  <c r="DW19" i="2"/>
  <c r="DU19" i="2"/>
  <c r="DT19" i="2"/>
  <c r="DS19" i="2"/>
  <c r="DP19" i="2"/>
  <c r="DO19" i="2"/>
  <c r="DL19" i="2"/>
  <c r="DK19" i="2"/>
  <c r="DH19" i="2"/>
  <c r="DI19" i="2" s="1"/>
  <c r="DG19" i="2"/>
  <c r="DD19" i="2"/>
  <c r="DE19" i="2" s="1"/>
  <c r="DC19" i="2"/>
  <c r="CZ19" i="2"/>
  <c r="CY19" i="2"/>
  <c r="DA19" i="2" s="1"/>
  <c r="CV19" i="2"/>
  <c r="CW19" i="2" s="1"/>
  <c r="CU19" i="2"/>
  <c r="CR19" i="2"/>
  <c r="CQ19" i="2"/>
  <c r="CO19" i="2"/>
  <c r="CN19" i="2"/>
  <c r="CM19" i="2"/>
  <c r="CK19" i="2"/>
  <c r="CJ19" i="2"/>
  <c r="CI19" i="2"/>
  <c r="CF19" i="2"/>
  <c r="CE19" i="2"/>
  <c r="CB19" i="2"/>
  <c r="CC19" i="2" s="1"/>
  <c r="CA19" i="2"/>
  <c r="BX19" i="2"/>
  <c r="BY19" i="2" s="1"/>
  <c r="BW19" i="2"/>
  <c r="BT19" i="2"/>
  <c r="BU19" i="2" s="1"/>
  <c r="BS19" i="2"/>
  <c r="BP19" i="2"/>
  <c r="BQ19" i="2" s="1"/>
  <c r="BO19" i="2"/>
  <c r="BL19" i="2"/>
  <c r="BK19" i="2"/>
  <c r="BI19" i="2"/>
  <c r="BH19" i="2"/>
  <c r="BG19" i="2"/>
  <c r="BE19" i="2"/>
  <c r="BD19" i="2"/>
  <c r="BC19" i="2"/>
  <c r="AZ19" i="2"/>
  <c r="AY19" i="2"/>
  <c r="AV19" i="2"/>
  <c r="AW19" i="2" s="1"/>
  <c r="AU19" i="2"/>
  <c r="AR19" i="2"/>
  <c r="AQ19" i="2"/>
  <c r="AN19" i="2"/>
  <c r="AM19" i="2"/>
  <c r="AO19" i="2" s="1"/>
  <c r="AJ19" i="2"/>
  <c r="AK19" i="2" s="1"/>
  <c r="AI19" i="2"/>
  <c r="AF19" i="2"/>
  <c r="AE19" i="2"/>
  <c r="AC19" i="2"/>
  <c r="AB19" i="2"/>
  <c r="AA19" i="2"/>
  <c r="X19" i="2"/>
  <c r="W19" i="2"/>
  <c r="T19" i="2"/>
  <c r="S19" i="2"/>
  <c r="P19" i="2"/>
  <c r="Q19" i="2" s="1"/>
  <c r="O19" i="2"/>
  <c r="L19" i="2"/>
  <c r="M19" i="2" s="1"/>
  <c r="K19" i="2"/>
  <c r="B19" i="2"/>
  <c r="JD18" i="2"/>
  <c r="JE18" i="2" s="1"/>
  <c r="JC18" i="2"/>
  <c r="IZ18" i="2"/>
  <c r="JA18" i="2" s="1"/>
  <c r="IY18" i="2"/>
  <c r="IV18" i="2"/>
  <c r="IW18" i="2" s="1"/>
  <c r="IU18" i="2"/>
  <c r="IR18" i="2"/>
  <c r="IS18" i="2" s="1"/>
  <c r="IQ18" i="2"/>
  <c r="IO18" i="2"/>
  <c r="IN18" i="2"/>
  <c r="IM18" i="2"/>
  <c r="IJ18" i="2"/>
  <c r="II18" i="2"/>
  <c r="IF18" i="2"/>
  <c r="IG18" i="2" s="1"/>
  <c r="IE18" i="2"/>
  <c r="IC18" i="2"/>
  <c r="IB18" i="2"/>
  <c r="IA18" i="2"/>
  <c r="HX18" i="2"/>
  <c r="HY18" i="2" s="1"/>
  <c r="HW18" i="2"/>
  <c r="HT18" i="2"/>
  <c r="HU18" i="2" s="1"/>
  <c r="HS18" i="2"/>
  <c r="HP18" i="2"/>
  <c r="HO18" i="2"/>
  <c r="HM18" i="2"/>
  <c r="HL18" i="2"/>
  <c r="HK18" i="2"/>
  <c r="HI18" i="2"/>
  <c r="HH18" i="2"/>
  <c r="HG18" i="2"/>
  <c r="HD18" i="2"/>
  <c r="HE18" i="2" s="1"/>
  <c r="HC18" i="2"/>
  <c r="GZ18" i="2"/>
  <c r="HA18" i="2" s="1"/>
  <c r="GY18" i="2"/>
  <c r="GV18" i="2"/>
  <c r="GW18" i="2" s="1"/>
  <c r="GU18" i="2"/>
  <c r="GR18" i="2"/>
  <c r="GS18" i="2" s="1"/>
  <c r="GQ18" i="2"/>
  <c r="GN18" i="2"/>
  <c r="GM18" i="2"/>
  <c r="GJ18" i="2"/>
  <c r="GK18" i="2" s="1"/>
  <c r="GI18" i="2"/>
  <c r="GF18" i="2"/>
  <c r="GE18" i="2"/>
  <c r="GG18" i="2" s="1"/>
  <c r="GC18" i="2"/>
  <c r="GB18" i="2"/>
  <c r="GA18" i="2"/>
  <c r="FX18" i="2"/>
  <c r="FY18" i="2" s="1"/>
  <c r="FW18" i="2"/>
  <c r="FT18" i="2"/>
  <c r="FS18" i="2"/>
  <c r="FQ18" i="2"/>
  <c r="FP18" i="2"/>
  <c r="FO18" i="2"/>
  <c r="FL18" i="2"/>
  <c r="FK18" i="2"/>
  <c r="FH18" i="2"/>
  <c r="FI18" i="2" s="1"/>
  <c r="FG18" i="2"/>
  <c r="FD18" i="2"/>
  <c r="FE18" i="2" s="1"/>
  <c r="FC18" i="2"/>
  <c r="EZ18" i="2"/>
  <c r="FA18" i="2" s="1"/>
  <c r="EY18" i="2"/>
  <c r="EW18" i="2"/>
  <c r="EV18" i="2"/>
  <c r="EU18" i="2"/>
  <c r="ER18" i="2"/>
  <c r="EQ18" i="2"/>
  <c r="EN18" i="2"/>
  <c r="EO18" i="2" s="1"/>
  <c r="EM18" i="2"/>
  <c r="EK18" i="2"/>
  <c r="EJ18" i="2"/>
  <c r="EI18" i="2"/>
  <c r="EF18" i="2"/>
  <c r="EG18" i="2" s="1"/>
  <c r="EE18" i="2"/>
  <c r="EB18" i="2"/>
  <c r="EC18" i="2" s="1"/>
  <c r="EA18" i="2"/>
  <c r="DX18" i="2"/>
  <c r="DW18" i="2"/>
  <c r="DT18" i="2"/>
  <c r="DS18" i="2"/>
  <c r="DU18" i="2" s="1"/>
  <c r="DQ18" i="2"/>
  <c r="DP18" i="2"/>
  <c r="DO18" i="2"/>
  <c r="DL18" i="2"/>
  <c r="DM18" i="2" s="1"/>
  <c r="DK18" i="2"/>
  <c r="DH18" i="2"/>
  <c r="DI18" i="2" s="1"/>
  <c r="DG18" i="2"/>
  <c r="DD18" i="2"/>
  <c r="DC18" i="2"/>
  <c r="CZ18" i="2"/>
  <c r="DA18" i="2" s="1"/>
  <c r="CY18" i="2"/>
  <c r="CV18" i="2"/>
  <c r="CU18" i="2"/>
  <c r="CR18" i="2"/>
  <c r="CS18" i="2" s="1"/>
  <c r="CQ18" i="2"/>
  <c r="CO18" i="2"/>
  <c r="CN18" i="2"/>
  <c r="CM18" i="2"/>
  <c r="CJ18" i="2"/>
  <c r="CK18" i="2" s="1"/>
  <c r="CI18" i="2"/>
  <c r="CF18" i="2"/>
  <c r="CG18" i="2" s="1"/>
  <c r="CE18" i="2"/>
  <c r="CB18" i="2"/>
  <c r="CA18" i="2"/>
  <c r="BY18" i="2"/>
  <c r="BX18" i="2"/>
  <c r="BW18" i="2"/>
  <c r="BT18" i="2"/>
  <c r="BU18" i="2" s="1"/>
  <c r="BS18" i="2"/>
  <c r="BP18" i="2"/>
  <c r="BQ18" i="2" s="1"/>
  <c r="BO18" i="2"/>
  <c r="BL18" i="2"/>
  <c r="BM18" i="2" s="1"/>
  <c r="BK18" i="2"/>
  <c r="BH18" i="2"/>
  <c r="BI18" i="2" s="1"/>
  <c r="BG18" i="2"/>
  <c r="BE18" i="2"/>
  <c r="BD18" i="2"/>
  <c r="BC18" i="2"/>
  <c r="AZ18" i="2"/>
  <c r="AY18" i="2"/>
  <c r="AV18" i="2"/>
  <c r="AW18" i="2" s="1"/>
  <c r="AU18" i="2"/>
  <c r="AS18" i="2"/>
  <c r="AR18" i="2"/>
  <c r="AQ18" i="2"/>
  <c r="AN18" i="2"/>
  <c r="AO18" i="2" s="1"/>
  <c r="AM18" i="2"/>
  <c r="AJ18" i="2"/>
  <c r="AK18" i="2" s="1"/>
  <c r="AI18" i="2"/>
  <c r="AF18" i="2"/>
  <c r="AE18" i="2"/>
  <c r="AC18" i="2"/>
  <c r="AB18" i="2"/>
  <c r="AA18" i="2"/>
  <c r="Y18" i="2"/>
  <c r="X18" i="2"/>
  <c r="W18" i="2"/>
  <c r="T18" i="2"/>
  <c r="S18" i="2"/>
  <c r="P18" i="2"/>
  <c r="Q18" i="2" s="1"/>
  <c r="O18" i="2"/>
  <c r="L18" i="2"/>
  <c r="K18" i="2"/>
  <c r="B18" i="2"/>
  <c r="JE17" i="2"/>
  <c r="JD17" i="2"/>
  <c r="JC17" i="2"/>
  <c r="IZ17" i="2"/>
  <c r="IY17" i="2"/>
  <c r="IV17" i="2"/>
  <c r="IW17" i="2" s="1"/>
  <c r="IU17" i="2"/>
  <c r="IR17" i="2"/>
  <c r="IQ17" i="2"/>
  <c r="IN17" i="2"/>
  <c r="IM17" i="2"/>
  <c r="IO17" i="2" s="1"/>
  <c r="IJ17" i="2"/>
  <c r="IK17" i="2" s="1"/>
  <c r="II17" i="2"/>
  <c r="IF17" i="2"/>
  <c r="IE17" i="2"/>
  <c r="IC17" i="2"/>
  <c r="IB17" i="2"/>
  <c r="IA17" i="2"/>
  <c r="HX17" i="2"/>
  <c r="HW17" i="2"/>
  <c r="HT17" i="2"/>
  <c r="HS17" i="2"/>
  <c r="HP17" i="2"/>
  <c r="HQ17" i="2" s="1"/>
  <c r="HO17" i="2"/>
  <c r="HL17" i="2"/>
  <c r="HM17" i="2" s="1"/>
  <c r="HK17" i="2"/>
  <c r="HI17" i="2"/>
  <c r="HH17" i="2"/>
  <c r="HG17" i="2"/>
  <c r="HD17" i="2"/>
  <c r="HE17" i="2" s="1"/>
  <c r="HC17" i="2"/>
  <c r="GZ17" i="2"/>
  <c r="GY17" i="2"/>
  <c r="GW17" i="2"/>
  <c r="GV17" i="2"/>
  <c r="GU17" i="2"/>
  <c r="GS17" i="2"/>
  <c r="GR17" i="2"/>
  <c r="GQ17" i="2"/>
  <c r="GN17" i="2"/>
  <c r="GM17" i="2"/>
  <c r="GJ17" i="2"/>
  <c r="GK17" i="2" s="1"/>
  <c r="GI17" i="2"/>
  <c r="GF17" i="2"/>
  <c r="GG17" i="2" s="1"/>
  <c r="GE17" i="2"/>
  <c r="GB17" i="2"/>
  <c r="GC17" i="2" s="1"/>
  <c r="GA17" i="2"/>
  <c r="FX17" i="2"/>
  <c r="FY17" i="2" s="1"/>
  <c r="FW17" i="2"/>
  <c r="FT17" i="2"/>
  <c r="FS17" i="2"/>
  <c r="FP17" i="2"/>
  <c r="FQ17" i="2" s="1"/>
  <c r="FO17" i="2"/>
  <c r="FM17" i="2"/>
  <c r="FL17" i="2"/>
  <c r="FK17" i="2"/>
  <c r="FH17" i="2"/>
  <c r="FG17" i="2"/>
  <c r="FD17" i="2"/>
  <c r="FE17" i="2" s="1"/>
  <c r="FC17" i="2"/>
  <c r="EZ17" i="2"/>
  <c r="EY17" i="2"/>
  <c r="EV17" i="2"/>
  <c r="EU17" i="2"/>
  <c r="EW17" i="2" s="1"/>
  <c r="ER17" i="2"/>
  <c r="ES17" i="2" s="1"/>
  <c r="EQ17" i="2"/>
  <c r="EN17" i="2"/>
  <c r="EM17" i="2"/>
  <c r="EK17" i="2"/>
  <c r="EJ17" i="2"/>
  <c r="EI17" i="2"/>
  <c r="EF17" i="2"/>
  <c r="EE17" i="2"/>
  <c r="EB17" i="2"/>
  <c r="EA17" i="2"/>
  <c r="DX17" i="2"/>
  <c r="DY17" i="2" s="1"/>
  <c r="DW17" i="2"/>
  <c r="DT17" i="2"/>
  <c r="DU17" i="2" s="1"/>
  <c r="DS17" i="2"/>
  <c r="DQ17" i="2"/>
  <c r="DP17" i="2"/>
  <c r="DO17" i="2"/>
  <c r="DL17" i="2"/>
  <c r="DK17" i="2"/>
  <c r="DH17" i="2"/>
  <c r="DG17" i="2"/>
  <c r="DE17" i="2"/>
  <c r="DD17" i="2"/>
  <c r="DC17" i="2"/>
  <c r="DA17" i="2"/>
  <c r="CZ17" i="2"/>
  <c r="CY17" i="2"/>
  <c r="CV17" i="2"/>
  <c r="CU17" i="2"/>
  <c r="CR17" i="2"/>
  <c r="CQ17" i="2"/>
  <c r="CN17" i="2"/>
  <c r="CO17" i="2" s="1"/>
  <c r="CM17" i="2"/>
  <c r="CJ17" i="2"/>
  <c r="CK17" i="2" s="1"/>
  <c r="CI17" i="2"/>
  <c r="CF17" i="2"/>
  <c r="CG17" i="2" s="1"/>
  <c r="CE17" i="2"/>
  <c r="CB17" i="2"/>
  <c r="CA17" i="2"/>
  <c r="BY17" i="2"/>
  <c r="BX17" i="2"/>
  <c r="BW17" i="2"/>
  <c r="BU17" i="2"/>
  <c r="BT17" i="2"/>
  <c r="BS17" i="2"/>
  <c r="BP17" i="2"/>
  <c r="BO17" i="2"/>
  <c r="BL17" i="2"/>
  <c r="BM17" i="2" s="1"/>
  <c r="BK17" i="2"/>
  <c r="BH17" i="2"/>
  <c r="BG17" i="2"/>
  <c r="BE17" i="2"/>
  <c r="BD17" i="2"/>
  <c r="BC17" i="2"/>
  <c r="AZ17" i="2"/>
  <c r="BA17" i="2" s="1"/>
  <c r="AY17" i="2"/>
  <c r="AV17" i="2"/>
  <c r="AU17" i="2"/>
  <c r="AS17" i="2"/>
  <c r="AR17" i="2"/>
  <c r="AQ17" i="2"/>
  <c r="AN17" i="2"/>
  <c r="AM17" i="2"/>
  <c r="AJ17" i="2"/>
  <c r="AI17" i="2"/>
  <c r="AF17" i="2"/>
  <c r="AG17" i="2" s="1"/>
  <c r="AE17" i="2"/>
  <c r="AB17" i="2"/>
  <c r="AC17" i="2" s="1"/>
  <c r="AA17" i="2"/>
  <c r="Y17" i="2"/>
  <c r="X17" i="2"/>
  <c r="W17" i="2"/>
  <c r="T17" i="2"/>
  <c r="S17" i="2"/>
  <c r="P17" i="2"/>
  <c r="O17" i="2"/>
  <c r="M17" i="2"/>
  <c r="L17" i="2"/>
  <c r="K17" i="2"/>
  <c r="B17" i="2"/>
  <c r="JE16" i="2"/>
  <c r="JD16" i="2"/>
  <c r="JC16" i="2"/>
  <c r="IZ16" i="2"/>
  <c r="IY16" i="2"/>
  <c r="IV16" i="2"/>
  <c r="IW16" i="2" s="1"/>
  <c r="IU16" i="2"/>
  <c r="IS16" i="2"/>
  <c r="IR16" i="2"/>
  <c r="IQ16" i="2"/>
  <c r="IN16" i="2"/>
  <c r="IO16" i="2" s="1"/>
  <c r="IM16" i="2"/>
  <c r="IJ16" i="2"/>
  <c r="IK16" i="2" s="1"/>
  <c r="II16" i="2"/>
  <c r="IF16" i="2"/>
  <c r="IE16" i="2"/>
  <c r="IB16" i="2"/>
  <c r="IA16" i="2"/>
  <c r="IC16" i="2" s="1"/>
  <c r="HY16" i="2"/>
  <c r="HX16" i="2"/>
  <c r="HW16" i="2"/>
  <c r="HT16" i="2"/>
  <c r="HU16" i="2" s="1"/>
  <c r="HS16" i="2"/>
  <c r="HP16" i="2"/>
  <c r="HQ16" i="2" s="1"/>
  <c r="HO16" i="2"/>
  <c r="HL16" i="2"/>
  <c r="HM16" i="2" s="1"/>
  <c r="HK16" i="2"/>
  <c r="HH16" i="2"/>
  <c r="HI16" i="2" s="1"/>
  <c r="HG16" i="2"/>
  <c r="HD16" i="2"/>
  <c r="HC16" i="2"/>
  <c r="GZ16" i="2"/>
  <c r="HA16" i="2" s="1"/>
  <c r="GY16" i="2"/>
  <c r="GW16" i="2"/>
  <c r="GV16" i="2"/>
  <c r="GU16" i="2"/>
  <c r="GS16" i="2"/>
  <c r="GR16" i="2"/>
  <c r="GQ16" i="2"/>
  <c r="GN16" i="2"/>
  <c r="GO16" i="2" s="1"/>
  <c r="GM16" i="2"/>
  <c r="GJ16" i="2"/>
  <c r="GI16" i="2"/>
  <c r="GG16" i="2"/>
  <c r="GF16" i="2"/>
  <c r="GE16" i="2"/>
  <c r="GB16" i="2"/>
  <c r="GC16" i="2" s="1"/>
  <c r="GA16" i="2"/>
  <c r="FX16" i="2"/>
  <c r="FY16" i="2" s="1"/>
  <c r="FW16" i="2"/>
  <c r="FT16" i="2"/>
  <c r="FU16" i="2" s="1"/>
  <c r="FS16" i="2"/>
  <c r="FP16" i="2"/>
  <c r="FQ16" i="2" s="1"/>
  <c r="FO16" i="2"/>
  <c r="FM16" i="2"/>
  <c r="FL16" i="2"/>
  <c r="FK16" i="2"/>
  <c r="FH16" i="2"/>
  <c r="FG16" i="2"/>
  <c r="FD16" i="2"/>
  <c r="FE16" i="2" s="1"/>
  <c r="FC16" i="2"/>
  <c r="FA16" i="2"/>
  <c r="EZ16" i="2"/>
  <c r="EY16" i="2"/>
  <c r="EV16" i="2"/>
  <c r="EW16" i="2" s="1"/>
  <c r="EU16" i="2"/>
  <c r="ER16" i="2"/>
  <c r="ES16" i="2" s="1"/>
  <c r="EQ16" i="2"/>
  <c r="EN16" i="2"/>
  <c r="EM16" i="2"/>
  <c r="EJ16" i="2"/>
  <c r="EI16" i="2"/>
  <c r="EK16" i="2" s="1"/>
  <c r="EG16" i="2"/>
  <c r="EF16" i="2"/>
  <c r="EE16" i="2"/>
  <c r="EB16" i="2"/>
  <c r="EC16" i="2" s="1"/>
  <c r="EA16" i="2"/>
  <c r="DX16" i="2"/>
  <c r="DY16" i="2" s="1"/>
  <c r="DW16" i="2"/>
  <c r="DT16" i="2"/>
  <c r="DS16" i="2"/>
  <c r="DP16" i="2"/>
  <c r="DQ16" i="2" s="1"/>
  <c r="DO16" i="2"/>
  <c r="DL16" i="2"/>
  <c r="DK16" i="2"/>
  <c r="DH16" i="2"/>
  <c r="DI16" i="2" s="1"/>
  <c r="DG16" i="2"/>
  <c r="DE16" i="2"/>
  <c r="DD16" i="2"/>
  <c r="DC16" i="2"/>
  <c r="CZ16" i="2"/>
  <c r="DA16" i="2" s="1"/>
  <c r="CY16" i="2"/>
  <c r="CV16" i="2"/>
  <c r="CW16" i="2" s="1"/>
  <c r="CU16" i="2"/>
  <c r="CR16" i="2"/>
  <c r="CQ16" i="2"/>
  <c r="CO16" i="2"/>
  <c r="CN16" i="2"/>
  <c r="CM16" i="2"/>
  <c r="CJ16" i="2"/>
  <c r="CK16" i="2" s="1"/>
  <c r="CI16" i="2"/>
  <c r="CF16" i="2"/>
  <c r="CG16" i="2" s="1"/>
  <c r="CE16" i="2"/>
  <c r="CB16" i="2"/>
  <c r="CC16" i="2" s="1"/>
  <c r="CA16" i="2"/>
  <c r="BX16" i="2"/>
  <c r="BW16" i="2"/>
  <c r="BU16" i="2"/>
  <c r="BT16" i="2"/>
  <c r="BS16" i="2"/>
  <c r="BP16" i="2"/>
  <c r="BO16" i="2"/>
  <c r="BL16" i="2"/>
  <c r="BM16" i="2" s="1"/>
  <c r="BK16" i="2"/>
  <c r="BI16" i="2"/>
  <c r="BH16" i="2"/>
  <c r="BG16" i="2"/>
  <c r="BD16" i="2"/>
  <c r="BE16" i="2" s="1"/>
  <c r="BC16" i="2"/>
  <c r="AZ16" i="2"/>
  <c r="BA16" i="2" s="1"/>
  <c r="AY16" i="2"/>
  <c r="AV16" i="2"/>
  <c r="AU16" i="2"/>
  <c r="AS16" i="2"/>
  <c r="AR16" i="2"/>
  <c r="AQ16" i="2"/>
  <c r="AO16" i="2"/>
  <c r="AN16" i="2"/>
  <c r="AM16" i="2"/>
  <c r="AJ16" i="2"/>
  <c r="AK16" i="2" s="1"/>
  <c r="AI16" i="2"/>
  <c r="AF16" i="2"/>
  <c r="AG16" i="2" s="1"/>
  <c r="AE16" i="2"/>
  <c r="AB16" i="2"/>
  <c r="AC16" i="2" s="1"/>
  <c r="AA16" i="2"/>
  <c r="X16" i="2"/>
  <c r="Y16" i="2" s="1"/>
  <c r="W16" i="2"/>
  <c r="T16" i="2"/>
  <c r="S16" i="2"/>
  <c r="P16" i="2"/>
  <c r="O16" i="2"/>
  <c r="M16" i="2"/>
  <c r="L16" i="2"/>
  <c r="K16" i="2"/>
  <c r="B16" i="2"/>
  <c r="JD15" i="2"/>
  <c r="JC15" i="2"/>
  <c r="JE15" i="2" s="1"/>
  <c r="IZ15" i="2"/>
  <c r="JA15" i="2" s="1"/>
  <c r="IY15" i="2"/>
  <c r="IV15" i="2"/>
  <c r="IU15" i="2"/>
  <c r="IS15" i="2"/>
  <c r="IR15" i="2"/>
  <c r="IQ15" i="2"/>
  <c r="IN15" i="2"/>
  <c r="IO15" i="2" s="1"/>
  <c r="IM15" i="2"/>
  <c r="IJ15" i="2"/>
  <c r="II15" i="2"/>
  <c r="IF15" i="2"/>
  <c r="IG15" i="2" s="1"/>
  <c r="IE15" i="2"/>
  <c r="IB15" i="2"/>
  <c r="IC15" i="2" s="1"/>
  <c r="IA15" i="2"/>
  <c r="HY15" i="2"/>
  <c r="HX15" i="2"/>
  <c r="HW15" i="2"/>
  <c r="HT15" i="2"/>
  <c r="HU15" i="2" s="1"/>
  <c r="HS15" i="2"/>
  <c r="HP15" i="2"/>
  <c r="HO15" i="2"/>
  <c r="HM15" i="2"/>
  <c r="HL15" i="2"/>
  <c r="HK15" i="2"/>
  <c r="HI15" i="2"/>
  <c r="HH15" i="2"/>
  <c r="HG15" i="2"/>
  <c r="HD15" i="2"/>
  <c r="HC15" i="2"/>
  <c r="GZ15" i="2"/>
  <c r="HA15" i="2" s="1"/>
  <c r="GY15" i="2"/>
  <c r="GV15" i="2"/>
  <c r="GW15" i="2" s="1"/>
  <c r="GU15" i="2"/>
  <c r="GR15" i="2"/>
  <c r="GQ15" i="2"/>
  <c r="GN15" i="2"/>
  <c r="GO15" i="2" s="1"/>
  <c r="GM15" i="2"/>
  <c r="GJ15" i="2"/>
  <c r="GI15" i="2"/>
  <c r="GG15" i="2"/>
  <c r="GF15" i="2"/>
  <c r="GE15" i="2"/>
  <c r="GC15" i="2"/>
  <c r="GB15" i="2"/>
  <c r="GA15" i="2"/>
  <c r="FX15" i="2"/>
  <c r="FW15" i="2"/>
  <c r="FT15" i="2"/>
  <c r="FU15" i="2" s="1"/>
  <c r="FS15" i="2"/>
  <c r="FP15" i="2"/>
  <c r="FO15" i="2"/>
  <c r="FL15" i="2"/>
  <c r="FK15" i="2"/>
  <c r="FM15" i="2" s="1"/>
  <c r="FH15" i="2"/>
  <c r="FI15" i="2" s="1"/>
  <c r="FG15" i="2"/>
  <c r="FD15" i="2"/>
  <c r="FC15" i="2"/>
  <c r="FA15" i="2"/>
  <c r="EZ15" i="2"/>
  <c r="EY15" i="2"/>
  <c r="EV15" i="2"/>
  <c r="EU15" i="2"/>
  <c r="ER15" i="2"/>
  <c r="EQ15" i="2"/>
  <c r="EN15" i="2"/>
  <c r="EO15" i="2" s="1"/>
  <c r="EM15" i="2"/>
  <c r="EJ15" i="2"/>
  <c r="EK15" i="2" s="1"/>
  <c r="EI15" i="2"/>
  <c r="EG15" i="2"/>
  <c r="EF15" i="2"/>
  <c r="EE15" i="2"/>
  <c r="EB15" i="2"/>
  <c r="EA15" i="2"/>
  <c r="DX15" i="2"/>
  <c r="DW15" i="2"/>
  <c r="DU15" i="2"/>
  <c r="DT15" i="2"/>
  <c r="DS15" i="2"/>
  <c r="DQ15" i="2"/>
  <c r="DP15" i="2"/>
  <c r="DO15" i="2"/>
  <c r="DL15" i="2"/>
  <c r="DK15" i="2"/>
  <c r="DH15" i="2"/>
  <c r="DG15" i="2"/>
  <c r="DD15" i="2"/>
  <c r="DE15" i="2" s="1"/>
  <c r="DC15" i="2"/>
  <c r="CZ15" i="2"/>
  <c r="CY15" i="2"/>
  <c r="CV15" i="2"/>
  <c r="CW15" i="2" s="1"/>
  <c r="CU15" i="2"/>
  <c r="CR15" i="2"/>
  <c r="CQ15" i="2"/>
  <c r="CO15" i="2"/>
  <c r="CN15" i="2"/>
  <c r="CM15" i="2"/>
  <c r="CK15" i="2"/>
  <c r="CJ15" i="2"/>
  <c r="CI15" i="2"/>
  <c r="CF15" i="2"/>
  <c r="CE15" i="2"/>
  <c r="CB15" i="2"/>
  <c r="CC15" i="2" s="1"/>
  <c r="CA15" i="2"/>
  <c r="BX15" i="2"/>
  <c r="BY15" i="2" s="1"/>
  <c r="BW15" i="2"/>
  <c r="BT15" i="2"/>
  <c r="BU15" i="2" s="1"/>
  <c r="BS15" i="2"/>
  <c r="BP15" i="2"/>
  <c r="BQ15" i="2" s="1"/>
  <c r="BO15" i="2"/>
  <c r="BL15" i="2"/>
  <c r="BK15" i="2"/>
  <c r="BI15" i="2"/>
  <c r="BH15" i="2"/>
  <c r="BG15" i="2"/>
  <c r="BD15" i="2"/>
  <c r="BC15" i="2"/>
  <c r="AZ15" i="2"/>
  <c r="AY15" i="2"/>
  <c r="AV15" i="2"/>
  <c r="AW15" i="2" s="1"/>
  <c r="AU15" i="2"/>
  <c r="AR15" i="2"/>
  <c r="AQ15" i="2"/>
  <c r="AN15" i="2"/>
  <c r="AO15" i="2" s="1"/>
  <c r="AM15" i="2"/>
  <c r="AJ15" i="2"/>
  <c r="AI15" i="2"/>
  <c r="AF15" i="2"/>
  <c r="AE15" i="2"/>
  <c r="AB15" i="2"/>
  <c r="AC15" i="2" s="1"/>
  <c r="AA15" i="2"/>
  <c r="X15" i="2"/>
  <c r="Y15" i="2" s="1"/>
  <c r="W15" i="2"/>
  <c r="T15" i="2"/>
  <c r="S15" i="2"/>
  <c r="P15" i="2"/>
  <c r="O15" i="2"/>
  <c r="M15" i="2"/>
  <c r="L15" i="2"/>
  <c r="K15" i="2"/>
  <c r="B15" i="2"/>
  <c r="JD14" i="2"/>
  <c r="JC14" i="2"/>
  <c r="IZ14" i="2"/>
  <c r="IY14" i="2"/>
  <c r="IV14" i="2"/>
  <c r="IU14" i="2"/>
  <c r="IR14" i="2"/>
  <c r="IQ14" i="2"/>
  <c r="IQ32" i="2" s="1"/>
  <c r="IQ40" i="2" s="1"/>
  <c r="IN14" i="2"/>
  <c r="IM14" i="2"/>
  <c r="IJ14" i="2"/>
  <c r="II14" i="2"/>
  <c r="IF14" i="2"/>
  <c r="IF32" i="2" s="1"/>
  <c r="IE14" i="2"/>
  <c r="IC14" i="2"/>
  <c r="IB14" i="2"/>
  <c r="IA14" i="2"/>
  <c r="HX14" i="2"/>
  <c r="HX32" i="2" s="1"/>
  <c r="HW14" i="2"/>
  <c r="HT14" i="2"/>
  <c r="HS14" i="2"/>
  <c r="HP14" i="2"/>
  <c r="HP32" i="2" s="1"/>
  <c r="HO14" i="2"/>
  <c r="HL14" i="2"/>
  <c r="HK14" i="2"/>
  <c r="HI14" i="2"/>
  <c r="HH14" i="2"/>
  <c r="HG14" i="2"/>
  <c r="HD14" i="2"/>
  <c r="HC14" i="2"/>
  <c r="HC32" i="2" s="1"/>
  <c r="HC40" i="2" s="1"/>
  <c r="GZ14" i="2"/>
  <c r="GY14" i="2"/>
  <c r="GY32" i="2" s="1"/>
  <c r="GY40" i="2" s="1"/>
  <c r="GW14" i="2"/>
  <c r="GV14" i="2"/>
  <c r="GU14" i="2"/>
  <c r="GR14" i="2"/>
  <c r="GR32" i="2" s="1"/>
  <c r="GQ14" i="2"/>
  <c r="GN14" i="2"/>
  <c r="GM14" i="2"/>
  <c r="GJ14" i="2"/>
  <c r="GI14" i="2"/>
  <c r="GI32" i="2" s="1"/>
  <c r="GF14" i="2"/>
  <c r="GE14" i="2"/>
  <c r="GE32" i="2" s="1"/>
  <c r="GC14" i="2"/>
  <c r="GB14" i="2"/>
  <c r="GA14" i="2"/>
  <c r="FX14" i="2"/>
  <c r="FW14" i="2"/>
  <c r="FT14" i="2"/>
  <c r="FS14" i="2"/>
  <c r="FP14" i="2"/>
  <c r="FO14" i="2"/>
  <c r="FO32" i="2" s="1"/>
  <c r="FL14" i="2"/>
  <c r="FK14" i="2"/>
  <c r="FH14" i="2"/>
  <c r="FG14" i="2"/>
  <c r="FD14" i="2"/>
  <c r="FC14" i="2"/>
  <c r="FC32" i="2" s="1"/>
  <c r="FC40" i="2" s="1"/>
  <c r="FA14" i="2"/>
  <c r="EZ14" i="2"/>
  <c r="EY14" i="2"/>
  <c r="EV14" i="2"/>
  <c r="EU14" i="2"/>
  <c r="ER14" i="2"/>
  <c r="EQ14" i="2"/>
  <c r="EQ32" i="2" s="1"/>
  <c r="EN14" i="2"/>
  <c r="EM14" i="2"/>
  <c r="EJ14" i="2"/>
  <c r="EI14" i="2"/>
  <c r="EF14" i="2"/>
  <c r="EE14" i="2"/>
  <c r="EB14" i="2"/>
  <c r="EA14" i="2"/>
  <c r="DX14" i="2"/>
  <c r="DX32" i="2" s="1"/>
  <c r="DW14" i="2"/>
  <c r="DT14" i="2"/>
  <c r="DT32" i="2" s="1"/>
  <c r="DS14" i="2"/>
  <c r="DP14" i="2"/>
  <c r="DO14" i="2"/>
  <c r="DL14" i="2"/>
  <c r="DK14" i="2"/>
  <c r="DH14" i="2"/>
  <c r="DG14" i="2"/>
  <c r="DG32" i="2" s="1"/>
  <c r="DG40" i="2" s="1"/>
  <c r="DE14" i="2"/>
  <c r="DD14" i="2"/>
  <c r="DC14" i="2"/>
  <c r="CZ14" i="2"/>
  <c r="CY14" i="2"/>
  <c r="CV14" i="2"/>
  <c r="CU14" i="2"/>
  <c r="CU32" i="2" s="1"/>
  <c r="CU40" i="2" s="1"/>
  <c r="CR14" i="2"/>
  <c r="CQ14" i="2"/>
  <c r="CN14" i="2"/>
  <c r="CM14" i="2"/>
  <c r="CM32" i="2" s="1"/>
  <c r="CK14" i="2"/>
  <c r="CJ14" i="2"/>
  <c r="CI14" i="2"/>
  <c r="CF14" i="2"/>
  <c r="CE14" i="2"/>
  <c r="CB14" i="2"/>
  <c r="CA14" i="2"/>
  <c r="BY14" i="2"/>
  <c r="BX14" i="2"/>
  <c r="BW14" i="2"/>
  <c r="BT14" i="2"/>
  <c r="BS14" i="2"/>
  <c r="BS32" i="2" s="1"/>
  <c r="BS40" i="2" s="1"/>
  <c r="BP14" i="2"/>
  <c r="BO14" i="2"/>
  <c r="BL14" i="2"/>
  <c r="BK14" i="2"/>
  <c r="BK32" i="2" s="1"/>
  <c r="BK40" i="2" s="1"/>
  <c r="BH14" i="2"/>
  <c r="BG14" i="2"/>
  <c r="BG32" i="2" s="1"/>
  <c r="BG40" i="2" s="1"/>
  <c r="BE14" i="2"/>
  <c r="BD14" i="2"/>
  <c r="BC14" i="2"/>
  <c r="AZ14" i="2"/>
  <c r="AY14" i="2"/>
  <c r="AY32" i="2" s="1"/>
  <c r="AY40" i="2" s="1"/>
  <c r="AV14" i="2"/>
  <c r="AU14" i="2"/>
  <c r="AS14" i="2"/>
  <c r="AR14" i="2"/>
  <c r="AR32" i="2" s="1"/>
  <c r="AQ14" i="2"/>
  <c r="AN14" i="2"/>
  <c r="AM14" i="2"/>
  <c r="AM32" i="2" s="1"/>
  <c r="AJ14" i="2"/>
  <c r="AI14" i="2"/>
  <c r="AF14" i="2"/>
  <c r="AE14" i="2"/>
  <c r="AB14" i="2"/>
  <c r="AB32" i="2" s="1"/>
  <c r="AA14" i="2"/>
  <c r="AA32" i="2" s="1"/>
  <c r="AA40" i="2" s="1"/>
  <c r="X14" i="2"/>
  <c r="W14" i="2"/>
  <c r="U14" i="2"/>
  <c r="T14" i="2"/>
  <c r="S14" i="2"/>
  <c r="P14" i="2"/>
  <c r="P32" i="2" s="1"/>
  <c r="O14" i="2"/>
  <c r="L14" i="2"/>
  <c r="K14" i="2"/>
  <c r="B14" i="2"/>
  <c r="P3" i="2"/>
  <c r="F37" i="1"/>
  <c r="C37" i="1"/>
  <c r="B37" i="1"/>
  <c r="AP35" i="1"/>
  <c r="AL35" i="1"/>
  <c r="AH35" i="1"/>
  <c r="AH39" i="1" s="1"/>
  <c r="AD35" i="1"/>
  <c r="AD39" i="1" s="1"/>
  <c r="Z35" i="1"/>
  <c r="V35" i="1"/>
  <c r="R35" i="1"/>
  <c r="N35" i="1"/>
  <c r="N39" i="1" s="1"/>
  <c r="J35" i="1"/>
  <c r="AR34" i="1"/>
  <c r="AQ34" i="1"/>
  <c r="AN34" i="1"/>
  <c r="AO34" i="1" s="1"/>
  <c r="AM34" i="1"/>
  <c r="AJ34" i="1"/>
  <c r="AK34" i="1" s="1"/>
  <c r="AI34" i="1"/>
  <c r="AF34" i="1"/>
  <c r="AE34" i="1"/>
  <c r="AG34" i="1" s="1"/>
  <c r="AB34" i="1"/>
  <c r="AC34" i="1" s="1"/>
  <c r="AA34" i="1"/>
  <c r="X34" i="1"/>
  <c r="W34" i="1"/>
  <c r="T34" i="1"/>
  <c r="S34" i="1"/>
  <c r="P34" i="1"/>
  <c r="O34" i="1"/>
  <c r="M34" i="1"/>
  <c r="L34" i="1"/>
  <c r="K34" i="1"/>
  <c r="G34" i="1"/>
  <c r="D34" i="1"/>
  <c r="B34" i="1"/>
  <c r="AR33" i="1"/>
  <c r="AR35" i="1" s="1"/>
  <c r="AQ33" i="1"/>
  <c r="AN33" i="1"/>
  <c r="AM33" i="1"/>
  <c r="AM35" i="1" s="1"/>
  <c r="AJ33" i="1"/>
  <c r="AI33" i="1"/>
  <c r="AF33" i="1"/>
  <c r="AF35" i="1" s="1"/>
  <c r="AE33" i="1"/>
  <c r="AE35" i="1" s="1"/>
  <c r="AB33" i="1"/>
  <c r="AA33" i="1"/>
  <c r="AA35" i="1" s="1"/>
  <c r="X33" i="1"/>
  <c r="W33" i="1"/>
  <c r="T33" i="1"/>
  <c r="T35" i="1" s="1"/>
  <c r="S33" i="1"/>
  <c r="Q33" i="1"/>
  <c r="P33" i="1"/>
  <c r="O33" i="1"/>
  <c r="L33" i="1"/>
  <c r="K33" i="1"/>
  <c r="K35" i="1" s="1"/>
  <c r="G33" i="1"/>
  <c r="D33" i="1"/>
  <c r="B33" i="1"/>
  <c r="B35" i="1" s="1"/>
  <c r="AP31" i="1"/>
  <c r="AL31" i="1"/>
  <c r="AH31" i="1"/>
  <c r="AD31" i="1"/>
  <c r="Z31" i="1"/>
  <c r="V31" i="1"/>
  <c r="R31" i="1"/>
  <c r="J31" i="1"/>
  <c r="J39" i="1" s="1"/>
  <c r="AR30" i="1"/>
  <c r="AQ30" i="1"/>
  <c r="AO30" i="1"/>
  <c r="AN30" i="1"/>
  <c r="AM30" i="1"/>
  <c r="AJ30" i="1"/>
  <c r="AK30" i="1" s="1"/>
  <c r="AI30" i="1"/>
  <c r="AF30" i="1"/>
  <c r="AG30" i="1" s="1"/>
  <c r="AE30" i="1"/>
  <c r="AB30" i="1"/>
  <c r="AA30" i="1"/>
  <c r="AC30" i="1" s="1"/>
  <c r="X30" i="1"/>
  <c r="W30" i="1"/>
  <c r="Y30" i="1" s="1"/>
  <c r="T30" i="1"/>
  <c r="U30" i="1" s="1"/>
  <c r="S30" i="1"/>
  <c r="P30" i="1"/>
  <c r="O30" i="1"/>
  <c r="L30" i="1"/>
  <c r="K30" i="1"/>
  <c r="G30" i="1"/>
  <c r="D30" i="1"/>
  <c r="B30" i="1"/>
  <c r="AR29" i="1"/>
  <c r="AS29" i="1" s="1"/>
  <c r="AQ29" i="1"/>
  <c r="AN29" i="1"/>
  <c r="AM29" i="1"/>
  <c r="AJ29" i="1"/>
  <c r="AI29" i="1"/>
  <c r="AF29" i="1"/>
  <c r="AE29" i="1"/>
  <c r="AB29" i="1"/>
  <c r="AA29" i="1"/>
  <c r="X29" i="1"/>
  <c r="W29" i="1"/>
  <c r="Y29" i="1" s="1"/>
  <c r="T29" i="1"/>
  <c r="S29" i="1"/>
  <c r="P29" i="1"/>
  <c r="O29" i="1"/>
  <c r="M29" i="1"/>
  <c r="L29" i="1"/>
  <c r="K29" i="1"/>
  <c r="G29" i="1"/>
  <c r="D29" i="1"/>
  <c r="B29" i="1"/>
  <c r="AR28" i="1"/>
  <c r="AS28" i="1" s="1"/>
  <c r="AQ28" i="1"/>
  <c r="AN28" i="1"/>
  <c r="AM28" i="1"/>
  <c r="AJ28" i="1"/>
  <c r="AI28" i="1"/>
  <c r="AF28" i="1"/>
  <c r="AG28" i="1" s="1"/>
  <c r="AE28" i="1"/>
  <c r="AB28" i="1"/>
  <c r="AA28" i="1"/>
  <c r="X28" i="1"/>
  <c r="W28" i="1"/>
  <c r="U28" i="1"/>
  <c r="T28" i="1"/>
  <c r="S28" i="1"/>
  <c r="P28" i="1"/>
  <c r="Q28" i="1" s="1"/>
  <c r="O28" i="1"/>
  <c r="L28" i="1"/>
  <c r="M28" i="1" s="1"/>
  <c r="K28" i="1"/>
  <c r="G28" i="1"/>
  <c r="D28" i="1"/>
  <c r="B28" i="1"/>
  <c r="AR27" i="1"/>
  <c r="AQ27" i="1"/>
  <c r="AO27" i="1"/>
  <c r="AN27" i="1"/>
  <c r="AM27" i="1"/>
  <c r="AJ27" i="1"/>
  <c r="AI27" i="1"/>
  <c r="AK27" i="1" s="1"/>
  <c r="AF27" i="1"/>
  <c r="AG27" i="1" s="1"/>
  <c r="AE27" i="1"/>
  <c r="AB27" i="1"/>
  <c r="AA27" i="1"/>
  <c r="X27" i="1"/>
  <c r="W27" i="1"/>
  <c r="C27" i="1" s="1"/>
  <c r="E27" i="1" s="1"/>
  <c r="T27" i="1"/>
  <c r="U27" i="1" s="1"/>
  <c r="S27" i="1"/>
  <c r="P27" i="1"/>
  <c r="Q27" i="1" s="1"/>
  <c r="O27" i="1"/>
  <c r="L27" i="1"/>
  <c r="M27" i="1" s="1"/>
  <c r="K27" i="1"/>
  <c r="G27" i="1"/>
  <c r="D27" i="1"/>
  <c r="B27" i="1"/>
  <c r="AR26" i="1"/>
  <c r="AQ26" i="1"/>
  <c r="AS26" i="1" s="1"/>
  <c r="AN26" i="1"/>
  <c r="AM26" i="1"/>
  <c r="AO26" i="1" s="1"/>
  <c r="AJ26" i="1"/>
  <c r="AK26" i="1" s="1"/>
  <c r="AI26" i="1"/>
  <c r="AF26" i="1"/>
  <c r="AE26" i="1"/>
  <c r="AB26" i="1"/>
  <c r="AC26" i="1" s="1"/>
  <c r="AA26" i="1"/>
  <c r="Y26" i="1"/>
  <c r="X26" i="1"/>
  <c r="W26" i="1"/>
  <c r="T26" i="1"/>
  <c r="U26" i="1" s="1"/>
  <c r="S26" i="1"/>
  <c r="P26" i="1"/>
  <c r="Q26" i="1" s="1"/>
  <c r="O26" i="1"/>
  <c r="L26" i="1"/>
  <c r="K26" i="1"/>
  <c r="M26" i="1" s="1"/>
  <c r="G26" i="1"/>
  <c r="D26" i="1"/>
  <c r="B26" i="1"/>
  <c r="AR25" i="1"/>
  <c r="AQ25" i="1"/>
  <c r="AS25" i="1" s="1"/>
  <c r="AN25" i="1"/>
  <c r="AO25" i="1" s="1"/>
  <c r="AM25" i="1"/>
  <c r="AJ25" i="1"/>
  <c r="AK25" i="1" s="1"/>
  <c r="AI25" i="1"/>
  <c r="AF25" i="1"/>
  <c r="AE25" i="1"/>
  <c r="AG25" i="1" s="1"/>
  <c r="AB25" i="1"/>
  <c r="AC25" i="1" s="1"/>
  <c r="AA25" i="1"/>
  <c r="X25" i="1"/>
  <c r="Y25" i="1" s="1"/>
  <c r="W25" i="1"/>
  <c r="T25" i="1"/>
  <c r="S25" i="1"/>
  <c r="P25" i="1"/>
  <c r="O25" i="1"/>
  <c r="Q25" i="1" s="1"/>
  <c r="L25" i="1"/>
  <c r="K25" i="1"/>
  <c r="C25" i="1" s="1"/>
  <c r="E25" i="1" s="1"/>
  <c r="G25" i="1"/>
  <c r="D25" i="1"/>
  <c r="B25" i="1"/>
  <c r="AR24" i="1"/>
  <c r="AS24" i="1" s="1"/>
  <c r="AQ24" i="1"/>
  <c r="AN24" i="1"/>
  <c r="AO24" i="1" s="1"/>
  <c r="AM24" i="1"/>
  <c r="AJ24" i="1"/>
  <c r="AI24" i="1"/>
  <c r="AK24" i="1" s="1"/>
  <c r="AF24" i="1"/>
  <c r="AE24" i="1"/>
  <c r="AB24" i="1"/>
  <c r="AA24" i="1"/>
  <c r="AC24" i="1" s="1"/>
  <c r="X24" i="1"/>
  <c r="W24" i="1"/>
  <c r="T24" i="1"/>
  <c r="S24" i="1"/>
  <c r="P24" i="1"/>
  <c r="Q24" i="1" s="1"/>
  <c r="O24" i="1"/>
  <c r="L24" i="1"/>
  <c r="K24" i="1"/>
  <c r="C24" i="1" s="1"/>
  <c r="G24" i="1"/>
  <c r="D24" i="1"/>
  <c r="B24" i="1"/>
  <c r="AR23" i="1"/>
  <c r="AQ23" i="1"/>
  <c r="AN23" i="1"/>
  <c r="AM23" i="1"/>
  <c r="AJ23" i="1"/>
  <c r="AK23" i="1" s="1"/>
  <c r="AI23" i="1"/>
  <c r="AF23" i="1"/>
  <c r="AE23" i="1"/>
  <c r="AB23" i="1"/>
  <c r="AC23" i="1" s="1"/>
  <c r="AA23" i="1"/>
  <c r="X23" i="1"/>
  <c r="W23" i="1"/>
  <c r="Y23" i="1" s="1"/>
  <c r="T23" i="1"/>
  <c r="U23" i="1" s="1"/>
  <c r="S23" i="1"/>
  <c r="P23" i="1"/>
  <c r="O23" i="1"/>
  <c r="Q23" i="1" s="1"/>
  <c r="L23" i="1"/>
  <c r="K23" i="1"/>
  <c r="G23" i="1"/>
  <c r="D23" i="1"/>
  <c r="B23" i="1"/>
  <c r="AR22" i="1"/>
  <c r="AQ22" i="1"/>
  <c r="AS22" i="1" s="1"/>
  <c r="AN22" i="1"/>
  <c r="AO22" i="1" s="1"/>
  <c r="AM22" i="1"/>
  <c r="AJ22" i="1"/>
  <c r="AK22" i="1" s="1"/>
  <c r="AI22" i="1"/>
  <c r="AF22" i="1"/>
  <c r="AE22" i="1"/>
  <c r="AB22" i="1"/>
  <c r="AA22" i="1"/>
  <c r="X22" i="1"/>
  <c r="W22" i="1"/>
  <c r="Y22" i="1" s="1"/>
  <c r="T22" i="1"/>
  <c r="S22" i="1"/>
  <c r="P22" i="1"/>
  <c r="O22" i="1"/>
  <c r="L22" i="1"/>
  <c r="K22" i="1"/>
  <c r="M22" i="1" s="1"/>
  <c r="G22" i="1"/>
  <c r="D22" i="1"/>
  <c r="B22" i="1"/>
  <c r="AR21" i="1"/>
  <c r="AS21" i="1" s="1"/>
  <c r="AQ21" i="1"/>
  <c r="AN21" i="1"/>
  <c r="AO21" i="1" s="1"/>
  <c r="AM21" i="1"/>
  <c r="AJ21" i="1"/>
  <c r="AI21" i="1"/>
  <c r="AF21" i="1"/>
  <c r="AE21" i="1"/>
  <c r="AG21" i="1" s="1"/>
  <c r="AB21" i="1"/>
  <c r="AC21" i="1" s="1"/>
  <c r="AA21" i="1"/>
  <c r="X21" i="1"/>
  <c r="W21" i="1"/>
  <c r="Y21" i="1" s="1"/>
  <c r="T21" i="1"/>
  <c r="S21" i="1"/>
  <c r="P21" i="1"/>
  <c r="O21" i="1"/>
  <c r="Q21" i="1" s="1"/>
  <c r="L21" i="1"/>
  <c r="K21" i="1"/>
  <c r="M21" i="1" s="1"/>
  <c r="G21" i="1"/>
  <c r="D21" i="1"/>
  <c r="B21" i="1"/>
  <c r="AR20" i="1"/>
  <c r="AQ20" i="1"/>
  <c r="AN20" i="1"/>
  <c r="AM20" i="1"/>
  <c r="AJ20" i="1"/>
  <c r="AK20" i="1" s="1"/>
  <c r="AI20" i="1"/>
  <c r="AG20" i="1"/>
  <c r="AF20" i="1"/>
  <c r="AE20" i="1"/>
  <c r="AB20" i="1"/>
  <c r="AC20" i="1" s="1"/>
  <c r="AA20" i="1"/>
  <c r="X20" i="1"/>
  <c r="Y20" i="1" s="1"/>
  <c r="W20" i="1"/>
  <c r="T20" i="1"/>
  <c r="S20" i="1"/>
  <c r="P20" i="1"/>
  <c r="O20" i="1"/>
  <c r="L20" i="1"/>
  <c r="M20" i="1" s="1"/>
  <c r="K20" i="1"/>
  <c r="G20" i="1"/>
  <c r="D20" i="1"/>
  <c r="B20" i="1"/>
  <c r="AR19" i="1"/>
  <c r="AQ19" i="1"/>
  <c r="AN19" i="1"/>
  <c r="AO19" i="1" s="1"/>
  <c r="AM19" i="1"/>
  <c r="AJ19" i="1"/>
  <c r="AI19" i="1"/>
  <c r="AK19" i="1" s="1"/>
  <c r="AF19" i="1"/>
  <c r="AG19" i="1" s="1"/>
  <c r="AE19" i="1"/>
  <c r="AB19" i="1"/>
  <c r="AC19" i="1" s="1"/>
  <c r="AA19" i="1"/>
  <c r="X19" i="1"/>
  <c r="W19" i="1"/>
  <c r="T19" i="1"/>
  <c r="U19" i="1" s="1"/>
  <c r="S19" i="1"/>
  <c r="P19" i="1"/>
  <c r="Q19" i="1" s="1"/>
  <c r="O19" i="1"/>
  <c r="L19" i="1"/>
  <c r="K19" i="1"/>
  <c r="G19" i="1"/>
  <c r="D19" i="1"/>
  <c r="B19" i="1"/>
  <c r="AS18" i="1"/>
  <c r="AR18" i="1"/>
  <c r="AQ18" i="1"/>
  <c r="AN18" i="1"/>
  <c r="AM18" i="1"/>
  <c r="AJ18" i="1"/>
  <c r="AI18" i="1"/>
  <c r="AF18" i="1"/>
  <c r="AG18" i="1" s="1"/>
  <c r="AE18" i="1"/>
  <c r="AB18" i="1"/>
  <c r="AA18" i="1"/>
  <c r="AC18" i="1" s="1"/>
  <c r="X18" i="1"/>
  <c r="W18" i="1"/>
  <c r="T18" i="1"/>
  <c r="S18" i="1"/>
  <c r="P18" i="1"/>
  <c r="O18" i="1"/>
  <c r="L18" i="1"/>
  <c r="M18" i="1" s="1"/>
  <c r="K18" i="1"/>
  <c r="G18" i="1"/>
  <c r="D18" i="1"/>
  <c r="B18" i="1"/>
  <c r="AR17" i="1"/>
  <c r="AQ17" i="1"/>
  <c r="AO17" i="1"/>
  <c r="AN17" i="1"/>
  <c r="AM17" i="1"/>
  <c r="AJ17" i="1"/>
  <c r="AI17" i="1"/>
  <c r="AF17" i="1"/>
  <c r="AE17" i="1"/>
  <c r="AG17" i="1" s="1"/>
  <c r="AB17" i="1"/>
  <c r="AC17" i="1" s="1"/>
  <c r="AA17" i="1"/>
  <c r="X17" i="1"/>
  <c r="W17" i="1"/>
  <c r="Y17" i="1" s="1"/>
  <c r="T17" i="1"/>
  <c r="U17" i="1" s="1"/>
  <c r="S17" i="1"/>
  <c r="P17" i="1"/>
  <c r="O17" i="1"/>
  <c r="Q17" i="1" s="1"/>
  <c r="L17" i="1"/>
  <c r="M17" i="1" s="1"/>
  <c r="K17" i="1"/>
  <c r="G17" i="1"/>
  <c r="D17" i="1"/>
  <c r="B17" i="1"/>
  <c r="AR16" i="1"/>
  <c r="AQ16" i="1"/>
  <c r="AS16" i="1" s="1"/>
  <c r="AN16" i="1"/>
  <c r="AO16" i="1" s="1"/>
  <c r="AM16" i="1"/>
  <c r="AJ16" i="1"/>
  <c r="AI16" i="1"/>
  <c r="AK16" i="1" s="1"/>
  <c r="AF16" i="1"/>
  <c r="AG16" i="1" s="1"/>
  <c r="AE16" i="1"/>
  <c r="AC16" i="1"/>
  <c r="AB16" i="1"/>
  <c r="AA16" i="1"/>
  <c r="X16" i="1"/>
  <c r="W16" i="1"/>
  <c r="T16" i="1"/>
  <c r="S16" i="1"/>
  <c r="P16" i="1"/>
  <c r="Q16" i="1" s="1"/>
  <c r="O16" i="1"/>
  <c r="L16" i="1"/>
  <c r="M16" i="1" s="1"/>
  <c r="K16" i="1"/>
  <c r="G16" i="1"/>
  <c r="D16" i="1"/>
  <c r="B16" i="1"/>
  <c r="AR15" i="1"/>
  <c r="AS15" i="1" s="1"/>
  <c r="AQ15" i="1"/>
  <c r="AN15" i="1"/>
  <c r="AM15" i="1"/>
  <c r="AJ15" i="1"/>
  <c r="AK15" i="1" s="1"/>
  <c r="AI15" i="1"/>
  <c r="AF15" i="1"/>
  <c r="AG15" i="1" s="1"/>
  <c r="AE15" i="1"/>
  <c r="AB15" i="1"/>
  <c r="AC15" i="1" s="1"/>
  <c r="AA15" i="1"/>
  <c r="X15" i="1"/>
  <c r="W15" i="1"/>
  <c r="Y15" i="1" s="1"/>
  <c r="T15" i="1"/>
  <c r="S15" i="1"/>
  <c r="Q15" i="1"/>
  <c r="P15" i="1"/>
  <c r="O15" i="1"/>
  <c r="L15" i="1"/>
  <c r="K15" i="1"/>
  <c r="G15" i="1"/>
  <c r="D15" i="1"/>
  <c r="B15" i="1"/>
  <c r="AR14" i="1"/>
  <c r="AQ14" i="1"/>
  <c r="AS14" i="1" s="1"/>
  <c r="AN14" i="1"/>
  <c r="AM14" i="1"/>
  <c r="AK14" i="1"/>
  <c r="AJ14" i="1"/>
  <c r="AI14" i="1"/>
  <c r="AF14" i="1"/>
  <c r="AE14" i="1"/>
  <c r="AB14" i="1"/>
  <c r="AA14" i="1"/>
  <c r="AC14" i="1" s="1"/>
  <c r="X14" i="1"/>
  <c r="Y14" i="1" s="1"/>
  <c r="W14" i="1"/>
  <c r="T14" i="1"/>
  <c r="S14" i="1"/>
  <c r="U14" i="1" s="1"/>
  <c r="P14" i="1"/>
  <c r="Q14" i="1" s="1"/>
  <c r="O14" i="1"/>
  <c r="L14" i="1"/>
  <c r="K14" i="1"/>
  <c r="G14" i="1"/>
  <c r="D14" i="1"/>
  <c r="B14" i="1"/>
  <c r="AR13" i="1"/>
  <c r="AQ13" i="1"/>
  <c r="AN13" i="1"/>
  <c r="AM13" i="1"/>
  <c r="AO13" i="1" s="1"/>
  <c r="AJ13" i="1"/>
  <c r="AI13" i="1"/>
  <c r="AF13" i="1"/>
  <c r="AE13" i="1"/>
  <c r="AB13" i="1"/>
  <c r="AA13" i="1"/>
  <c r="Y13" i="1"/>
  <c r="X13" i="1"/>
  <c r="W13" i="1"/>
  <c r="T13" i="1"/>
  <c r="S13" i="1"/>
  <c r="P13" i="1"/>
  <c r="O13" i="1"/>
  <c r="L13" i="1"/>
  <c r="K13" i="1"/>
  <c r="G13" i="1"/>
  <c r="D13" i="1"/>
  <c r="B13" i="1"/>
  <c r="J3" i="1"/>
  <c r="C29" i="5" l="1"/>
  <c r="B34" i="5"/>
  <c r="C34" i="5"/>
  <c r="AA31" i="1"/>
  <c r="AA39" i="1" s="1"/>
  <c r="C16" i="1"/>
  <c r="C18" i="1"/>
  <c r="E18" i="1" s="1"/>
  <c r="AK18" i="1"/>
  <c r="AG23" i="1"/>
  <c r="AG24" i="1"/>
  <c r="G35" i="1"/>
  <c r="AC33" i="1"/>
  <c r="O32" i="2"/>
  <c r="O40" i="2" s="1"/>
  <c r="F14" i="2"/>
  <c r="AJ32" i="2"/>
  <c r="CA32" i="2"/>
  <c r="EN32" i="2"/>
  <c r="FK32" i="2"/>
  <c r="HW32" i="2"/>
  <c r="HW40" i="2" s="1"/>
  <c r="IR32" i="2"/>
  <c r="IS14" i="2"/>
  <c r="DA15" i="2"/>
  <c r="BY16" i="2"/>
  <c r="FM18" i="2"/>
  <c r="C20" i="2"/>
  <c r="GG20" i="2"/>
  <c r="C25" i="2"/>
  <c r="F26" i="2"/>
  <c r="AB31" i="1"/>
  <c r="Y27" i="1"/>
  <c r="DH36" i="3"/>
  <c r="DI36" i="3" s="1"/>
  <c r="DI34" i="3"/>
  <c r="AG14" i="1"/>
  <c r="AK17" i="1"/>
  <c r="DU14" i="2"/>
  <c r="CC24" i="2"/>
  <c r="AR34" i="4"/>
  <c r="AS34" i="4" s="1"/>
  <c r="AS32" i="4"/>
  <c r="K31" i="1"/>
  <c r="K39" i="1" s="1"/>
  <c r="AF31" i="1"/>
  <c r="Q18" i="1"/>
  <c r="AO18" i="1"/>
  <c r="U20" i="1"/>
  <c r="Q22" i="1"/>
  <c r="F23" i="1"/>
  <c r="AC28" i="1"/>
  <c r="AC29" i="1"/>
  <c r="DC32" i="2"/>
  <c r="DE32" i="2" s="1"/>
  <c r="EU32" i="2"/>
  <c r="EU40" i="2" s="1"/>
  <c r="FP32" i="2"/>
  <c r="FQ14" i="2"/>
  <c r="AS15" i="2"/>
  <c r="EW15" i="2"/>
  <c r="FQ15" i="2"/>
  <c r="DU16" i="2"/>
  <c r="CS17" i="2"/>
  <c r="DM17" i="2"/>
  <c r="Y19" i="2"/>
  <c r="AS19" i="2"/>
  <c r="E19" i="2" s="1"/>
  <c r="HI19" i="2"/>
  <c r="IC19" i="2"/>
  <c r="CG21" i="2"/>
  <c r="AO24" i="2"/>
  <c r="AK21" i="1"/>
  <c r="AI31" i="1"/>
  <c r="U18" i="1"/>
  <c r="AO23" i="1"/>
  <c r="U24" i="1"/>
  <c r="AJ35" i="1"/>
  <c r="BL32" i="2"/>
  <c r="BM32" i="2" s="1"/>
  <c r="CI32" i="2"/>
  <c r="CI40" i="2" s="1"/>
  <c r="EV32" i="2"/>
  <c r="EW14" i="2"/>
  <c r="DI15" i="2"/>
  <c r="EC15" i="2"/>
  <c r="EW20" i="2"/>
  <c r="FQ22" i="2"/>
  <c r="ES25" i="2"/>
  <c r="BY28" i="2"/>
  <c r="G28" i="2"/>
  <c r="CZ32" i="2"/>
  <c r="EG17" i="2"/>
  <c r="AO22" i="2"/>
  <c r="AO15" i="1"/>
  <c r="U16" i="1"/>
  <c r="Y19" i="1"/>
  <c r="AS20" i="1"/>
  <c r="F22" i="1"/>
  <c r="C28" i="1"/>
  <c r="F30" i="1"/>
  <c r="H30" i="1" s="1"/>
  <c r="W32" i="2"/>
  <c r="EA32" i="2"/>
  <c r="EA40" i="2" s="1"/>
  <c r="C17" i="2"/>
  <c r="C29" i="2"/>
  <c r="AK16" i="3"/>
  <c r="H16" i="3"/>
  <c r="DP32" i="2"/>
  <c r="DQ14" i="2"/>
  <c r="M25" i="1"/>
  <c r="CN36" i="2"/>
  <c r="CO34" i="2"/>
  <c r="DE18" i="2"/>
  <c r="S31" i="1"/>
  <c r="AN31" i="1"/>
  <c r="AO14" i="1"/>
  <c r="U15" i="1"/>
  <c r="AS17" i="1"/>
  <c r="Y18" i="1"/>
  <c r="Y24" i="1"/>
  <c r="AS34" i="1"/>
  <c r="AV32" i="2"/>
  <c r="HL32" i="2"/>
  <c r="HM14" i="2"/>
  <c r="GS15" i="2"/>
  <c r="AO17" i="2"/>
  <c r="BI17" i="2"/>
  <c r="M18" i="2"/>
  <c r="CO20" i="2"/>
  <c r="BQ23" i="2"/>
  <c r="JA23" i="2"/>
  <c r="CK25" i="2"/>
  <c r="GG14" i="2"/>
  <c r="FA17" i="2"/>
  <c r="CW24" i="2"/>
  <c r="C21" i="1"/>
  <c r="E21" i="1" s="1"/>
  <c r="D15" i="2"/>
  <c r="D17" i="2"/>
  <c r="I17" i="2" s="1"/>
  <c r="C27" i="2"/>
  <c r="GI40" i="2"/>
  <c r="W31" i="1"/>
  <c r="AQ31" i="1"/>
  <c r="AC22" i="1"/>
  <c r="C23" i="1"/>
  <c r="E23" i="1" s="1"/>
  <c r="AO28" i="1"/>
  <c r="Y34" i="1"/>
  <c r="B32" i="2"/>
  <c r="B40" i="2" s="1"/>
  <c r="B41" i="2" s="1"/>
  <c r="IM32" i="2"/>
  <c r="IM40" i="2" s="1"/>
  <c r="BE15" i="2"/>
  <c r="HY17" i="2"/>
  <c r="IS17" i="2"/>
  <c r="DQ19" i="2"/>
  <c r="EK19" i="2"/>
  <c r="IO20" i="2"/>
  <c r="EG24" i="2"/>
  <c r="AB36" i="2"/>
  <c r="AC36" i="2" s="1"/>
  <c r="AC34" i="2"/>
  <c r="F19" i="1"/>
  <c r="Q20" i="1"/>
  <c r="P31" i="1"/>
  <c r="AR31" i="1"/>
  <c r="AR39" i="1" s="1"/>
  <c r="F18" i="1"/>
  <c r="H18" i="1" s="1"/>
  <c r="C19" i="1"/>
  <c r="E19" i="1" s="1"/>
  <c r="C20" i="1"/>
  <c r="C33" i="1"/>
  <c r="EJ32" i="2"/>
  <c r="EK14" i="2"/>
  <c r="HS32" i="2"/>
  <c r="HS40" i="2" s="1"/>
  <c r="IN32" i="2"/>
  <c r="IO14" i="2"/>
  <c r="AS30" i="1"/>
  <c r="AB35" i="1"/>
  <c r="AC35" i="1" s="1"/>
  <c r="I37" i="1"/>
  <c r="X32" i="2"/>
  <c r="Y32" i="2" s="1"/>
  <c r="AU32" i="2"/>
  <c r="AU40" i="2" s="1"/>
  <c r="BO32" i="2"/>
  <c r="BO40" i="2" s="1"/>
  <c r="CJ32" i="2"/>
  <c r="DD32" i="2"/>
  <c r="DW32" i="2"/>
  <c r="DW40" i="2" s="1"/>
  <c r="FL32" i="2"/>
  <c r="GF32" i="2"/>
  <c r="GZ32" i="2"/>
  <c r="ES15" i="2"/>
  <c r="IK15" i="2"/>
  <c r="Q17" i="2"/>
  <c r="AK17" i="2"/>
  <c r="DI17" i="2"/>
  <c r="EC17" i="2"/>
  <c r="HA17" i="2"/>
  <c r="HU17" i="2"/>
  <c r="D19" i="2"/>
  <c r="CS19" i="2"/>
  <c r="DM19" i="2"/>
  <c r="GK19" i="2"/>
  <c r="HE19" i="2"/>
  <c r="CW21" i="2"/>
  <c r="GO21" i="2"/>
  <c r="E21" i="2" s="1"/>
  <c r="Q22" i="2"/>
  <c r="DI22" i="2"/>
  <c r="HA22" i="2"/>
  <c r="GS23" i="2"/>
  <c r="BY24" i="2"/>
  <c r="EW24" i="2"/>
  <c r="FQ24" i="2"/>
  <c r="IO24" i="2"/>
  <c r="AC25" i="2"/>
  <c r="DU25" i="2"/>
  <c r="EO25" i="2"/>
  <c r="CG26" i="2"/>
  <c r="DE26" i="2"/>
  <c r="R39" i="1"/>
  <c r="BT32" i="2"/>
  <c r="CN32" i="2"/>
  <c r="DH32" i="2"/>
  <c r="GJ32" i="2"/>
  <c r="HG32" i="2"/>
  <c r="HG40" i="2" s="1"/>
  <c r="IA32" i="2"/>
  <c r="AW16" i="2"/>
  <c r="BQ16" i="2"/>
  <c r="EO16" i="2"/>
  <c r="FI16" i="2"/>
  <c r="IG16" i="2"/>
  <c r="JA16" i="2"/>
  <c r="AG18" i="2"/>
  <c r="BA18" i="2"/>
  <c r="DY18" i="2"/>
  <c r="ES18" i="2"/>
  <c r="HQ18" i="2"/>
  <c r="IK18" i="2"/>
  <c r="Q20" i="2"/>
  <c r="AK20" i="2"/>
  <c r="EC20" i="2"/>
  <c r="HA20" i="2"/>
  <c r="HU20" i="2"/>
  <c r="D22" i="2"/>
  <c r="DM22" i="2"/>
  <c r="HE22" i="2"/>
  <c r="HY22" i="2"/>
  <c r="IS22" i="2"/>
  <c r="DE23" i="2"/>
  <c r="GW23" i="2"/>
  <c r="U26" i="2"/>
  <c r="AS26" i="2"/>
  <c r="GI36" i="2"/>
  <c r="HD36" i="2"/>
  <c r="HE36" i="2" s="1"/>
  <c r="CI32" i="3"/>
  <c r="AG29" i="1"/>
  <c r="AG33" i="1"/>
  <c r="F34" i="1"/>
  <c r="H34" i="1" s="1"/>
  <c r="V39" i="1"/>
  <c r="K32" i="2"/>
  <c r="K40" i="2" s="1"/>
  <c r="BC32" i="2"/>
  <c r="BC40" i="2" s="1"/>
  <c r="BW32" i="2"/>
  <c r="BW40" i="2" s="1"/>
  <c r="CO14" i="2"/>
  <c r="DK32" i="2"/>
  <c r="DK40" i="2" s="1"/>
  <c r="EE32" i="2"/>
  <c r="EE40" i="2" s="1"/>
  <c r="EY32" i="2"/>
  <c r="FA32" i="2" s="1"/>
  <c r="FS32" i="2"/>
  <c r="FS40" i="2" s="1"/>
  <c r="GM32" i="2"/>
  <c r="GM40" i="2" s="1"/>
  <c r="HH32" i="2"/>
  <c r="IB32" i="2"/>
  <c r="IU32" i="2"/>
  <c r="IU40" i="2" s="1"/>
  <c r="Q15" i="2"/>
  <c r="AK15" i="2"/>
  <c r="DM15" i="2"/>
  <c r="HE15" i="2"/>
  <c r="CC17" i="2"/>
  <c r="CW17" i="2"/>
  <c r="FU17" i="2"/>
  <c r="GO17" i="2"/>
  <c r="C18" i="2"/>
  <c r="BM19" i="2"/>
  <c r="CG19" i="2"/>
  <c r="FE19" i="2"/>
  <c r="FY19" i="2"/>
  <c r="IW19" i="2"/>
  <c r="CS20" i="2"/>
  <c r="BQ21" i="2"/>
  <c r="FI21" i="2"/>
  <c r="JA21" i="2"/>
  <c r="CC22" i="2"/>
  <c r="FU22" i="2"/>
  <c r="FM23" i="2"/>
  <c r="AS24" i="2"/>
  <c r="DQ24" i="2"/>
  <c r="EK24" i="2"/>
  <c r="HI24" i="2"/>
  <c r="IC24" i="2"/>
  <c r="EW25" i="2"/>
  <c r="FQ25" i="2"/>
  <c r="IC25" i="2"/>
  <c r="C26" i="2"/>
  <c r="C30" i="2"/>
  <c r="BL32" i="3"/>
  <c r="BL40" i="3" s="1"/>
  <c r="BM40" i="3" s="1"/>
  <c r="P35" i="1"/>
  <c r="Z39" i="1"/>
  <c r="L32" i="2"/>
  <c r="AI32" i="2"/>
  <c r="AI40" i="2" s="1"/>
  <c r="BX32" i="2"/>
  <c r="CQ32" i="2"/>
  <c r="CQ40" i="2" s="1"/>
  <c r="EF32" i="2"/>
  <c r="EZ32" i="2"/>
  <c r="FT32" i="2"/>
  <c r="IV32" i="2"/>
  <c r="D20" i="2"/>
  <c r="I20" i="2" s="1"/>
  <c r="AG21" i="2"/>
  <c r="DY21" i="2"/>
  <c r="HQ21" i="2"/>
  <c r="DA24" i="2"/>
  <c r="GS24" i="2"/>
  <c r="JA34" i="2"/>
  <c r="AQ32" i="3"/>
  <c r="AZ30" i="4"/>
  <c r="Y13" i="4"/>
  <c r="H13" i="4"/>
  <c r="CR32" i="2"/>
  <c r="DO32" i="2"/>
  <c r="DO40" i="2" s="1"/>
  <c r="EI32" i="2"/>
  <c r="EI40" i="2" s="1"/>
  <c r="FW32" i="2"/>
  <c r="FW40" i="2" s="1"/>
  <c r="GQ32" i="2"/>
  <c r="GQ40" i="2" s="1"/>
  <c r="HK32" i="2"/>
  <c r="IE32" i="2"/>
  <c r="IE40" i="2" s="1"/>
  <c r="IY32" i="2"/>
  <c r="IY40" i="2" s="1"/>
  <c r="CC20" i="2"/>
  <c r="BM22" i="2"/>
  <c r="FE22" i="2"/>
  <c r="EW23" i="2"/>
  <c r="D18" i="2"/>
  <c r="I18" i="2" s="1"/>
  <c r="F31" i="2"/>
  <c r="C31" i="2"/>
  <c r="AL39" i="1"/>
  <c r="AN32" i="2"/>
  <c r="BH32" i="2"/>
  <c r="CB32" i="2"/>
  <c r="FD32" i="2"/>
  <c r="GA32" i="2"/>
  <c r="GA40" i="2" s="1"/>
  <c r="GU32" i="2"/>
  <c r="GU40" i="2" s="1"/>
  <c r="II32" i="2"/>
  <c r="II40" i="2" s="1"/>
  <c r="JC32" i="2"/>
  <c r="JC40" i="2" s="1"/>
  <c r="CG15" i="2"/>
  <c r="FY15" i="2"/>
  <c r="AW17" i="2"/>
  <c r="BQ17" i="2"/>
  <c r="EO17" i="2"/>
  <c r="FI17" i="2"/>
  <c r="IG17" i="2"/>
  <c r="JA17" i="2"/>
  <c r="AG19" i="2"/>
  <c r="BA19" i="2"/>
  <c r="DY19" i="2"/>
  <c r="ES19" i="2"/>
  <c r="HQ19" i="2"/>
  <c r="IK19" i="2"/>
  <c r="AK21" i="2"/>
  <c r="EC21" i="2"/>
  <c r="HU21" i="2"/>
  <c r="DE24" i="2"/>
  <c r="GW24" i="2"/>
  <c r="BI25" i="2"/>
  <c r="CW26" i="2"/>
  <c r="F30" i="2"/>
  <c r="G31" i="2"/>
  <c r="AQ36" i="2"/>
  <c r="U29" i="1"/>
  <c r="AO29" i="1"/>
  <c r="W35" i="1"/>
  <c r="AQ35" i="1"/>
  <c r="AS35" i="1" s="1"/>
  <c r="U34" i="1"/>
  <c r="AP39" i="1"/>
  <c r="T32" i="2"/>
  <c r="AQ32" i="2"/>
  <c r="BI14" i="2"/>
  <c r="CE32" i="2"/>
  <c r="CY32" i="2"/>
  <c r="DS32" i="2"/>
  <c r="DS40" i="2" s="1"/>
  <c r="EM32" i="2"/>
  <c r="EO32" i="2" s="1"/>
  <c r="FG32" i="2"/>
  <c r="FG40" i="2" s="1"/>
  <c r="GB32" i="2"/>
  <c r="GV32" i="2"/>
  <c r="HO32" i="2"/>
  <c r="HO40" i="2" s="1"/>
  <c r="JD32" i="2"/>
  <c r="CS16" i="2"/>
  <c r="DM16" i="2"/>
  <c r="GK16" i="2"/>
  <c r="HE16" i="2"/>
  <c r="CC18" i="2"/>
  <c r="CW18" i="2"/>
  <c r="FU18" i="2"/>
  <c r="GO18" i="2"/>
  <c r="C19" i="2"/>
  <c r="BM20" i="2"/>
  <c r="CG20" i="2"/>
  <c r="FE20" i="2"/>
  <c r="FY20" i="2"/>
  <c r="IW20" i="2"/>
  <c r="CS21" i="2"/>
  <c r="GK21" i="2"/>
  <c r="BQ22" i="2"/>
  <c r="FI22" i="2"/>
  <c r="AO23" i="2"/>
  <c r="BI23" i="2"/>
  <c r="FA23" i="2"/>
  <c r="HY23" i="2"/>
  <c r="IS23" i="2"/>
  <c r="BU24" i="2"/>
  <c r="FM24" i="2"/>
  <c r="Y25" i="2"/>
  <c r="Q31" i="2"/>
  <c r="EZ36" i="2"/>
  <c r="FA34" i="2"/>
  <c r="D21" i="2"/>
  <c r="AG22" i="2"/>
  <c r="DY22" i="2"/>
  <c r="HQ22" i="2"/>
  <c r="F23" i="2"/>
  <c r="HI23" i="2"/>
  <c r="AS34" i="2"/>
  <c r="P36" i="3"/>
  <c r="Q36" i="3" s="1"/>
  <c r="Q34" i="3"/>
  <c r="ES26" i="2"/>
  <c r="AK27" i="2"/>
  <c r="BA28" i="2"/>
  <c r="U30" i="2"/>
  <c r="ES30" i="2"/>
  <c r="H30" i="2" s="1"/>
  <c r="AK31" i="2"/>
  <c r="CW31" i="2"/>
  <c r="GC31" i="2"/>
  <c r="GW31" i="2"/>
  <c r="HQ31" i="2"/>
  <c r="JE31" i="2"/>
  <c r="W36" i="2"/>
  <c r="Y36" i="2" s="1"/>
  <c r="AS36" i="2"/>
  <c r="BL36" i="2"/>
  <c r="BI35" i="2"/>
  <c r="CC35" i="2"/>
  <c r="EO35" i="2"/>
  <c r="GG35" i="2"/>
  <c r="AR32" i="3"/>
  <c r="AS15" i="3"/>
  <c r="BI16" i="3"/>
  <c r="BQ19" i="3"/>
  <c r="CK19" i="3"/>
  <c r="CW22" i="3"/>
  <c r="CC26" i="3"/>
  <c r="AS31" i="3"/>
  <c r="CK31" i="3"/>
  <c r="O34" i="4"/>
  <c r="Q33" i="4"/>
  <c r="Y26" i="2"/>
  <c r="CK26" i="2"/>
  <c r="EW26" i="2"/>
  <c r="GO26" i="2"/>
  <c r="HI26" i="2"/>
  <c r="JA26" i="2"/>
  <c r="F27" i="2"/>
  <c r="AO27" i="2"/>
  <c r="CG27" i="2"/>
  <c r="DA27" i="2"/>
  <c r="ES27" i="2"/>
  <c r="FM27" i="2"/>
  <c r="E27" i="2" s="1"/>
  <c r="HE27" i="2"/>
  <c r="HY27" i="2"/>
  <c r="BE28" i="2"/>
  <c r="DQ28" i="2"/>
  <c r="FI28" i="2"/>
  <c r="GC28" i="2"/>
  <c r="HU28" i="2"/>
  <c r="IO28" i="2"/>
  <c r="G29" i="2"/>
  <c r="BA29" i="2"/>
  <c r="BU29" i="2"/>
  <c r="DM29" i="2"/>
  <c r="EG29" i="2"/>
  <c r="FY29" i="2"/>
  <c r="GS29" i="2"/>
  <c r="IK29" i="2"/>
  <c r="JE29" i="2"/>
  <c r="Y30" i="2"/>
  <c r="CK30" i="2"/>
  <c r="EC30" i="2"/>
  <c r="EW30" i="2"/>
  <c r="HI30" i="2"/>
  <c r="JA30" i="2"/>
  <c r="AO31" i="2"/>
  <c r="DA31" i="2"/>
  <c r="FM31" i="2"/>
  <c r="JA36" i="2"/>
  <c r="AO35" i="2"/>
  <c r="DA35" i="2"/>
  <c r="FM35" i="2"/>
  <c r="GK35" i="2"/>
  <c r="BS32" i="3"/>
  <c r="CN32" i="3"/>
  <c r="BQ15" i="3"/>
  <c r="DA17" i="3"/>
  <c r="C19" i="3"/>
  <c r="E19" i="3" s="1"/>
  <c r="H23" i="3"/>
  <c r="AK23" i="3"/>
  <c r="CG24" i="3"/>
  <c r="BM27" i="3"/>
  <c r="BU30" i="3"/>
  <c r="DM30" i="3"/>
  <c r="G13" i="4"/>
  <c r="AO15" i="4"/>
  <c r="H22" i="4"/>
  <c r="G22" i="4" s="1"/>
  <c r="C28" i="4"/>
  <c r="EK25" i="2"/>
  <c r="FY25" i="2"/>
  <c r="H25" i="2" s="1"/>
  <c r="GS25" i="2"/>
  <c r="IK25" i="2"/>
  <c r="JE25" i="2"/>
  <c r="AC26" i="2"/>
  <c r="CO26" i="2"/>
  <c r="FA26" i="2"/>
  <c r="HM26" i="2"/>
  <c r="AS27" i="2"/>
  <c r="DE27" i="2"/>
  <c r="FQ27" i="2"/>
  <c r="IC27" i="2"/>
  <c r="BI28" i="2"/>
  <c r="DU28" i="2"/>
  <c r="GG28" i="2"/>
  <c r="IS28" i="2"/>
  <c r="M29" i="2"/>
  <c r="BY29" i="2"/>
  <c r="EK29" i="2"/>
  <c r="GW29" i="2"/>
  <c r="AC30" i="2"/>
  <c r="CO30" i="2"/>
  <c r="FA30" i="2"/>
  <c r="HM30" i="2"/>
  <c r="AS31" i="2"/>
  <c r="DE31" i="2"/>
  <c r="D34" i="2"/>
  <c r="BU36" i="2"/>
  <c r="EG36" i="2"/>
  <c r="GS36" i="2"/>
  <c r="AB32" i="3"/>
  <c r="BW32" i="3"/>
  <c r="BW40" i="3" s="1"/>
  <c r="CR32" i="3"/>
  <c r="H19" i="3"/>
  <c r="AG19" i="3"/>
  <c r="CO20" i="3"/>
  <c r="BM24" i="3"/>
  <c r="CK27" i="3"/>
  <c r="AK29" i="3"/>
  <c r="CC29" i="3"/>
  <c r="P30" i="4"/>
  <c r="AO12" i="4"/>
  <c r="C17" i="4"/>
  <c r="AA34" i="4"/>
  <c r="FY26" i="2"/>
  <c r="IK26" i="2"/>
  <c r="BQ27" i="2"/>
  <c r="EC27" i="2"/>
  <c r="H27" i="2" s="1"/>
  <c r="GO27" i="2"/>
  <c r="JA27" i="2"/>
  <c r="F28" i="2"/>
  <c r="ES28" i="2"/>
  <c r="HE28" i="2"/>
  <c r="AK29" i="2"/>
  <c r="CW29" i="2"/>
  <c r="FI29" i="2"/>
  <c r="HU29" i="2"/>
  <c r="G30" i="2"/>
  <c r="BU30" i="2"/>
  <c r="EG30" i="2"/>
  <c r="GS30" i="2"/>
  <c r="IK30" i="2"/>
  <c r="JE30" i="2"/>
  <c r="Y31" i="2"/>
  <c r="CK31" i="2"/>
  <c r="EW31" i="2"/>
  <c r="FQ31" i="2"/>
  <c r="GK31" i="2"/>
  <c r="CK35" i="2"/>
  <c r="EW35" i="2"/>
  <c r="F32" i="3"/>
  <c r="CG17" i="3"/>
  <c r="CG18" i="3"/>
  <c r="M19" i="3"/>
  <c r="AC20" i="3"/>
  <c r="DE22" i="3"/>
  <c r="U24" i="3"/>
  <c r="CO26" i="3"/>
  <c r="U28" i="3"/>
  <c r="Q29" i="3"/>
  <c r="AW34" i="3"/>
  <c r="K32" i="3"/>
  <c r="K40" i="3" s="1"/>
  <c r="AF32" i="3"/>
  <c r="BM18" i="3"/>
  <c r="GC25" i="2"/>
  <c r="HU25" i="2"/>
  <c r="IO25" i="2"/>
  <c r="BY26" i="2"/>
  <c r="EK26" i="2"/>
  <c r="GW26" i="2"/>
  <c r="AC27" i="2"/>
  <c r="CO27" i="2"/>
  <c r="FA27" i="2"/>
  <c r="HM27" i="2"/>
  <c r="AS28" i="2"/>
  <c r="DE28" i="2"/>
  <c r="E28" i="2" s="1"/>
  <c r="FQ28" i="2"/>
  <c r="IC28" i="2"/>
  <c r="BI29" i="2"/>
  <c r="DU29" i="2"/>
  <c r="GG29" i="2"/>
  <c r="IS29" i="2"/>
  <c r="M30" i="2"/>
  <c r="BY30" i="2"/>
  <c r="EK30" i="2"/>
  <c r="GW30" i="2"/>
  <c r="CD40" i="2"/>
  <c r="BD36" i="2"/>
  <c r="BE36" i="2" s="1"/>
  <c r="DP36" i="2"/>
  <c r="DQ36" i="2" s="1"/>
  <c r="CY32" i="3"/>
  <c r="Y22" i="3"/>
  <c r="DM26" i="3"/>
  <c r="DM27" i="3"/>
  <c r="AS28" i="3"/>
  <c r="AK31" i="3"/>
  <c r="AS16" i="4"/>
  <c r="C33" i="4"/>
  <c r="FY27" i="2"/>
  <c r="IK27" i="2"/>
  <c r="CK28" i="2"/>
  <c r="H28" i="2" s="1"/>
  <c r="EW28" i="2"/>
  <c r="GO28" i="2"/>
  <c r="HI28" i="2"/>
  <c r="JA28" i="2"/>
  <c r="U29" i="2"/>
  <c r="H29" i="2" s="1"/>
  <c r="AO29" i="2"/>
  <c r="CG29" i="2"/>
  <c r="DA29" i="2"/>
  <c r="ES29" i="2"/>
  <c r="FM29" i="2"/>
  <c r="HE29" i="2"/>
  <c r="HY29" i="2"/>
  <c r="BE30" i="2"/>
  <c r="CW30" i="2"/>
  <c r="DQ30" i="2"/>
  <c r="FI30" i="2"/>
  <c r="GC30" i="2"/>
  <c r="HU30" i="2"/>
  <c r="IO30" i="2"/>
  <c r="BU31" i="2"/>
  <c r="EG31" i="2"/>
  <c r="AJ36" i="2"/>
  <c r="CA36" i="2"/>
  <c r="CV36" i="2"/>
  <c r="CW36" i="2" s="1"/>
  <c r="EM36" i="2"/>
  <c r="EO36" i="2" s="1"/>
  <c r="GE36" i="2"/>
  <c r="GG36" i="2" s="1"/>
  <c r="HU34" i="2"/>
  <c r="IO34" i="2"/>
  <c r="BU35" i="2"/>
  <c r="EG35" i="2"/>
  <c r="FY35" i="2"/>
  <c r="CE32" i="3"/>
  <c r="CE40" i="3" s="1"/>
  <c r="CC15" i="3"/>
  <c r="AC17" i="3"/>
  <c r="C20" i="3"/>
  <c r="BU21" i="3"/>
  <c r="DM21" i="3"/>
  <c r="CO23" i="3"/>
  <c r="AC27" i="3"/>
  <c r="BU35" i="3"/>
  <c r="DM35" i="3"/>
  <c r="H20" i="4"/>
  <c r="AX38" i="4"/>
  <c r="BA27" i="2"/>
  <c r="BQ28" i="2"/>
  <c r="P36" i="2"/>
  <c r="AM36" i="2"/>
  <c r="AM40" i="2" s="1"/>
  <c r="BH36" i="2"/>
  <c r="BI36" i="2" s="1"/>
  <c r="CY36" i="2"/>
  <c r="DA36" i="2" s="1"/>
  <c r="DT36" i="2"/>
  <c r="DU36" i="2" s="1"/>
  <c r="FK36" i="2"/>
  <c r="FM36" i="2" s="1"/>
  <c r="GZ36" i="2"/>
  <c r="AM32" i="3"/>
  <c r="DC32" i="3"/>
  <c r="BA35" i="3"/>
  <c r="CO25" i="2"/>
  <c r="HE25" i="2"/>
  <c r="BI26" i="2"/>
  <c r="DU26" i="2"/>
  <c r="H26" i="2" s="1"/>
  <c r="GG26" i="2"/>
  <c r="IS26" i="2"/>
  <c r="M27" i="2"/>
  <c r="BY27" i="2"/>
  <c r="EK27" i="2"/>
  <c r="GW27" i="2"/>
  <c r="AC28" i="2"/>
  <c r="CO28" i="2"/>
  <c r="FA28" i="2"/>
  <c r="HM28" i="2"/>
  <c r="AS29" i="2"/>
  <c r="DE29" i="2"/>
  <c r="E29" i="2" s="1"/>
  <c r="FQ29" i="2"/>
  <c r="IC29" i="2"/>
  <c r="BI30" i="2"/>
  <c r="DU30" i="2"/>
  <c r="GG30" i="2"/>
  <c r="IS30" i="2"/>
  <c r="M31" i="2"/>
  <c r="BY31" i="2"/>
  <c r="EK31" i="2"/>
  <c r="FE31" i="2"/>
  <c r="AO36" i="2"/>
  <c r="BI34" i="2"/>
  <c r="CE36" i="2"/>
  <c r="CG36" i="2" s="1"/>
  <c r="DU34" i="2"/>
  <c r="EQ36" i="2"/>
  <c r="EQ40" i="2" s="1"/>
  <c r="GG34" i="2"/>
  <c r="HX36" i="2"/>
  <c r="IS36" i="2"/>
  <c r="BY35" i="2"/>
  <c r="EK35" i="2"/>
  <c r="S32" i="3"/>
  <c r="S40" i="3" s="1"/>
  <c r="CG14" i="3"/>
  <c r="DD32" i="3"/>
  <c r="H15" i="3"/>
  <c r="DE15" i="3"/>
  <c r="CC16" i="3"/>
  <c r="AS19" i="3"/>
  <c r="BM19" i="3"/>
  <c r="AK20" i="3"/>
  <c r="CC20" i="3"/>
  <c r="CO29" i="3"/>
  <c r="AK36" i="3"/>
  <c r="BG36" i="3"/>
  <c r="CB36" i="3"/>
  <c r="CC36" i="3" s="1"/>
  <c r="CC34" i="3"/>
  <c r="D30" i="4"/>
  <c r="AB30" i="4"/>
  <c r="AC12" i="4"/>
  <c r="H23" i="4"/>
  <c r="IS35" i="2"/>
  <c r="AN32" i="3"/>
  <c r="AW16" i="3"/>
  <c r="BQ16" i="3"/>
  <c r="CC17" i="3"/>
  <c r="AG18" i="3"/>
  <c r="BA18" i="3"/>
  <c r="DM18" i="3"/>
  <c r="AO19" i="3"/>
  <c r="Y20" i="3"/>
  <c r="Y23" i="3"/>
  <c r="BQ23" i="3"/>
  <c r="CK23" i="3"/>
  <c r="AO24" i="3"/>
  <c r="BI24" i="3"/>
  <c r="DA24" i="3"/>
  <c r="M25" i="3"/>
  <c r="AG25" i="3"/>
  <c r="BY25" i="3"/>
  <c r="DM25" i="3"/>
  <c r="Y26" i="3"/>
  <c r="CK26" i="3"/>
  <c r="BI27" i="3"/>
  <c r="BO36" i="3"/>
  <c r="BQ36" i="3" s="1"/>
  <c r="AW15" i="4"/>
  <c r="AO16" i="4"/>
  <c r="BA17" i="4"/>
  <c r="Y18" i="4"/>
  <c r="C29" i="4"/>
  <c r="E29" i="4" s="1"/>
  <c r="J38" i="4"/>
  <c r="E9" i="5"/>
  <c r="E13" i="5"/>
  <c r="E17" i="5"/>
  <c r="E21" i="5"/>
  <c r="E27" i="5"/>
  <c r="BA15" i="4"/>
  <c r="C20" i="4"/>
  <c r="AO24" i="4"/>
  <c r="AV34" i="4"/>
  <c r="IC35" i="2"/>
  <c r="BA16" i="3"/>
  <c r="DM16" i="3"/>
  <c r="BM17" i="3"/>
  <c r="AK18" i="3"/>
  <c r="CW18" i="3"/>
  <c r="BU23" i="3"/>
  <c r="AS24" i="3"/>
  <c r="DE24" i="3"/>
  <c r="CC25" i="3"/>
  <c r="CW25" i="3"/>
  <c r="BU26" i="3"/>
  <c r="AS27" i="3"/>
  <c r="DE27" i="3"/>
  <c r="AE36" i="3"/>
  <c r="AY36" i="3"/>
  <c r="BT36" i="3"/>
  <c r="BU36" i="3" s="1"/>
  <c r="CQ36" i="3"/>
  <c r="DK36" i="3"/>
  <c r="U12" i="4"/>
  <c r="AC13" i="4"/>
  <c r="Y16" i="4"/>
  <c r="AK17" i="4"/>
  <c r="AS19" i="4"/>
  <c r="AW28" i="4"/>
  <c r="T30" i="4"/>
  <c r="U33" i="4"/>
  <c r="E10" i="5"/>
  <c r="E14" i="5"/>
  <c r="E18" i="5"/>
  <c r="E22" i="5"/>
  <c r="E28" i="5"/>
  <c r="HI35" i="2"/>
  <c r="B32" i="3"/>
  <c r="AA32" i="3"/>
  <c r="AA40" i="3" s="1"/>
  <c r="AV32" i="3"/>
  <c r="CM32" i="3"/>
  <c r="CM40" i="3" s="1"/>
  <c r="DH32" i="3"/>
  <c r="U15" i="3"/>
  <c r="CG15" i="3"/>
  <c r="CK17" i="3"/>
  <c r="DE17" i="3"/>
  <c r="DA19" i="3"/>
  <c r="BA20" i="3"/>
  <c r="DM20" i="3"/>
  <c r="Y21" i="3"/>
  <c r="CK21" i="3"/>
  <c r="BI22" i="3"/>
  <c r="DA25" i="3"/>
  <c r="AG26" i="3"/>
  <c r="BY26" i="3"/>
  <c r="CS26" i="3"/>
  <c r="AW27" i="3"/>
  <c r="BQ27" i="3"/>
  <c r="DI27" i="3"/>
  <c r="Q28" i="3"/>
  <c r="CC28" i="3"/>
  <c r="BA29" i="3"/>
  <c r="DM29" i="3"/>
  <c r="Y30" i="3"/>
  <c r="CK30" i="3"/>
  <c r="BI31" i="3"/>
  <c r="AG36" i="3"/>
  <c r="AZ36" i="3"/>
  <c r="BA36" i="3" s="1"/>
  <c r="CS36" i="3"/>
  <c r="DL36" i="3"/>
  <c r="Y35" i="3"/>
  <c r="CK35" i="3"/>
  <c r="AO14" i="4"/>
  <c r="M15" i="4"/>
  <c r="C18" i="4"/>
  <c r="AG18" i="4"/>
  <c r="Q20" i="4"/>
  <c r="M21" i="4"/>
  <c r="AO22" i="4"/>
  <c r="M23" i="4"/>
  <c r="AK25" i="4"/>
  <c r="AC28" i="4"/>
  <c r="AG32" i="4"/>
  <c r="AS33" i="4"/>
  <c r="R38" i="4"/>
  <c r="B25" i="5"/>
  <c r="BE29" i="3"/>
  <c r="AC30" i="3"/>
  <c r="CO30" i="3"/>
  <c r="BM31" i="3"/>
  <c r="AC35" i="3"/>
  <c r="CO35" i="3"/>
  <c r="X30" i="4"/>
  <c r="X38" i="4" s="1"/>
  <c r="C15" i="4"/>
  <c r="E15" i="4" s="1"/>
  <c r="M34" i="4"/>
  <c r="C25" i="5"/>
  <c r="C32" i="5" s="1"/>
  <c r="C40" i="5" s="1"/>
  <c r="C41" i="5" s="1"/>
  <c r="AS17" i="4"/>
  <c r="BA19" i="4"/>
  <c r="AK21" i="4"/>
  <c r="AC24" i="4"/>
  <c r="AC33" i="4"/>
  <c r="Z38" i="4"/>
  <c r="FE35" i="2"/>
  <c r="HQ35" i="2"/>
  <c r="M14" i="3"/>
  <c r="BE14" i="3"/>
  <c r="BY14" i="3"/>
  <c r="AC15" i="3"/>
  <c r="AW15" i="3"/>
  <c r="CO15" i="3"/>
  <c r="DI15" i="3"/>
  <c r="AO16" i="3"/>
  <c r="DA16" i="3"/>
  <c r="AG17" i="3"/>
  <c r="BU17" i="3"/>
  <c r="AS18" i="3"/>
  <c r="DE18" i="3"/>
  <c r="BU19" i="3"/>
  <c r="BI20" i="3"/>
  <c r="DA20" i="3"/>
  <c r="AG21" i="3"/>
  <c r="BY21" i="3"/>
  <c r="CS21" i="3"/>
  <c r="AW22" i="3"/>
  <c r="BQ22" i="3"/>
  <c r="DI22" i="3"/>
  <c r="Q23" i="3"/>
  <c r="CC23" i="3"/>
  <c r="BA24" i="3"/>
  <c r="DM24" i="3"/>
  <c r="Y25" i="3"/>
  <c r="CK25" i="3"/>
  <c r="Y28" i="3"/>
  <c r="BQ28" i="3"/>
  <c r="CK28" i="3"/>
  <c r="AO29" i="3"/>
  <c r="BI29" i="3"/>
  <c r="DA29" i="3"/>
  <c r="AG30" i="3"/>
  <c r="BY30" i="3"/>
  <c r="CS30" i="3"/>
  <c r="AW31" i="3"/>
  <c r="BQ31" i="3"/>
  <c r="DI31" i="3"/>
  <c r="AG35" i="3"/>
  <c r="BY35" i="3"/>
  <c r="CS35" i="3"/>
  <c r="AV30" i="4"/>
  <c r="AK13" i="4"/>
  <c r="C14" i="4"/>
  <c r="AW14" i="4"/>
  <c r="U15" i="4"/>
  <c r="Y17" i="4"/>
  <c r="Y20" i="4"/>
  <c r="AW22" i="4"/>
  <c r="AS25" i="4"/>
  <c r="AG26" i="4"/>
  <c r="H27" i="4"/>
  <c r="AS27" i="4"/>
  <c r="Q34" i="4"/>
  <c r="AN36" i="3"/>
  <c r="BK36" i="3"/>
  <c r="CZ36" i="3"/>
  <c r="C13" i="4"/>
  <c r="I13" i="4" s="1"/>
  <c r="C16" i="4"/>
  <c r="I16" i="4" s="1"/>
  <c r="S34" i="4"/>
  <c r="GC35" i="2"/>
  <c r="IO35" i="2"/>
  <c r="P32" i="3"/>
  <c r="BG32" i="3"/>
  <c r="BG40" i="3" s="1"/>
  <c r="CB32" i="3"/>
  <c r="BA15" i="3"/>
  <c r="DM15" i="3"/>
  <c r="DE16" i="3"/>
  <c r="BE19" i="3"/>
  <c r="U20" i="3"/>
  <c r="CG20" i="3"/>
  <c r="BE21" i="3"/>
  <c r="AC22" i="3"/>
  <c r="CO22" i="3"/>
  <c r="BM26" i="3"/>
  <c r="DE26" i="3"/>
  <c r="Q27" i="3"/>
  <c r="AK27" i="3"/>
  <c r="CC27" i="3"/>
  <c r="CW27" i="3"/>
  <c r="AW28" i="3"/>
  <c r="DI28" i="3"/>
  <c r="U29" i="3"/>
  <c r="CG29" i="3"/>
  <c r="BE30" i="3"/>
  <c r="AC31" i="3"/>
  <c r="CO31" i="3"/>
  <c r="T36" i="3"/>
  <c r="U36" i="3" s="1"/>
  <c r="AQ36" i="3"/>
  <c r="BL36" i="3"/>
  <c r="CF36" i="3"/>
  <c r="CG36" i="3" s="1"/>
  <c r="DC36" i="3"/>
  <c r="BE35" i="3"/>
  <c r="BA12" i="4"/>
  <c r="AS15" i="4"/>
  <c r="Q16" i="4"/>
  <c r="AC17" i="4"/>
  <c r="C19" i="4"/>
  <c r="E19" i="4" s="1"/>
  <c r="G20" i="4"/>
  <c r="Q26" i="4"/>
  <c r="M33" i="4"/>
  <c r="AE34" i="4"/>
  <c r="B29" i="5"/>
  <c r="D25" i="5"/>
  <c r="D29" i="5"/>
  <c r="E29" i="5" s="1"/>
  <c r="G14" i="4"/>
  <c r="E14" i="4"/>
  <c r="AK19" i="4"/>
  <c r="H19" i="4"/>
  <c r="I19" i="4" s="1"/>
  <c r="AJ34" i="4"/>
  <c r="AK34" i="4" s="1"/>
  <c r="AK32" i="4"/>
  <c r="H32" i="4"/>
  <c r="P38" i="4"/>
  <c r="Q38" i="4" s="1"/>
  <c r="AK12" i="4"/>
  <c r="AV38" i="4"/>
  <c r="AW30" i="4"/>
  <c r="U13" i="4"/>
  <c r="AO13" i="4"/>
  <c r="BA13" i="4"/>
  <c r="AK16" i="4"/>
  <c r="M17" i="4"/>
  <c r="H17" i="4"/>
  <c r="M18" i="4"/>
  <c r="AK20" i="4"/>
  <c r="I23" i="4"/>
  <c r="G23" i="4"/>
  <c r="H28" i="4"/>
  <c r="Q28" i="4"/>
  <c r="X34" i="4"/>
  <c r="Y34" i="4" s="1"/>
  <c r="Y32" i="4"/>
  <c r="L30" i="4"/>
  <c r="S30" i="4"/>
  <c r="Y12" i="4"/>
  <c r="AE30" i="4"/>
  <c r="AG12" i="4"/>
  <c r="AR30" i="4"/>
  <c r="AY30" i="4"/>
  <c r="AY38" i="4" s="1"/>
  <c r="H14" i="4"/>
  <c r="I14" i="4" s="1"/>
  <c r="AC14" i="4"/>
  <c r="AG15" i="4"/>
  <c r="BA16" i="4"/>
  <c r="E18" i="4"/>
  <c r="AC18" i="4"/>
  <c r="AG19" i="4"/>
  <c r="C25" i="4"/>
  <c r="E25" i="4" s="1"/>
  <c r="C27" i="4"/>
  <c r="E27" i="4" s="1"/>
  <c r="AJ30" i="4"/>
  <c r="H33" i="4"/>
  <c r="D38" i="4"/>
  <c r="O30" i="4"/>
  <c r="O38" i="4" s="1"/>
  <c r="Q12" i="4"/>
  <c r="AI30" i="4"/>
  <c r="AI38" i="4" s="1"/>
  <c r="C12" i="4"/>
  <c r="AU30" i="4"/>
  <c r="AU38" i="4" s="1"/>
  <c r="AW12" i="4"/>
  <c r="AK15" i="4"/>
  <c r="H15" i="4"/>
  <c r="G19" i="4"/>
  <c r="Q15" i="4"/>
  <c r="G16" i="4"/>
  <c r="E17" i="4"/>
  <c r="AO17" i="4"/>
  <c r="Q19" i="4"/>
  <c r="I20" i="4"/>
  <c r="B30" i="4"/>
  <c r="B38" i="4" s="1"/>
  <c r="B39" i="4" s="1"/>
  <c r="H12" i="4"/>
  <c r="AF30" i="4"/>
  <c r="AN30" i="4"/>
  <c r="G18" i="4"/>
  <c r="Q18" i="4"/>
  <c r="H18" i="4"/>
  <c r="I18" i="4" s="1"/>
  <c r="E20" i="4"/>
  <c r="E23" i="4"/>
  <c r="H24" i="4"/>
  <c r="Q24" i="4"/>
  <c r="G25" i="4"/>
  <c r="G27" i="4"/>
  <c r="AW34" i="4"/>
  <c r="F30" i="4"/>
  <c r="F38" i="4" s="1"/>
  <c r="K30" i="4"/>
  <c r="K38" i="4" s="1"/>
  <c r="AA30" i="4"/>
  <c r="AA38" i="4" s="1"/>
  <c r="AQ30" i="4"/>
  <c r="AQ38" i="4" s="1"/>
  <c r="AS20" i="4"/>
  <c r="C22" i="4"/>
  <c r="I22" i="4" s="1"/>
  <c r="E24" i="4"/>
  <c r="M24" i="4"/>
  <c r="Y24" i="4"/>
  <c r="AS24" i="4"/>
  <c r="C26" i="4"/>
  <c r="E26" i="4" s="1"/>
  <c r="E28" i="4"/>
  <c r="M28" i="4"/>
  <c r="Y28" i="4"/>
  <c r="AS28" i="4"/>
  <c r="T34" i="4"/>
  <c r="U32" i="4"/>
  <c r="AG34" i="4"/>
  <c r="AN34" i="4"/>
  <c r="AO34" i="4" s="1"/>
  <c r="AZ34" i="4"/>
  <c r="BA34" i="4" s="1"/>
  <c r="BA32" i="4"/>
  <c r="Y33" i="4"/>
  <c r="AK33" i="4"/>
  <c r="W30" i="4"/>
  <c r="W38" i="4" s="1"/>
  <c r="AM30" i="4"/>
  <c r="AM38" i="4" s="1"/>
  <c r="AG21" i="4"/>
  <c r="AK22" i="4"/>
  <c r="U23" i="4"/>
  <c r="AO23" i="4"/>
  <c r="BA23" i="4"/>
  <c r="M25" i="4"/>
  <c r="AG25" i="4"/>
  <c r="AK26" i="4"/>
  <c r="AW26" i="4"/>
  <c r="U27" i="4"/>
  <c r="AO27" i="4"/>
  <c r="BA27" i="4"/>
  <c r="M29" i="4"/>
  <c r="AG29" i="4"/>
  <c r="AS29" i="4"/>
  <c r="D34" i="4"/>
  <c r="AB34" i="4"/>
  <c r="AC34" i="4" s="1"/>
  <c r="C32" i="4"/>
  <c r="AO32" i="4"/>
  <c r="Q21" i="4"/>
  <c r="H21" i="4"/>
  <c r="I21" i="4" s="1"/>
  <c r="AW21" i="4"/>
  <c r="U22" i="4"/>
  <c r="BA22" i="4"/>
  <c r="Y23" i="4"/>
  <c r="AK23" i="4"/>
  <c r="Q25" i="4"/>
  <c r="H25" i="4"/>
  <c r="AW25" i="4"/>
  <c r="U26" i="4"/>
  <c r="BA26" i="4"/>
  <c r="Y27" i="4"/>
  <c r="AK27" i="4"/>
  <c r="Q29" i="4"/>
  <c r="AC29" i="4"/>
  <c r="H29" i="4"/>
  <c r="I29" i="4" s="1"/>
  <c r="AW29" i="4"/>
  <c r="E33" i="4"/>
  <c r="I36" i="4"/>
  <c r="AW32" i="4"/>
  <c r="G15" i="3"/>
  <c r="AN40" i="3"/>
  <c r="AO32" i="3"/>
  <c r="AV40" i="3"/>
  <c r="AW40" i="3" s="1"/>
  <c r="M20" i="3"/>
  <c r="H20" i="3"/>
  <c r="CS22" i="3"/>
  <c r="C22" i="3"/>
  <c r="E22" i="3" s="1"/>
  <c r="BC32" i="3"/>
  <c r="D32" i="3"/>
  <c r="D40" i="3" s="1"/>
  <c r="H14" i="3"/>
  <c r="G14" i="3" s="1"/>
  <c r="X32" i="3"/>
  <c r="AC14" i="3"/>
  <c r="AI32" i="3"/>
  <c r="AI40" i="3" s="1"/>
  <c r="AS14" i="3"/>
  <c r="AY32" i="3"/>
  <c r="BD32" i="3"/>
  <c r="BI14" i="3"/>
  <c r="BO32" i="3"/>
  <c r="BO40" i="3" s="1"/>
  <c r="BT32" i="3"/>
  <c r="CJ32" i="3"/>
  <c r="CO14" i="3"/>
  <c r="CU32" i="3"/>
  <c r="CU40" i="3" s="1"/>
  <c r="CZ32" i="3"/>
  <c r="DE14" i="3"/>
  <c r="DK32" i="3"/>
  <c r="C15" i="3"/>
  <c r="E15" i="3" s="1"/>
  <c r="Q15" i="3"/>
  <c r="M17" i="3"/>
  <c r="C17" i="3"/>
  <c r="E17" i="3" s="1"/>
  <c r="CO17" i="3"/>
  <c r="H21" i="3"/>
  <c r="Q21" i="3"/>
  <c r="H25" i="3"/>
  <c r="Q25" i="3"/>
  <c r="AF40" i="3"/>
  <c r="CR40" i="3"/>
  <c r="DH40" i="3"/>
  <c r="DI40" i="3" s="1"/>
  <c r="E20" i="3"/>
  <c r="CS31" i="3"/>
  <c r="C31" i="3"/>
  <c r="E31" i="3" s="1"/>
  <c r="O32" i="3"/>
  <c r="O40" i="3" s="1"/>
  <c r="T32" i="3"/>
  <c r="Y14" i="3"/>
  <c r="AE32" i="3"/>
  <c r="AE40" i="3" s="1"/>
  <c r="AJ32" i="3"/>
  <c r="AO14" i="3"/>
  <c r="AU32" i="3"/>
  <c r="AU40" i="3" s="1"/>
  <c r="AZ32" i="3"/>
  <c r="BK32" i="3"/>
  <c r="BK40" i="3" s="1"/>
  <c r="BP32" i="3"/>
  <c r="BU14" i="3"/>
  <c r="CA32" i="3"/>
  <c r="CA40" i="3" s="1"/>
  <c r="CF32" i="3"/>
  <c r="CK14" i="3"/>
  <c r="CQ32" i="3"/>
  <c r="CQ40" i="3" s="1"/>
  <c r="CV32" i="3"/>
  <c r="DA14" i="3"/>
  <c r="DG32" i="3"/>
  <c r="DG40" i="3" s="1"/>
  <c r="DL32" i="3"/>
  <c r="C16" i="3"/>
  <c r="I16" i="3" s="1"/>
  <c r="G16" i="3"/>
  <c r="M21" i="3"/>
  <c r="C21" i="3"/>
  <c r="E21" i="3" s="1"/>
  <c r="G23" i="3"/>
  <c r="C24" i="3"/>
  <c r="E24" i="3" s="1"/>
  <c r="CS27" i="3"/>
  <c r="C27" i="3"/>
  <c r="E27" i="3" s="1"/>
  <c r="P40" i="3"/>
  <c r="M24" i="3"/>
  <c r="H24" i="3"/>
  <c r="C14" i="3"/>
  <c r="L32" i="3"/>
  <c r="Q14" i="3"/>
  <c r="AC32" i="3"/>
  <c r="AG14" i="3"/>
  <c r="AS32" i="3"/>
  <c r="AW14" i="3"/>
  <c r="BI32" i="3"/>
  <c r="BM14" i="3"/>
  <c r="BX32" i="3"/>
  <c r="CC14" i="3"/>
  <c r="CO32" i="3"/>
  <c r="CS14" i="3"/>
  <c r="CY40" i="3"/>
  <c r="DE32" i="3"/>
  <c r="DI14" i="3"/>
  <c r="CW16" i="3"/>
  <c r="H17" i="3"/>
  <c r="Q17" i="3"/>
  <c r="BY17" i="3"/>
  <c r="CS18" i="3"/>
  <c r="C18" i="3"/>
  <c r="E18" i="3" s="1"/>
  <c r="G19" i="3"/>
  <c r="BA19" i="3"/>
  <c r="CG19" i="3"/>
  <c r="DM19" i="3"/>
  <c r="BE20" i="3"/>
  <c r="C23" i="3"/>
  <c r="E23" i="3" s="1"/>
  <c r="M29" i="3"/>
  <c r="H29" i="3"/>
  <c r="C25" i="3"/>
  <c r="E25" i="3" s="1"/>
  <c r="CO25" i="3"/>
  <c r="AC26" i="3"/>
  <c r="C28" i="3"/>
  <c r="I28" i="3" s="1"/>
  <c r="H26" i="3"/>
  <c r="Q26" i="3"/>
  <c r="E28" i="3"/>
  <c r="H30" i="3"/>
  <c r="I30" i="3" s="1"/>
  <c r="Q30" i="3"/>
  <c r="H18" i="3"/>
  <c r="H22" i="3"/>
  <c r="C26" i="3"/>
  <c r="E26" i="3" s="1"/>
  <c r="BI26" i="3"/>
  <c r="G28" i="3"/>
  <c r="C29" i="3"/>
  <c r="E29" i="3" s="1"/>
  <c r="M30" i="3"/>
  <c r="C30" i="3"/>
  <c r="E30" i="3" s="1"/>
  <c r="M34" i="3"/>
  <c r="H34" i="3"/>
  <c r="L36" i="3"/>
  <c r="M36" i="3" s="1"/>
  <c r="BC36" i="3"/>
  <c r="BE36" i="3" s="1"/>
  <c r="BE34" i="3"/>
  <c r="BY34" i="3"/>
  <c r="BX36" i="3"/>
  <c r="BY36" i="3" s="1"/>
  <c r="F36" i="3"/>
  <c r="F40" i="3" s="1"/>
  <c r="AC34" i="3"/>
  <c r="AB36" i="3"/>
  <c r="AC36" i="3" s="1"/>
  <c r="BS36" i="3"/>
  <c r="BS40" i="3" s="1"/>
  <c r="BU34" i="3"/>
  <c r="CO34" i="3"/>
  <c r="CN36" i="3"/>
  <c r="CO36" i="3" s="1"/>
  <c r="B36" i="3"/>
  <c r="B40" i="3" s="1"/>
  <c r="B41" i="3" s="1"/>
  <c r="W36" i="3"/>
  <c r="W40" i="3" s="1"/>
  <c r="Y34" i="3"/>
  <c r="AS34" i="3"/>
  <c r="AR36" i="3"/>
  <c r="AS36" i="3" s="1"/>
  <c r="CI36" i="3"/>
  <c r="CK36" i="3" s="1"/>
  <c r="CK34" i="3"/>
  <c r="DE34" i="3"/>
  <c r="DD36" i="3"/>
  <c r="DE36" i="3" s="1"/>
  <c r="H35" i="3"/>
  <c r="G35" i="3" s="1"/>
  <c r="Q35" i="3"/>
  <c r="H27" i="3"/>
  <c r="H31" i="3"/>
  <c r="C34" i="3"/>
  <c r="AM36" i="3"/>
  <c r="AO36" i="3" s="1"/>
  <c r="AO34" i="3"/>
  <c r="BI34" i="3"/>
  <c r="BH36" i="3"/>
  <c r="BI36" i="3" s="1"/>
  <c r="CY36" i="3"/>
  <c r="DA36" i="3" s="1"/>
  <c r="DA34" i="3"/>
  <c r="M35" i="3"/>
  <c r="C35" i="3"/>
  <c r="E35" i="3" s="1"/>
  <c r="U34" i="3"/>
  <c r="AK34" i="3"/>
  <c r="BA34" i="3"/>
  <c r="BQ34" i="3"/>
  <c r="CG34" i="3"/>
  <c r="CW34" i="3"/>
  <c r="DM34" i="3"/>
  <c r="P40" i="2"/>
  <c r="Q40" i="2" s="1"/>
  <c r="Q32" i="2"/>
  <c r="G14" i="2"/>
  <c r="G32" i="2" s="1"/>
  <c r="D14" i="2"/>
  <c r="M14" i="2"/>
  <c r="S32" i="2"/>
  <c r="S40" i="2" s="1"/>
  <c r="AC14" i="2"/>
  <c r="AJ40" i="2"/>
  <c r="AK40" i="2" s="1"/>
  <c r="AK32" i="2"/>
  <c r="AO14" i="2"/>
  <c r="BU14" i="2"/>
  <c r="DA14" i="2"/>
  <c r="EG14" i="2"/>
  <c r="FM14" i="2"/>
  <c r="GS14" i="2"/>
  <c r="HY14" i="2"/>
  <c r="JE14" i="2"/>
  <c r="U15" i="2"/>
  <c r="AG15" i="2"/>
  <c r="BA15" i="2"/>
  <c r="BM15" i="2"/>
  <c r="CS15" i="2"/>
  <c r="DY15" i="2"/>
  <c r="FE15" i="2"/>
  <c r="GK15" i="2"/>
  <c r="HQ15" i="2"/>
  <c r="IW15" i="2"/>
  <c r="C16" i="2"/>
  <c r="F16" i="2"/>
  <c r="C14" i="2"/>
  <c r="L40" i="2"/>
  <c r="M40" i="2" s="1"/>
  <c r="M32" i="2"/>
  <c r="Q14" i="2"/>
  <c r="T40" i="2"/>
  <c r="U40" i="2" s="1"/>
  <c r="Y14" i="2"/>
  <c r="AE32" i="2"/>
  <c r="AE40" i="2" s="1"/>
  <c r="AK14" i="2"/>
  <c r="BD32" i="2"/>
  <c r="BP32" i="2"/>
  <c r="BQ14" i="2"/>
  <c r="CJ40" i="2"/>
  <c r="CV32" i="2"/>
  <c r="CW14" i="2"/>
  <c r="EB32" i="2"/>
  <c r="EC14" i="2"/>
  <c r="EV40" i="2"/>
  <c r="EW40" i="2" s="1"/>
  <c r="EW32" i="2"/>
  <c r="FH32" i="2"/>
  <c r="FI14" i="2"/>
  <c r="GB40" i="2"/>
  <c r="GC40" i="2" s="1"/>
  <c r="GC32" i="2"/>
  <c r="GN32" i="2"/>
  <c r="GO14" i="2"/>
  <c r="HH40" i="2"/>
  <c r="HI40" i="2" s="1"/>
  <c r="HI32" i="2"/>
  <c r="HT32" i="2"/>
  <c r="HU14" i="2"/>
  <c r="IN40" i="2"/>
  <c r="IO40" i="2" s="1"/>
  <c r="IO32" i="2"/>
  <c r="IZ32" i="2"/>
  <c r="JA14" i="2"/>
  <c r="F15" i="2"/>
  <c r="Q16" i="2"/>
  <c r="F32" i="2"/>
  <c r="C15" i="2"/>
  <c r="I19" i="2"/>
  <c r="AF32" i="2"/>
  <c r="AG14" i="2"/>
  <c r="AN40" i="2"/>
  <c r="AO32" i="2"/>
  <c r="AZ32" i="2"/>
  <c r="BA14" i="2"/>
  <c r="BT40" i="2"/>
  <c r="BU40" i="2" s="1"/>
  <c r="BU32" i="2"/>
  <c r="CF32" i="2"/>
  <c r="CG14" i="2"/>
  <c r="CZ40" i="2"/>
  <c r="DA32" i="2"/>
  <c r="DL32" i="2"/>
  <c r="DM14" i="2"/>
  <c r="EF40" i="2"/>
  <c r="EG40" i="2" s="1"/>
  <c r="EG32" i="2"/>
  <c r="ER32" i="2"/>
  <c r="ES14" i="2"/>
  <c r="FL40" i="2"/>
  <c r="FM32" i="2"/>
  <c r="FX32" i="2"/>
  <c r="FY14" i="2"/>
  <c r="GR40" i="2"/>
  <c r="GS40" i="2" s="1"/>
  <c r="GS32" i="2"/>
  <c r="HD32" i="2"/>
  <c r="HE14" i="2"/>
  <c r="HX40" i="2"/>
  <c r="HY40" i="2" s="1"/>
  <c r="HY32" i="2"/>
  <c r="IJ32" i="2"/>
  <c r="IK14" i="2"/>
  <c r="JD40" i="2"/>
  <c r="JE40" i="2" s="1"/>
  <c r="JE32" i="2"/>
  <c r="D16" i="2"/>
  <c r="G16" i="2"/>
  <c r="U16" i="2"/>
  <c r="AV40" i="2"/>
  <c r="AW40" i="2" s="1"/>
  <c r="AW32" i="2"/>
  <c r="BL40" i="2"/>
  <c r="BM40" i="2" s="1"/>
  <c r="CB40" i="2"/>
  <c r="CC32" i="2"/>
  <c r="CR40" i="2"/>
  <c r="CS40" i="2" s="1"/>
  <c r="CS32" i="2"/>
  <c r="DI32" i="2"/>
  <c r="DY32" i="2"/>
  <c r="EN40" i="2"/>
  <c r="FD40" i="2"/>
  <c r="FE40" i="2" s="1"/>
  <c r="FE32" i="2"/>
  <c r="FU32" i="2"/>
  <c r="GK32" i="2"/>
  <c r="GZ40" i="2"/>
  <c r="HA40" i="2" s="1"/>
  <c r="HA32" i="2"/>
  <c r="HQ32" i="2"/>
  <c r="IG32" i="2"/>
  <c r="IW32" i="2"/>
  <c r="F17" i="2"/>
  <c r="U17" i="2"/>
  <c r="F18" i="2"/>
  <c r="U18" i="2"/>
  <c r="F19" i="2"/>
  <c r="U19" i="2"/>
  <c r="H19" i="2" s="1"/>
  <c r="F20" i="2"/>
  <c r="U20" i="2"/>
  <c r="F21" i="2"/>
  <c r="U21" i="2"/>
  <c r="F22" i="2"/>
  <c r="U22" i="2"/>
  <c r="IC22" i="2"/>
  <c r="IO22" i="2"/>
  <c r="M23" i="2"/>
  <c r="D23" i="2"/>
  <c r="I23" i="2" s="1"/>
  <c r="Y23" i="2"/>
  <c r="AS23" i="2"/>
  <c r="H23" i="2" s="1"/>
  <c r="BE23" i="2"/>
  <c r="BY23" i="2"/>
  <c r="DQ23" i="2"/>
  <c r="IO23" i="2"/>
  <c r="C24" i="2"/>
  <c r="G25" i="2"/>
  <c r="AO25" i="2"/>
  <c r="BU25" i="2"/>
  <c r="DA25" i="2"/>
  <c r="EG25" i="2"/>
  <c r="FM25" i="2"/>
  <c r="HY25" i="2"/>
  <c r="BE26" i="2"/>
  <c r="AB40" i="2"/>
  <c r="AC40" i="2" s="1"/>
  <c r="AC32" i="2"/>
  <c r="AR40" i="2"/>
  <c r="AS32" i="2"/>
  <c r="AS40" i="2" s="1"/>
  <c r="AW14" i="2"/>
  <c r="BI32" i="2"/>
  <c r="BM14" i="2"/>
  <c r="BX40" i="2"/>
  <c r="BY40" i="2" s="1"/>
  <c r="BY32" i="2"/>
  <c r="CC14" i="2"/>
  <c r="CN40" i="2"/>
  <c r="CO32" i="2"/>
  <c r="CS14" i="2"/>
  <c r="DD40" i="2"/>
  <c r="DI14" i="2"/>
  <c r="DT40" i="2"/>
  <c r="DU40" i="2" s="1"/>
  <c r="DU32" i="2"/>
  <c r="DY14" i="2"/>
  <c r="EJ40" i="2"/>
  <c r="EK40" i="2" s="1"/>
  <c r="EO14" i="2"/>
  <c r="EZ40" i="2"/>
  <c r="FE14" i="2"/>
  <c r="FP40" i="2"/>
  <c r="FQ32" i="2"/>
  <c r="FU14" i="2"/>
  <c r="GF40" i="2"/>
  <c r="GG32" i="2"/>
  <c r="GK14" i="2"/>
  <c r="GV40" i="2"/>
  <c r="GW40" i="2" s="1"/>
  <c r="GW32" i="2"/>
  <c r="HA14" i="2"/>
  <c r="HL40" i="2"/>
  <c r="HM32" i="2"/>
  <c r="HQ14" i="2"/>
  <c r="IB40" i="2"/>
  <c r="IC32" i="2"/>
  <c r="IG14" i="2"/>
  <c r="IR40" i="2"/>
  <c r="IS40" i="2" s="1"/>
  <c r="IS32" i="2"/>
  <c r="IW14" i="2"/>
  <c r="G15" i="2"/>
  <c r="G17" i="2"/>
  <c r="G18" i="2"/>
  <c r="G19" i="2"/>
  <c r="G20" i="2"/>
  <c r="C21" i="2"/>
  <c r="I21" i="2" s="1"/>
  <c r="G21" i="2"/>
  <c r="C22" i="2"/>
  <c r="I22" i="2" s="1"/>
  <c r="G22" i="2"/>
  <c r="G24" i="2"/>
  <c r="F25" i="2"/>
  <c r="G26" i="2"/>
  <c r="F24" i="2"/>
  <c r="CK24" i="2"/>
  <c r="M25" i="2"/>
  <c r="D25" i="2"/>
  <c r="I25" i="2" s="1"/>
  <c r="M24" i="2"/>
  <c r="D24" i="2"/>
  <c r="M26" i="2"/>
  <c r="D26" i="2"/>
  <c r="I26" i="2" s="1"/>
  <c r="F29" i="2"/>
  <c r="FA31" i="2"/>
  <c r="GG31" i="2"/>
  <c r="HM31" i="2"/>
  <c r="HY31" i="2"/>
  <c r="IS31" i="2"/>
  <c r="D27" i="2"/>
  <c r="I27" i="2" s="1"/>
  <c r="D28" i="2"/>
  <c r="I28" i="2" s="1"/>
  <c r="D29" i="2"/>
  <c r="I29" i="2" s="1"/>
  <c r="D30" i="2"/>
  <c r="I30" i="2" s="1"/>
  <c r="D31" i="2"/>
  <c r="I31" i="2" s="1"/>
  <c r="F34" i="2"/>
  <c r="F36" i="2" s="1"/>
  <c r="Q36" i="2"/>
  <c r="U34" i="2"/>
  <c r="AG36" i="2"/>
  <c r="AK34" i="2"/>
  <c r="AW36" i="2"/>
  <c r="BA34" i="2"/>
  <c r="BM36" i="2"/>
  <c r="BQ34" i="2"/>
  <c r="CC36" i="2"/>
  <c r="CG34" i="2"/>
  <c r="CM36" i="2"/>
  <c r="CM40" i="2" s="1"/>
  <c r="CS36" i="2"/>
  <c r="CW34" i="2"/>
  <c r="DC36" i="2"/>
  <c r="DH36" i="2"/>
  <c r="DI36" i="2" s="1"/>
  <c r="DM34" i="2"/>
  <c r="DX36" i="2"/>
  <c r="DY36" i="2" s="1"/>
  <c r="EC34" i="2"/>
  <c r="ES34" i="2"/>
  <c r="EY36" i="2"/>
  <c r="EY40" i="2" s="1"/>
  <c r="FE36" i="2"/>
  <c r="FI34" i="2"/>
  <c r="FO36" i="2"/>
  <c r="FO40" i="2" s="1"/>
  <c r="FT36" i="2"/>
  <c r="FU36" i="2" s="1"/>
  <c r="FY34" i="2"/>
  <c r="GJ36" i="2"/>
  <c r="GK36" i="2" s="1"/>
  <c r="GO34" i="2"/>
  <c r="HA36" i="2"/>
  <c r="HE34" i="2"/>
  <c r="HK36" i="2"/>
  <c r="HK40" i="2" s="1"/>
  <c r="HM34" i="2"/>
  <c r="HY36" i="2"/>
  <c r="IK34" i="2"/>
  <c r="JE36" i="2"/>
  <c r="M35" i="2"/>
  <c r="C35" i="2"/>
  <c r="DE35" i="2"/>
  <c r="FQ35" i="2"/>
  <c r="C34" i="2"/>
  <c r="C36" i="2" s="1"/>
  <c r="G34" i="2"/>
  <c r="G36" i="2" s="1"/>
  <c r="Q34" i="2"/>
  <c r="AG34" i="2"/>
  <c r="AW34" i="2"/>
  <c r="BM34" i="2"/>
  <c r="CC34" i="2"/>
  <c r="CO36" i="2"/>
  <c r="CS34" i="2"/>
  <c r="DE36" i="2"/>
  <c r="DI34" i="2"/>
  <c r="DY34" i="2"/>
  <c r="EO34" i="2"/>
  <c r="FE34" i="2"/>
  <c r="FU34" i="2"/>
  <c r="GK34" i="2"/>
  <c r="HA34" i="2"/>
  <c r="HM36" i="2"/>
  <c r="IF36" i="2"/>
  <c r="IG36" i="2" s="1"/>
  <c r="IG34" i="2"/>
  <c r="IA36" i="2"/>
  <c r="IC36" i="2" s="1"/>
  <c r="IC34" i="2"/>
  <c r="U36" i="2"/>
  <c r="Y34" i="2"/>
  <c r="AK36" i="2"/>
  <c r="AO34" i="2"/>
  <c r="BA36" i="2"/>
  <c r="BE34" i="2"/>
  <c r="BQ36" i="2"/>
  <c r="BU34" i="2"/>
  <c r="CK34" i="2"/>
  <c r="DA34" i="2"/>
  <c r="DM36" i="2"/>
  <c r="DQ34" i="2"/>
  <c r="EC36" i="2"/>
  <c r="EG34" i="2"/>
  <c r="ES36" i="2"/>
  <c r="EW34" i="2"/>
  <c r="FI36" i="2"/>
  <c r="FM34" i="2"/>
  <c r="FY36" i="2"/>
  <c r="GC34" i="2"/>
  <c r="GO36" i="2"/>
  <c r="GS34" i="2"/>
  <c r="HI34" i="2"/>
  <c r="HP36" i="2"/>
  <c r="HQ36" i="2" s="1"/>
  <c r="HQ34" i="2"/>
  <c r="IK36" i="2"/>
  <c r="IV36" i="2"/>
  <c r="IW36" i="2" s="1"/>
  <c r="IW34" i="2"/>
  <c r="F35" i="2"/>
  <c r="D35" i="2"/>
  <c r="I35" i="2" s="1"/>
  <c r="Q35" i="2"/>
  <c r="G35" i="2"/>
  <c r="CO35" i="2"/>
  <c r="FA35" i="2"/>
  <c r="IS34" i="2"/>
  <c r="T31" i="1"/>
  <c r="U13" i="1"/>
  <c r="F15" i="1"/>
  <c r="H15" i="1" s="1"/>
  <c r="M15" i="1"/>
  <c r="H20" i="1"/>
  <c r="H13" i="1"/>
  <c r="B31" i="1"/>
  <c r="B39" i="1" s="1"/>
  <c r="B40" i="1" s="1"/>
  <c r="P39" i="1"/>
  <c r="X31" i="1"/>
  <c r="AG13" i="1"/>
  <c r="AE31" i="1"/>
  <c r="AE39" i="1" s="1"/>
  <c r="AM31" i="1"/>
  <c r="AM39" i="1" s="1"/>
  <c r="AF39" i="1"/>
  <c r="AG39" i="1" s="1"/>
  <c r="AG31" i="1"/>
  <c r="M14" i="1"/>
  <c r="C14" i="1"/>
  <c r="F16" i="1"/>
  <c r="Y16" i="1"/>
  <c r="F13" i="1"/>
  <c r="E14" i="1"/>
  <c r="C15" i="1"/>
  <c r="E15" i="1" s="1"/>
  <c r="E16" i="1"/>
  <c r="I22" i="1"/>
  <c r="H22" i="1"/>
  <c r="Q13" i="1"/>
  <c r="C13" i="1"/>
  <c r="O31" i="1"/>
  <c r="O39" i="1" s="1"/>
  <c r="AB39" i="1"/>
  <c r="AC39" i="1" s="1"/>
  <c r="AC31" i="1"/>
  <c r="AJ31" i="1"/>
  <c r="AK13" i="1"/>
  <c r="F14" i="1"/>
  <c r="H24" i="1"/>
  <c r="H23" i="1"/>
  <c r="E24" i="1"/>
  <c r="F26" i="1"/>
  <c r="C26" i="1"/>
  <c r="E26" i="1" s="1"/>
  <c r="AC27" i="1"/>
  <c r="Y28" i="1"/>
  <c r="AK28" i="1"/>
  <c r="AK29" i="1"/>
  <c r="Q30" i="1"/>
  <c r="O35" i="1"/>
  <c r="AN35" i="1"/>
  <c r="AO35" i="1" s="1"/>
  <c r="AO33" i="1"/>
  <c r="F17" i="1"/>
  <c r="M19" i="1"/>
  <c r="U21" i="1"/>
  <c r="U22" i="1"/>
  <c r="AG22" i="1"/>
  <c r="AS23" i="1"/>
  <c r="F24" i="1"/>
  <c r="I24" i="1" s="1"/>
  <c r="F25" i="1"/>
  <c r="F27" i="1"/>
  <c r="I27" i="1" s="1"/>
  <c r="F29" i="1"/>
  <c r="M30" i="1"/>
  <c r="C30" i="1"/>
  <c r="E30" i="1" s="1"/>
  <c r="Q35" i="1"/>
  <c r="AK33" i="1"/>
  <c r="AI35" i="1"/>
  <c r="AK35" i="1" s="1"/>
  <c r="Q34" i="1"/>
  <c r="C34" i="1"/>
  <c r="H19" i="1"/>
  <c r="E20" i="1"/>
  <c r="C22" i="1"/>
  <c r="E22" i="1" s="1"/>
  <c r="M24" i="1"/>
  <c r="E28" i="1"/>
  <c r="G31" i="1"/>
  <c r="G39" i="1" s="1"/>
  <c r="D35" i="1"/>
  <c r="E33" i="1"/>
  <c r="L35" i="1"/>
  <c r="M35" i="1" s="1"/>
  <c r="F33" i="1"/>
  <c r="X35" i="1"/>
  <c r="Y35" i="1" s="1"/>
  <c r="Y33" i="1"/>
  <c r="L31" i="1"/>
  <c r="C17" i="1"/>
  <c r="E17" i="1" s="1"/>
  <c r="D31" i="1"/>
  <c r="M13" i="1"/>
  <c r="AC13" i="1"/>
  <c r="AS13" i="1"/>
  <c r="AS19" i="1"/>
  <c r="F20" i="1"/>
  <c r="I20" i="1" s="1"/>
  <c r="AO20" i="1"/>
  <c r="F21" i="1"/>
  <c r="M23" i="1"/>
  <c r="U25" i="1"/>
  <c r="AG26" i="1"/>
  <c r="AS27" i="1"/>
  <c r="F28" i="1"/>
  <c r="Q29" i="1"/>
  <c r="C29" i="1"/>
  <c r="E29" i="1" s="1"/>
  <c r="M33" i="1"/>
  <c r="U33" i="1"/>
  <c r="S35" i="1"/>
  <c r="S39" i="1" s="1"/>
  <c r="AG35" i="1"/>
  <c r="AS33" i="1"/>
  <c r="H35" i="2" l="1"/>
  <c r="E20" i="2"/>
  <c r="X40" i="2"/>
  <c r="EK32" i="2"/>
  <c r="AO40" i="2"/>
  <c r="C30" i="4"/>
  <c r="DM36" i="3"/>
  <c r="U35" i="1"/>
  <c r="H18" i="2"/>
  <c r="E16" i="4"/>
  <c r="I18" i="1"/>
  <c r="AS31" i="1"/>
  <c r="AI39" i="1"/>
  <c r="BH40" i="2"/>
  <c r="BI40" i="2" s="1"/>
  <c r="I15" i="2"/>
  <c r="DQ32" i="2"/>
  <c r="U32" i="2"/>
  <c r="I19" i="3"/>
  <c r="AY40" i="3"/>
  <c r="I26" i="4"/>
  <c r="E13" i="4"/>
  <c r="CY40" i="2"/>
  <c r="DA40" i="2" s="1"/>
  <c r="I23" i="1"/>
  <c r="DP40" i="2"/>
  <c r="DQ40" i="2" s="1"/>
  <c r="E15" i="2"/>
  <c r="CE40" i="2"/>
  <c r="I19" i="1"/>
  <c r="W40" i="2"/>
  <c r="AC30" i="4"/>
  <c r="FA36" i="2"/>
  <c r="I16" i="2"/>
  <c r="CS40" i="3"/>
  <c r="DK40" i="3"/>
  <c r="I27" i="4"/>
  <c r="BM36" i="3"/>
  <c r="H17" i="2"/>
  <c r="E22" i="2"/>
  <c r="CB40" i="3"/>
  <c r="DC40" i="3"/>
  <c r="E30" i="2"/>
  <c r="AQ40" i="2"/>
  <c r="AQ40" i="3"/>
  <c r="FK40" i="2"/>
  <c r="FM40" i="2" s="1"/>
  <c r="EM40" i="2"/>
  <c r="EO40" i="2" s="1"/>
  <c r="I30" i="1"/>
  <c r="AN39" i="1"/>
  <c r="AO39" i="1" s="1"/>
  <c r="E34" i="2"/>
  <c r="E36" i="2" s="1"/>
  <c r="CK32" i="2"/>
  <c r="Q32" i="3"/>
  <c r="I15" i="4"/>
  <c r="AE38" i="4"/>
  <c r="B32" i="5"/>
  <c r="B40" i="5" s="1"/>
  <c r="B41" i="5" s="1"/>
  <c r="GE40" i="2"/>
  <c r="GG40" i="2" s="1"/>
  <c r="DC40" i="2"/>
  <c r="DE40" i="2" s="1"/>
  <c r="E31" i="2"/>
  <c r="H24" i="2"/>
  <c r="H21" i="2"/>
  <c r="CK40" i="2"/>
  <c r="BH40" i="3"/>
  <c r="BI40" i="3" s="1"/>
  <c r="Q40" i="3"/>
  <c r="E22" i="4"/>
  <c r="BA30" i="4"/>
  <c r="AQ39" i="1"/>
  <c r="AS39" i="1" s="1"/>
  <c r="CA40" i="2"/>
  <c r="CC40" i="2" s="1"/>
  <c r="E24" i="2"/>
  <c r="H15" i="2"/>
  <c r="I17" i="3"/>
  <c r="I25" i="3"/>
  <c r="U34" i="4"/>
  <c r="S38" i="4"/>
  <c r="W39" i="1"/>
  <c r="E25" i="5"/>
  <c r="D32" i="5"/>
  <c r="I24" i="4"/>
  <c r="G24" i="4"/>
  <c r="AF38" i="4"/>
  <c r="AG30" i="4"/>
  <c r="AJ38" i="4"/>
  <c r="AK38" i="4" s="1"/>
  <c r="AK30" i="4"/>
  <c r="AR38" i="4"/>
  <c r="AS38" i="4" s="1"/>
  <c r="AS30" i="4"/>
  <c r="T38" i="4"/>
  <c r="U38" i="4" s="1"/>
  <c r="C34" i="4"/>
  <c r="C38" i="4" s="1"/>
  <c r="C39" i="4" s="1"/>
  <c r="E32" i="4"/>
  <c r="E34" i="4" s="1"/>
  <c r="H30" i="4"/>
  <c r="G12" i="4"/>
  <c r="I12" i="4"/>
  <c r="L38" i="4"/>
  <c r="M38" i="4" s="1"/>
  <c r="M30" i="4"/>
  <c r="I28" i="4"/>
  <c r="G28" i="4"/>
  <c r="AW38" i="4"/>
  <c r="E12" i="4"/>
  <c r="AB38" i="4"/>
  <c r="AC38" i="4" s="1"/>
  <c r="G21" i="4"/>
  <c r="I17" i="4"/>
  <c r="G17" i="4"/>
  <c r="H34" i="4"/>
  <c r="G32" i="4"/>
  <c r="I32" i="4"/>
  <c r="AZ38" i="4"/>
  <c r="BA38" i="4" s="1"/>
  <c r="I25" i="4"/>
  <c r="AN38" i="4"/>
  <c r="AO38" i="4" s="1"/>
  <c r="AO30" i="4"/>
  <c r="G29" i="4"/>
  <c r="Y38" i="4"/>
  <c r="G15" i="4"/>
  <c r="I33" i="4"/>
  <c r="G33" i="4"/>
  <c r="Q30" i="4"/>
  <c r="U30" i="4"/>
  <c r="Y30" i="4"/>
  <c r="Y36" i="3"/>
  <c r="CI40" i="3"/>
  <c r="CJ40" i="3"/>
  <c r="CK32" i="3"/>
  <c r="BD40" i="3"/>
  <c r="BE40" i="3" s="1"/>
  <c r="BE32" i="3"/>
  <c r="BC40" i="3"/>
  <c r="G31" i="3"/>
  <c r="I31" i="3"/>
  <c r="L40" i="3"/>
  <c r="M40" i="3" s="1"/>
  <c r="M32" i="3"/>
  <c r="CV40" i="3"/>
  <c r="CW40" i="3" s="1"/>
  <c r="CW32" i="3"/>
  <c r="AZ40" i="3"/>
  <c r="BA32" i="3"/>
  <c r="CC40" i="3"/>
  <c r="I21" i="3"/>
  <c r="G27" i="3"/>
  <c r="I27" i="3"/>
  <c r="I34" i="3"/>
  <c r="H36" i="3"/>
  <c r="G34" i="3"/>
  <c r="G36" i="3" s="1"/>
  <c r="G22" i="3"/>
  <c r="I22" i="3"/>
  <c r="AR40" i="3"/>
  <c r="AS40" i="3" s="1"/>
  <c r="AB40" i="3"/>
  <c r="AC40" i="3" s="1"/>
  <c r="I23" i="3"/>
  <c r="DL40" i="3"/>
  <c r="DM40" i="3" s="1"/>
  <c r="DM32" i="3"/>
  <c r="CS32" i="3"/>
  <c r="AG32" i="3"/>
  <c r="G25" i="3"/>
  <c r="G21" i="3"/>
  <c r="CZ40" i="3"/>
  <c r="DA40" i="3" s="1"/>
  <c r="DA32" i="3"/>
  <c r="BT40" i="3"/>
  <c r="BU40" i="3" s="1"/>
  <c r="BU32" i="3"/>
  <c r="X40" i="3"/>
  <c r="Y40" i="3" s="1"/>
  <c r="Y32" i="3"/>
  <c r="BM32" i="3"/>
  <c r="G18" i="3"/>
  <c r="I18" i="3"/>
  <c r="I26" i="3"/>
  <c r="BX40" i="3"/>
  <c r="BY40" i="3" s="1"/>
  <c r="BY32" i="3"/>
  <c r="C32" i="3"/>
  <c r="E14" i="3"/>
  <c r="BP40" i="3"/>
  <c r="BQ40" i="3" s="1"/>
  <c r="BQ32" i="3"/>
  <c r="T40" i="3"/>
  <c r="U40" i="3" s="1"/>
  <c r="U32" i="3"/>
  <c r="AG40" i="3"/>
  <c r="H32" i="3"/>
  <c r="I14" i="3"/>
  <c r="E16" i="3"/>
  <c r="AM40" i="3"/>
  <c r="AO40" i="3" s="1"/>
  <c r="C36" i="3"/>
  <c r="E34" i="3"/>
  <c r="E36" i="3" s="1"/>
  <c r="I35" i="3"/>
  <c r="G30" i="3"/>
  <c r="G26" i="3"/>
  <c r="I29" i="3"/>
  <c r="G29" i="3"/>
  <c r="G17" i="3"/>
  <c r="DD40" i="3"/>
  <c r="DE40" i="3" s="1"/>
  <c r="CN40" i="3"/>
  <c r="CO40" i="3" s="1"/>
  <c r="I24" i="3"/>
  <c r="G24" i="3"/>
  <c r="CF40" i="3"/>
  <c r="CG40" i="3" s="1"/>
  <c r="CG32" i="3"/>
  <c r="AJ40" i="3"/>
  <c r="AK40" i="3" s="1"/>
  <c r="AK32" i="3"/>
  <c r="DI32" i="3"/>
  <c r="CC32" i="3"/>
  <c r="I20" i="3"/>
  <c r="G20" i="3"/>
  <c r="AW32" i="3"/>
  <c r="I15" i="3"/>
  <c r="I34" i="2"/>
  <c r="I24" i="2"/>
  <c r="E25" i="2"/>
  <c r="H31" i="2"/>
  <c r="HM40" i="2"/>
  <c r="FA40" i="2"/>
  <c r="CO40" i="2"/>
  <c r="IF40" i="2"/>
  <c r="IG40" i="2" s="1"/>
  <c r="GJ40" i="2"/>
  <c r="GK40" i="2" s="1"/>
  <c r="DH40" i="2"/>
  <c r="DI40" i="2" s="1"/>
  <c r="E18" i="2"/>
  <c r="H22" i="2"/>
  <c r="E17" i="2"/>
  <c r="IZ40" i="2"/>
  <c r="JA40" i="2" s="1"/>
  <c r="JA32" i="2"/>
  <c r="HT40" i="2"/>
  <c r="HU40" i="2" s="1"/>
  <c r="HU32" i="2"/>
  <c r="GN40" i="2"/>
  <c r="GO40" i="2" s="1"/>
  <c r="GO32" i="2"/>
  <c r="FH40" i="2"/>
  <c r="FI40" i="2" s="1"/>
  <c r="FI32" i="2"/>
  <c r="EB40" i="2"/>
  <c r="EC40" i="2" s="1"/>
  <c r="EC32" i="2"/>
  <c r="CV40" i="2"/>
  <c r="CW40" i="2" s="1"/>
  <c r="CW32" i="2"/>
  <c r="BP40" i="2"/>
  <c r="BQ40" i="2" s="1"/>
  <c r="BQ32" i="2"/>
  <c r="E14" i="2"/>
  <c r="E32" i="2" s="1"/>
  <c r="E40" i="2" s="1"/>
  <c r="IC40" i="2"/>
  <c r="FQ40" i="2"/>
  <c r="IA40" i="2"/>
  <c r="H16" i="2"/>
  <c r="E16" i="2"/>
  <c r="BD40" i="2"/>
  <c r="BE40" i="2" s="1"/>
  <c r="BE32" i="2"/>
  <c r="D32" i="2"/>
  <c r="I14" i="2"/>
  <c r="E35" i="2"/>
  <c r="E23" i="2"/>
  <c r="IV40" i="2"/>
  <c r="IW40" i="2" s="1"/>
  <c r="FT40" i="2"/>
  <c r="FU40" i="2" s="1"/>
  <c r="DX40" i="2"/>
  <c r="DY40" i="2" s="1"/>
  <c r="F40" i="2"/>
  <c r="H20" i="2"/>
  <c r="C32" i="2"/>
  <c r="C40" i="2" s="1"/>
  <c r="C41" i="2" s="1"/>
  <c r="G40" i="2"/>
  <c r="FQ36" i="2"/>
  <c r="D36" i="2"/>
  <c r="I36" i="2" s="1"/>
  <c r="H34" i="2"/>
  <c r="H36" i="2" s="1"/>
  <c r="E26" i="2"/>
  <c r="HP40" i="2"/>
  <c r="HQ40" i="2" s="1"/>
  <c r="IJ40" i="2"/>
  <c r="IK40" i="2" s="1"/>
  <c r="IK32" i="2"/>
  <c r="HD40" i="2"/>
  <c r="HE40" i="2" s="1"/>
  <c r="HE32" i="2"/>
  <c r="FX40" i="2"/>
  <c r="FY40" i="2" s="1"/>
  <c r="FY32" i="2"/>
  <c r="ER40" i="2"/>
  <c r="ES40" i="2" s="1"/>
  <c r="ES32" i="2"/>
  <c r="DL40" i="2"/>
  <c r="DM40" i="2" s="1"/>
  <c r="DM32" i="2"/>
  <c r="CF40" i="2"/>
  <c r="CG40" i="2" s="1"/>
  <c r="CG32" i="2"/>
  <c r="AZ40" i="2"/>
  <c r="BA40" i="2" s="1"/>
  <c r="BA32" i="2"/>
  <c r="AF40" i="2"/>
  <c r="AG40" i="2" s="1"/>
  <c r="AG32" i="2"/>
  <c r="H14" i="2"/>
  <c r="E34" i="1"/>
  <c r="E35" i="1" s="1"/>
  <c r="I34" i="1"/>
  <c r="I29" i="1"/>
  <c r="H29" i="1"/>
  <c r="X39" i="1"/>
  <c r="Y39" i="1" s="1"/>
  <c r="Y31" i="1"/>
  <c r="I33" i="1"/>
  <c r="F35" i="1"/>
  <c r="C35" i="1"/>
  <c r="I17" i="1"/>
  <c r="AJ39" i="1"/>
  <c r="AK39" i="1" s="1"/>
  <c r="AK31" i="1"/>
  <c r="I28" i="1"/>
  <c r="H28" i="1"/>
  <c r="D39" i="1"/>
  <c r="H27" i="1"/>
  <c r="I14" i="1"/>
  <c r="H14" i="1"/>
  <c r="AO31" i="1"/>
  <c r="I15" i="1"/>
  <c r="I21" i="1"/>
  <c r="H21" i="1"/>
  <c r="L39" i="1"/>
  <c r="M39" i="1" s="1"/>
  <c r="M31" i="1"/>
  <c r="C31" i="1"/>
  <c r="E13" i="1"/>
  <c r="E31" i="1" s="1"/>
  <c r="F31" i="1"/>
  <c r="I13" i="1"/>
  <c r="H17" i="1"/>
  <c r="Q31" i="1"/>
  <c r="I25" i="1"/>
  <c r="H25" i="1"/>
  <c r="H33" i="1"/>
  <c r="H35" i="1" s="1"/>
  <c r="I26" i="1"/>
  <c r="H26" i="1"/>
  <c r="I16" i="1"/>
  <c r="H16" i="1"/>
  <c r="Q39" i="1"/>
  <c r="T39" i="1"/>
  <c r="U39" i="1" s="1"/>
  <c r="U31" i="1"/>
  <c r="AG38" i="4" l="1"/>
  <c r="I34" i="4"/>
  <c r="C39" i="1"/>
  <c r="C40" i="1" s="1"/>
  <c r="Y40" i="2"/>
  <c r="H31" i="1"/>
  <c r="H39" i="1" s="1"/>
  <c r="G32" i="3"/>
  <c r="G40" i="3" s="1"/>
  <c r="E30" i="4"/>
  <c r="E38" i="4" s="1"/>
  <c r="H32" i="2"/>
  <c r="H40" i="2" s="1"/>
  <c r="BA40" i="3"/>
  <c r="D40" i="5"/>
  <c r="E32" i="5"/>
  <c r="H38" i="4"/>
  <c r="I30" i="4"/>
  <c r="G34" i="4"/>
  <c r="G30" i="4"/>
  <c r="G38" i="4" s="1"/>
  <c r="E32" i="3"/>
  <c r="E40" i="3" s="1"/>
  <c r="C40" i="3"/>
  <c r="C41" i="3" s="1"/>
  <c r="CK40" i="3"/>
  <c r="I36" i="3"/>
  <c r="H40" i="3"/>
  <c r="I32" i="3"/>
  <c r="D40" i="2"/>
  <c r="I32" i="2"/>
  <c r="I31" i="1"/>
  <c r="F39" i="1"/>
  <c r="I35" i="1"/>
  <c r="E39" i="1"/>
  <c r="D41" i="5" l="1"/>
  <c r="E40" i="5"/>
  <c r="H39" i="4"/>
  <c r="I38" i="4"/>
  <c r="H41" i="3"/>
  <c r="I40" i="3"/>
  <c r="D41" i="2"/>
  <c r="I40" i="2"/>
  <c r="F40" i="1"/>
  <c r="I39" i="1"/>
</calcChain>
</file>

<file path=xl/sharedStrings.xml><?xml version="1.0" encoding="utf-8"?>
<sst xmlns="http://schemas.openxmlformats.org/spreadsheetml/2006/main" count="1056" uniqueCount="417">
  <si>
    <t>СВЕДЕНИЯ  О  ПЕРЕЧИСЛЕНИИ  ДОТАЦИИ  ИЗ ОБЛАСТНОГО  БЮДЖЕТА  В  2022  ГОДУ</t>
  </si>
  <si>
    <t>тыс.руб.</t>
  </si>
  <si>
    <t>Наименование  муниципальных  образований</t>
  </si>
  <si>
    <t xml:space="preserve">Всего  </t>
  </si>
  <si>
    <t>в  том  числе</t>
  </si>
  <si>
    <t>постановление администрации области от 2 октября 2013 года № 445 "Об утверждении государственной программы Липецкой области  "Управление государственными финансами и государственным долгом Липецкой области"</t>
  </si>
  <si>
    <t xml:space="preserve">Подпрограмма "Создание условий для повышения финансовой устойчивости местных бюджетов" </t>
  </si>
  <si>
    <t>Непрограммные  расходы  областного  бюджета</t>
  </si>
  <si>
    <t>Основное мероприятие "Обеспечение сбалансированности местных бюджетов"</t>
  </si>
  <si>
    <t>Основное мероприятие "Стимулирование муниципальных образований области по результатам проведения оценки их деятельности"</t>
  </si>
  <si>
    <t xml:space="preserve">Дотации на выравнивание бюджетной обеспеченности поселений </t>
  </si>
  <si>
    <t xml:space="preserve">Дотации на выравнивание бюджетной обеспеченности муниципальных районов (городских округов) </t>
  </si>
  <si>
    <t>Дотации местным бюджетам на поддержку мер по обеспечению сбалансированности местных бюджетов</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</si>
  <si>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сельских поселений Липецкой области</t>
  </si>
  <si>
    <t>Иные дотации местным бюджетам в целях поощрения достижения наилучших значений показателей качества управления финансами и платежеспособности городских округов и муниципальных районов Липецкой области</t>
  </si>
  <si>
    <t>Иные дотации местным бюджетам в целях поощрения достижения наилучших значений показателей увеличения налогового потенциала городских округов и муниципальных районов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</si>
  <si>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поселений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</si>
  <si>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Липецкой области</t>
  </si>
  <si>
    <t xml:space="preserve">Иные дотации местным бюджетам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t>
  </si>
  <si>
    <t>Первоначально  утвержденный  бюджет</t>
  </si>
  <si>
    <t>Уточненный  годовой  план</t>
  </si>
  <si>
    <t>отчет</t>
  </si>
  <si>
    <t>отклонение</t>
  </si>
  <si>
    <t>Исполнено</t>
  </si>
  <si>
    <t>Процент  выполнения  плана</t>
  </si>
  <si>
    <t>19 3 01 80010</t>
  </si>
  <si>
    <t>19 3 01 80020</t>
  </si>
  <si>
    <t>19 3 01 80030</t>
  </si>
  <si>
    <t>19 3 02 80040</t>
  </si>
  <si>
    <t>19 3 02 80050</t>
  </si>
  <si>
    <t>19 3 02 80060</t>
  </si>
  <si>
    <t>19 3 02 80070</t>
  </si>
  <si>
    <t>19 3 02 80080</t>
  </si>
  <si>
    <t>99 9 00 5399F</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</si>
  <si>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</si>
  <si>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</si>
  <si>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</si>
  <si>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</si>
  <si>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</si>
  <si>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</si>
  <si>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</si>
  <si>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</si>
  <si>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</si>
  <si>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</si>
  <si>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</si>
  <si>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</si>
  <si>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</si>
  <si>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</si>
  <si>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</si>
  <si>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</si>
  <si>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</si>
  <si>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</si>
  <si>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Итого  по  районам</t>
  </si>
  <si>
    <t>г.  Елец</t>
  </si>
  <si>
    <t>г.  Липецк</t>
  </si>
  <si>
    <t>Итого  по  городам</t>
  </si>
  <si>
    <t>Нераспределенные  средства</t>
  </si>
  <si>
    <t>ВСЕГО</t>
  </si>
  <si>
    <t>СВЕДЕНИЯ  О  ПЕРЕЧИСЛЕНИИ  СУБСИДИИ  ИЗ  ОБЛАСТНОГО  БЮДЖЕТА  В  2022  ГОДУ</t>
  </si>
  <si>
    <t>Всего</t>
  </si>
  <si>
    <t xml:space="preserve">постановление администрации области от 18 декабря 2013 года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 </t>
  </si>
  <si>
    <t>постановление администрации области от 6 сентября 2013 года № 405 "Об утверждении государственной программы Липецкой области "Развитие физической культуры и спорта Липецкой области"</t>
  </si>
  <si>
    <t xml:space="preserve">постановление администрации области от 29 ноября 2013 года № 534 "Об утверждении государственной программы Липецкой области   "Развитие образования Липецкой области"    </t>
  </si>
  <si>
    <t xml:space="preserve">постановление администрации области от 29 ноября 2013 года № 535 "Об утверждении государственной программы Липецкой области "Развитие культуры и туризма в Липецкой области" </t>
  </si>
  <si>
    <t xml:space="preserve">постановление администрации области от 30 октября 2013 года № 490 "Об утверждении государственной программы Липецкой области  "Развитие кооперации и коллективных форм собственности в Липецкой области" </t>
  </si>
  <si>
    <t xml:space="preserve">постановление администрации области от 13 декабря 2013 года № 588 "Об утверждении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</si>
  <si>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постановление администрации области от 31 октября 2013 года № 495 "Об утверждении государственной программы Липецкой области "Реализация внутренней политики Липецкой области"</t>
  </si>
  <si>
    <t>постановление администрации области от 7 ноября 2013 года № 499 "Об утверждении государственной программы Липецкой области "Энергоэффективность и развитие энергетики в Липецкой области"</t>
  </si>
  <si>
    <t>постановление администрации области от 28 октября 2013 года № 485 "Об утверждении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</si>
  <si>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постановление администрации области от 21 ноября 2013 года № 521 "Об утверждении государственной программы Липецкой области "Развитие транспортной системы Липецкой области"</t>
  </si>
  <si>
    <t xml:space="preserve">постановление администрации области от 19 декабря 2012 года № 524 "Об утверждении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t>
  </si>
  <si>
    <t>постановление администрации области от 31 октября 2013 года № 497 "Об утверждении государственной программы Липецкой области "Эффективное государственное управление и развитие муниципальной службы в Липецкой области"</t>
  </si>
  <si>
    <t>постановление администрации области от 31 августа 2017 года № 408 "Об утверждении государственной программы Липецкой области "Формирование современной городской среды в Липецкой области"</t>
  </si>
  <si>
    <t>постановление администрации области от 26 ноября 2019 года № 498 "Об утверждении государственной программы Липецкой области "Комплексное развитие сельских территорий Липецкой области"</t>
  </si>
  <si>
    <t xml:space="preserve">Подпрограмма "Доступная среда" </t>
  </si>
  <si>
    <t xml:space="preserve">Подпрограмма "Развитие физической культуры и массового спорта" </t>
  </si>
  <si>
    <t>Подпрограмма "Развитие спорта высших достижений и системы подготовки спортивного резерва Липецкой области"</t>
  </si>
  <si>
    <t xml:space="preserve">Подпрограмма "Ресурсное обеспечение развития образования Липецкой области" </t>
  </si>
  <si>
    <t>Подпрограмма "Создание современной образовательной среды для школьников"</t>
  </si>
  <si>
    <t xml:space="preserve">Подпрограмма "Развитие и сохранение культуры Липецкой области" </t>
  </si>
  <si>
    <t xml:space="preserve">Подпрограмма "Развитие сети кооперативов всех направлений на 2014-2024 годы" </t>
  </si>
  <si>
    <t xml:space="preserve">Подпрограмма "Стимулирование жилищного строительства в Липецкой области" </t>
  </si>
  <si>
    <t>Подпрограмма "Повышение качества  условий проживания населения области за счет обеспечения населенных пунктов области социальной инфраструктурой"</t>
  </si>
  <si>
    <t xml:space="preserve">Подпрограмма "Улучшение качества жилищного фонда, развитие и модернизация коммунальной инфраструктуры Липецкой области" </t>
  </si>
  <si>
    <t>Подпрограмма "Содействие развитию гражданского общества, патриотического воспитания  населения Липецкой области и реализации молодежной политики"</t>
  </si>
  <si>
    <t xml:space="preserve">Подпрограмма "Реализация государственной национальной политики в Липецкой области" </t>
  </si>
  <si>
    <t>Подпрограмма "Энергосбережение и повышение энергетической эффективности"</t>
  </si>
  <si>
    <t>Подпрограмма "Развитие и модернизация электроэнергетики"</t>
  </si>
  <si>
    <t xml:space="preserve">Подпрограмма "Развитие торговли Липецкой области" </t>
  </si>
  <si>
    <t xml:space="preserve">Подпрограмма "Развитие дорожного комплекса Липецкой области" </t>
  </si>
  <si>
    <t xml:space="preserve">Подпрограмма "Обращение с отходами на территории Липецкой области" </t>
  </si>
  <si>
    <t xml:space="preserve">Подпрограмма "Совершенствование государственной гражданской и муниципальной службы Липецкой области" </t>
  </si>
  <si>
    <t>Подпрограмма "Развитие благоустройства территорий муниципальных образований Липецкой области"</t>
  </si>
  <si>
    <t>Подпрограмма «Создание условий для обеспечения доступным и комфортным жильем сельского населения»</t>
  </si>
  <si>
    <t>Подпрограмма "Создание и развитие инфраструктуры на сельских территориях"</t>
  </si>
  <si>
    <t>Основное мероприятие "Предоставление субсидий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t>
  </si>
  <si>
    <t>Основное мероприятие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t>
  </si>
  <si>
    <t xml:space="preserve">Основное мероприятие «Предоставление субсидий бюджетам муниципальных районов и городских округов на реализацию муниципальных программ, направленных на реализацию мероприятий по закупке оборудования для создания «умных» спортивных площадок </t>
  </si>
  <si>
    <t>Основное мероприятие "Предоставление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t>
  </si>
  <si>
    <t>Региональный проект "Спорт - норма жизни"</t>
  </si>
  <si>
    <t>Основное мероприятие "Предоставление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t>
  </si>
  <si>
    <t>Основное мероприятие "Предоставление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t>
  </si>
  <si>
    <t>Основное мероприятие "Предоставление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t>
  </si>
  <si>
    <t>Основное мероприятие "Предоставление субсидий местным бюджетам на реализацию муниципальных программ, направленных на выполнение требований пожарной безопасности образовательных организаций"</t>
  </si>
  <si>
    <t>Основное мероприятие "Предоставление субсидий местным бюджетам на реализацию муниципальных программ, направленных на оснащение средствами обучения и воспитания, соответствующими современным условиям обучения, новых мест, созданных в общеобразовательных организациях"</t>
  </si>
  <si>
    <t>Основное мероприятие «Региональный проект «Модернизация школьных систем образования»;</t>
  </si>
  <si>
    <t>Региональный проект "Успех каждого ребенка"</t>
  </si>
  <si>
    <t>Региональный проект "Содействие занятости"</t>
  </si>
  <si>
    <t>Региональный проект "Современная школа"</t>
  </si>
  <si>
    <t>Региональный проект "Культурная среда"</t>
  </si>
  <si>
    <t>Региональный проект "Творческие люди"</t>
  </si>
  <si>
    <t>Основное мероприятие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</si>
  <si>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Основное мероприятие "Предоставление субсидий местным бюджетам на реализацию муниципальных программ, направленных на создание школ креативных индустрий"</t>
  </si>
  <si>
    <t>Основное мероприятие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</si>
  <si>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Основное мероприятие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</si>
  <si>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Основное мероприятие "Предоставление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t>
  </si>
  <si>
    <t>Региональный проект «Жилье»</t>
  </si>
  <si>
    <t>Основное мероприятие "Предоставление субсидий местным бюджетам на реализацию муниципальных программ, направленных на реализацию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в Липецкой области"</t>
  </si>
  <si>
    <t>Основное мероприятие "Предоставление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t>
  </si>
  <si>
    <t>Региональный проект "Обеспечение устойчивого сокращения непригодного для проживания жилищного фонда"</t>
  </si>
  <si>
    <t>Основное мероприятие "Предоставление субсидий местным бюджетам на реализацию муниципальных программ, направленных на организацию холодного водоснабжения населения и (или) водоотведения в части строительства, реконструкции, (модернизации), приобретения объектов капитального строительства"</t>
  </si>
  <si>
    <t>Основное мероприятие «Предоставление субсидий местным бюджетам на реализацию муниципальных программ, направленных на организацию холодного водоснабжения населения и (или) водоотведения в части сохранения и развития имеющегося потенциала мощности централизованных систем»</t>
  </si>
  <si>
    <t>Основное мероприятие "Предоставление субсидий местным бюджетам на реализацию муниципальных программ, направленных на реализацию проектов по строительству, реконструкции, модернизации объектов инфраструктуры"</t>
  </si>
  <si>
    <t>Основное мероприятие "Предоставление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t>
  </si>
  <si>
    <t>Основное мероприятие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t>
  </si>
  <si>
    <t>Основное мероприятие "Предоставление субсидий местным бюджетам на реализацию муниципальных программ в части проведения мероприятий по укреплению единства российской нации и этнокультурному развитию народов России, социальной и культурной адаптации и интеграции мигрантов в общественное пространство Липецкой области"</t>
  </si>
  <si>
    <t>Основное мероприятие "Предоставление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t>
  </si>
  <si>
    <t>Основное мероприятие "Предоставление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t>
  </si>
  <si>
    <t>Основное мероприятие "Предоставление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t>
  </si>
  <si>
    <t>Основное мероприятие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t>
  </si>
  <si>
    <t>Основное мероприятие "Предоставление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t>
  </si>
  <si>
    <t>Основное мероприятие «Предоставление субсидий местным бюджетам на реализацию муниципальных программ, направленных на обеспечение дорожной деятельности в части содержания автомобильных дорог общего пользования местного значения населенных пунктов»</t>
  </si>
  <si>
    <t>Региональный проект «Региональная и местная дорожная сеть»</t>
  </si>
  <si>
    <t>Основное мероприятие "Предоставление субсидий местным бюджетам на реализацию муниципальных программ, направленных на разработку проектов по рекультивации земель (разработка проектно-сметной документации и прохождение ее государственной экологической экспертизы в соответствии с требованиями действующего законодательства Российской Федерации), на рекультивацию земель, находящихся в муниципальной собственности, нарушенных при складировании и захоронении отходов производства и потребления"</t>
  </si>
  <si>
    <t>Основное мероприятие «Предоставление субсидий местным бюджетам на реализацию муниципальных программ, направленных на приобретение дробильных установок для измельчения древесно-растительных отходов, на территории муниципальных районов и  городских  округов»</t>
  </si>
  <si>
    <t>Региональный проект "Чистая страна"</t>
  </si>
  <si>
    <t>Основное мероприятие "Предоставление субсидий местным бюджетам на реализацию муниципальных программ, направленных на совершенствование муниципального управления"</t>
  </si>
  <si>
    <t>Региональный проект "Формирование комфортной городской среды"</t>
  </si>
  <si>
    <t>Основное мероприятие "Предоставление субсидий местным бюджетам на реализацию муниципальных программ, направленных на реализацию проектов благоустройства территорий поселений и городских округов, отобранных на конкурсной основе, предложенных территориальным общественным самоуправлением"</t>
  </si>
  <si>
    <t>Основное мероприятие "Предоставление субсидий местным бюджетам на реализацию муниципальных программ, направленных на строительство (приобретение) жилья на сельских территориях, в том числе путем участия в долевом строительстве жилых домов (квартир), участия в строительстве жилого помещения (жилого дома) на основании договора инвестирования, приобретения у юридического лица объекта индивидуального жилищного строительства, введенного в эксплуатацию не позднее чем за 3 года до заключения муниципального контракта на его приобретение, предоставляемого гражданам по договору найма жилого помещения"</t>
  </si>
  <si>
    <t>Основное мероприятие "Предоставление субсидий местным бюджетам на реализацию муниципальных программ, направленных на благоустройство сельских территорий"</t>
  </si>
  <si>
    <t>Основное мероприятие "Предоставление субсидий местным бюджетам на реализацию муниципальных программ, направленных на развитие транспортной инфраструктуры на сельских территориях"</t>
  </si>
  <si>
    <t>Основное мероприятие "Предоставление субсидий местным бюджетам на реализацию муниципальных программ, направленных на реализацию проектов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t>
  </si>
  <si>
    <t>Основное мероприятие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t>
  </si>
  <si>
    <t>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t>
  </si>
  <si>
    <t xml:space="preserve">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 </t>
  </si>
  <si>
    <t>Реализация мероприятий, направленных на закупку оборудования для создания «умных» спортивных площадок</t>
  </si>
  <si>
    <t>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</si>
  <si>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</si>
  <si>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на реализацию муниципальных программ, направленных на создание на сельских территориях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t>
  </si>
  <si>
    <t xml:space="preserve">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t>
  </si>
  <si>
    <t>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</si>
  <si>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t>
  </si>
  <si>
    <t>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t>
  </si>
  <si>
    <t>Предоставление субсидий местным бюджетам на реализацию муниципальных программ, направленных на выполнение требований пожарной безопасности образовательных организаций</t>
  </si>
  <si>
    <t>Предоставление субсидий местным бюджетам на реализацию муниципальных программ, направленных на оснащение средствами обучения и воспитания, соответствующими современным условиям обучения, новых мест, созданных в общеобразовательных организациях</t>
  </si>
  <si>
    <t>Предоставление субсидий местным бюджетам на реализацию муниципальных программ, направленных на реализацию мероприятий по модернизации школьных систем образования</t>
  </si>
  <si>
    <t>Предоставление субсидий местным бюджетам на реализацию муниципальных программ, направленных на реализацию мероприятий по модернизации школьных систем образования без условий софинансирования с федеральным бюджетом</t>
  </si>
  <si>
    <t>Реализация мероприятий по модернизации школьных систем образования</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</si>
  <si>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</si>
  <si>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</si>
  <si>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новых мест в общеобразовательных организациях</t>
  </si>
  <si>
    <t>Создание новых мест в общеобразовательных организациях за счет средств резервного фонда Правительства Российской Федерации</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</si>
  <si>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целях достижения значений дополнительного результата федерального проекта</t>
  </si>
  <si>
    <t>Развитие сети учреждений культурно-досугового типа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строительство, реконструкцию и капитальный ремонт зданий)</t>
  </si>
  <si>
    <t>Развитие сети учреждений культурно-досугового типа в целях достижения дополнительного результата федерального проекта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строительство, реконструкцию и капитальный ремонт зданий)</t>
  </si>
  <si>
    <t xml:space="preserve">Государственная поддержка отрасли культуры (предоставление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 </t>
  </si>
  <si>
    <t>Государственная поддержка отрасли культуры в целях достижения значений дополнительного результата федерального проекта (предоставление субсидий местным бюджетам на реализацию муниципальных программ, направленных на оснащение музыкальными инструментами, оборудованием и учебными материалами детских школ искусств)</t>
  </si>
  <si>
    <t>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t>
  </si>
  <si>
    <t>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</si>
  <si>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Создание школ креативных индустрий (предоставление субсидий местным бюджетам на реализацию муниципальных программ, направленных на создание школ креативных индустрий)</t>
  </si>
  <si>
    <t>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t>
  </si>
  <si>
    <t xml:space="preserve">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</si>
  <si>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t>
  </si>
  <si>
    <t>Стимулирование программ развития жилищного строительства (предоставление субсидий местным бюджетам на реализацию мероприятий по стимулированию программ развития жилищного строительства в части строительства (реконструкции) объектов водоснабжения и (или) водоотведения в целях реализации проектов по развитию территорий)</t>
  </si>
  <si>
    <t>Предоставление субсидий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t>
  </si>
  <si>
    <t>Предоставление субсидий местным бюджетам на реализацию муниципальных программ, направленных на реализацию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в Липецкой области</t>
  </si>
  <si>
    <t xml:space="preserve">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t>
  </si>
  <si>
    <t xml:space="preserve">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</si>
  <si>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</si>
  <si>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Предоставление субсидий местным бюджетам на реализацию муниципальных программ, направленных на организацию холодного водоснабжения населения и (или) водоотведения в части строительства, реконструкции, (модернизации), приобретения объектов капитального строительства</t>
  </si>
  <si>
    <t>Предоставление субсидий местным бюджетам на реализацию муниципальных программ, направленных на организацию холодного водоснабжения населения и (или) водоотведения в части сохранения и развития имеющегося потенциала мощности централизованных систем</t>
  </si>
  <si>
    <t>Предоставление субсидий местным бюджетам на реализацию муниципальных программ, направленных на реализацию проектов по строительству, реконструкции, модернизации объектов инфраструктуры</t>
  </si>
  <si>
    <t xml:space="preserve">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</si>
  <si>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t>
  </si>
  <si>
    <t>Предоставление субсидий местным бюджетам на реализацию муниципальных программ в части проведения мероприятий по укреплению единства российской нации и этнокультурному развитию народов России, социальной и культурной адаптации и интеграции мигрантов в общественное пространство Липецкой области</t>
  </si>
  <si>
    <t xml:space="preserve">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t>
  </si>
  <si>
    <t xml:space="preserve">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 </t>
  </si>
  <si>
    <t xml:space="preserve">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 </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</si>
  <si>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t>
  </si>
  <si>
    <t>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t>
  </si>
  <si>
    <t>Предоставление субсидий местным бюджетам на реализацию муниципальных программ, направленных на обеспечение дорожной деятельности в части содержания автомобильных дорог общего пользования местного значения населенных пунктов</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</si>
  <si>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</si>
  <si>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Финансовое обеспечение дорожной деятельности в рамках реализации национального проекта «Безопасные качественные дороги» в целях достижения значений дополнительного результата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t>
  </si>
  <si>
    <t>Предоставление субсидий местным бюджетам на реализацию муниципальных программ, направленных на разработку проектов по рекультивации земель (разработка проектно-сметной документации и прохождение ее государственной экологической экспертизы в соответствии с требованиями действующего законодательства Российской Федерации), на рекультивацию земель, находящихся в муниципальной собственности, нарушенных при складировании и захоронении отходов производства и потребления</t>
  </si>
  <si>
    <t>Предоставление субсидий местным бюджетам на реализацию муниципальных программ, направленных на приобретение дробильных установок для измельчения древесно-растительных отходов, на территории муниципальных районов и  городских  округов</t>
  </si>
  <si>
    <t>Ликвидация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t>
  </si>
  <si>
    <t>Предоставление субсидий местным бюджетам на реализацию муниципальных программ, направленных на совершенствование муниципального управления</t>
  </si>
  <si>
    <t xml:space="preserve">Реализация мероприятий, направленных на формирование современной городской среды </t>
  </si>
  <si>
    <t>Реализация мероприятий, направленных на формирование современной городской среды в целях достижения дополнительного результата федерального проекта (предоставление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t>
  </si>
  <si>
    <t>Предоставление субсидий местным бюджетам на реализацию муниципальных программ, направленных на реализацию проектов благоустройства территорий поселений и городских округов, отобранных на конкурсной основе, предложенных территориальным общественным самоуправлением</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</si>
  <si>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(приобретение) жилья на сельских территориях, в том числе путем участия в долевом строительстве жилых домов (квартир), участия в строительстве жилого помещения (жилого дома) на основании договора инвестирования, приобретения у юридического лица объекта индивидуального жилищного строительства, введенного в эксплуатацию не позднее чем за 3 года до заключения муниципального контракта на его приобретение, предоставляемого гражданам по договору найма жилого помещения)</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</si>
  <si>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t>
  </si>
  <si>
    <t xml:space="preserve">Развитие транспортной инфраструктуры на сельских территориях (предоставление субсидий местным бюджетам на реализацию муниципальных программ, направленных на развитие транспортной инфраструктуры на сельских территориях) </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</si>
  <si>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реализацию проектов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</si>
  <si>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за счет средств резервного фонда Правительства Российской Федерации) </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</si>
  <si>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t>
  </si>
  <si>
    <t xml:space="preserve">Обеспечение комплексного развития сельских территорий в связи с увеличением цен на строительные ресурсы за счет средств резервного фонда Правительства Российской Федерации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t>
  </si>
  <si>
    <t>521 01 04</t>
  </si>
  <si>
    <t>522 09 00</t>
  </si>
  <si>
    <t>521 01 25</t>
  </si>
  <si>
    <t>521 01 21</t>
  </si>
  <si>
    <t>521 01 20</t>
  </si>
  <si>
    <t>098 01 02</t>
  </si>
  <si>
    <t xml:space="preserve">098 02 02  </t>
  </si>
  <si>
    <t>521 01 29</t>
  </si>
  <si>
    <t>522 15 00</t>
  </si>
  <si>
    <t>092 34 00</t>
  </si>
  <si>
    <t>521 01 23</t>
  </si>
  <si>
    <t>521 01 32</t>
  </si>
  <si>
    <t>521 01 28</t>
  </si>
  <si>
    <t>522 12 00</t>
  </si>
  <si>
    <t>01 6 04 86130</t>
  </si>
  <si>
    <t>01 6 05 86310</t>
  </si>
  <si>
    <t>04 1 14 R7530</t>
  </si>
  <si>
    <t>04 1 41 86440</t>
  </si>
  <si>
    <t>04 1 Р5 51391</t>
  </si>
  <si>
    <t>04 1 Р5 52285</t>
  </si>
  <si>
    <t>04 2 Р5 86820</t>
  </si>
  <si>
    <t>05 1 06 86560</t>
  </si>
  <si>
    <t>05 1 12 86590</t>
  </si>
  <si>
    <t>05 1 26 86160</t>
  </si>
  <si>
    <t>05 1 34 86880</t>
  </si>
  <si>
    <t>05 1 35 86890</t>
  </si>
  <si>
    <t>05 1 36 86500</t>
  </si>
  <si>
    <t>05 1 36 86900</t>
  </si>
  <si>
    <t>05 1 36 R7500</t>
  </si>
  <si>
    <t>05 1 Е2 50970</t>
  </si>
  <si>
    <t>05 1 Р2 52320</t>
  </si>
  <si>
    <t>05 5 Е1 55200</t>
  </si>
  <si>
    <t>05 5 E1 5520F</t>
  </si>
  <si>
    <t>05 5 E1 Д5200</t>
  </si>
  <si>
    <t>06 1 А1 55131</t>
  </si>
  <si>
    <t>06 1 A1 Д5131</t>
  </si>
  <si>
    <t>06 1 A1 5519Б</t>
  </si>
  <si>
    <t>06 1 A1 Д5195</t>
  </si>
  <si>
    <t>06 1 А2 86280</t>
  </si>
  <si>
    <t>06 1 14 R5191</t>
  </si>
  <si>
    <t>06 1 61 R3530</t>
  </si>
  <si>
    <t>06 1 62 R4670</t>
  </si>
  <si>
    <t>06 1 63 R4660</t>
  </si>
  <si>
    <t>07 1 06 86860</t>
  </si>
  <si>
    <t>08 4 F1 50212</t>
  </si>
  <si>
    <t>08 4 F1 86020</t>
  </si>
  <si>
    <t xml:space="preserve">08 4 11 98010 </t>
  </si>
  <si>
    <t>08 5 03 86010</t>
  </si>
  <si>
    <t>08 6 F3 67483</t>
  </si>
  <si>
    <t>08 6 F3 67484</t>
  </si>
  <si>
    <t>08 6 14 86390</t>
  </si>
  <si>
    <t>08 6 15 86490</t>
  </si>
  <si>
    <t>08 6 16 86120</t>
  </si>
  <si>
    <t>10 1 03 86670</t>
  </si>
  <si>
    <t>10 1 13 R2991</t>
  </si>
  <si>
    <t xml:space="preserve">10 3 05 86630 </t>
  </si>
  <si>
    <t>12 1 29 86080</t>
  </si>
  <si>
    <t>12 2 04 86180</t>
  </si>
  <si>
    <t>13 8 01 86060</t>
  </si>
  <si>
    <t>14 1 04 86030</t>
  </si>
  <si>
    <t>14 1 05 86070</t>
  </si>
  <si>
    <t>14 1 09 86230</t>
  </si>
  <si>
    <t>14 1 R1 53940</t>
  </si>
  <si>
    <t xml:space="preserve">14 1 R1 Д3934 </t>
  </si>
  <si>
    <t>16 2 02 86210</t>
  </si>
  <si>
    <t>16 2 10 86550</t>
  </si>
  <si>
    <t xml:space="preserve">16 2 G1 52421 </t>
  </si>
  <si>
    <t>18 2 05 86790</t>
  </si>
  <si>
    <t>20 1 F2 55550</t>
  </si>
  <si>
    <t xml:space="preserve">20 1 F2 Д5551 </t>
  </si>
  <si>
    <t>20 1 06 86420</t>
  </si>
  <si>
    <t>21 1 02 R5762</t>
  </si>
  <si>
    <t>21 2 01 R5763</t>
  </si>
  <si>
    <t>21 2 03 R3722</t>
  </si>
  <si>
    <t>21 2 05 R5768</t>
  </si>
  <si>
    <t>21 2 06 R576F</t>
  </si>
  <si>
    <t>21 2 06 R5766</t>
  </si>
  <si>
    <t xml:space="preserve">21 2 06 R635F </t>
  </si>
  <si>
    <t>СВЕДЕНИЯ  О  ПЕРЕЧИСЛЕНИИ  СУБВЕНЦИИ  ИЗ  ОБЛАСТНОГО  БЮДЖЕТА  В  2022  ГОДУ</t>
  </si>
  <si>
    <t>постановление администрации Липецкой области от 18 декабря 2013 года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t>
  </si>
  <si>
    <t>постановление администрации Липецкой области от 16 октября 2013 года № 465 "Об утверждении государственной программы Липецкой области "Развитие рынка труда и содействие занятости населения в Липецкой области"</t>
  </si>
  <si>
    <t>постановление администрации Липецкой области от 22 октября 2013 года № 474 "Об утверждении государственной программы Липецкой области "Обеспечение общественной безопасности населения и территории Липецкой области"</t>
  </si>
  <si>
    <t>Непрограммные расходы областного бюджета</t>
  </si>
  <si>
    <t xml:space="preserve">Подпрограмма "Развитие мер социальной поддержки отдельных категорий населения" </t>
  </si>
  <si>
    <t xml:space="preserve">Подпрограмма "Улучшение демографической ситуации и положения семей с детьми" </t>
  </si>
  <si>
    <t xml:space="preserve">Подпрограмма "Обеспечение жилыми помещениями детей-сирот, детей, оставшихся без попечения родителей, и лиц из их числа" </t>
  </si>
  <si>
    <t xml:space="preserve">Подпрограмма "Благополучная семья - стабильность в регионе" </t>
  </si>
  <si>
    <t xml:space="preserve">Подпрограмма "Улучшение условий и охраны труда" </t>
  </si>
  <si>
    <t xml:space="preserve">Подпрограмма "Формирование и использование документов Архивного фонда Российской Федерации в Липецкой области"  </t>
  </si>
  <si>
    <t xml:space="preserve">Подпрограмма "Ипотечное жилищное кредитование" </t>
  </si>
  <si>
    <t xml:space="preserve">Подпрограмма "Профилактика правонарушений в Липецкой области" </t>
  </si>
  <si>
    <t>Подпрограмма "Обеспечение эпизоотического и ветеринарно-санитарного благополучия на территории Липецкой области"</t>
  </si>
  <si>
    <t xml:space="preserve">Обеспечение деятельности в сфере государственной регистрации актов гражданского состояния </t>
  </si>
  <si>
    <t>Иные непрограммные мероприятия</t>
  </si>
  <si>
    <t>Основное мероприятие "Социальная поддержка отдельных категорий граждан"</t>
  </si>
  <si>
    <t>Основное мероприятие "Социальная поддержка учащихся образовательных организаций"</t>
  </si>
  <si>
    <t>Основное мероприятие "Мероприятия по организации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</si>
  <si>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Основное мероприятие "Осуществление мер по профилактике безнадзорности, семейного неблагополучия"</t>
  </si>
  <si>
    <t>Основное мероприятие "Ремонт жилых помещений, закрепленных за детьми-сиротами, детьми, оставшимся без попечения родителей, и лицами из их числа"</t>
  </si>
  <si>
    <t>Основное мероприятие "Социальная поддержка замещающих семей, семей, находящихся в трудной жизненной ситуации, социально опасном положении"</t>
  </si>
  <si>
    <t>Основное мероприятие "Формирование эффективной системы межведомственного взаимодействия в сфере предупреждения семейного неблагополучия и охраны прав детей-сирот и детей, оставшихся без попечения родителей"</t>
  </si>
  <si>
    <t>Основное мероприятие "Формирование единой политики в области охраны труда и социально-трудовых отношений"</t>
  </si>
  <si>
    <t>Основное мероприятие "Развитие дошкольного образования Липецкой области"</t>
  </si>
  <si>
    <t>Основное мероприятие "Развитие общего образования Липецкой области"</t>
  </si>
  <si>
    <t>Основное мероприятие "Реализация мер по развитию архивного дела Липецкой области"</t>
  </si>
  <si>
    <t>Региональный проект "Жилье"</t>
  </si>
  <si>
    <t>Основное мероприятие "Устранение причин и условий, способствующих совершению правонарушений"</t>
  </si>
  <si>
    <t>Основное мероприятие "Организация мероприятий при осуществлении деятельности по обращению с животными без владельцев"</t>
  </si>
  <si>
    <t xml:space="preserve">Закон  Липецкой  области  от 15 января 2014  года  № 246-ОЗ  "О  наделении  органов  местного  самоуправления  государственными  полномочиями  по  обеспечению  жилыми  помещениями  отдельных  категорий  граждан  в  Липецкой  области" </t>
  </si>
  <si>
    <t>Закон Липецкой области от 2 сентября 2021 года № 578-ОЗ "О наделении органов местного самоуправления отдельными государственными полномочиями по возмещению стоимости услуг, предоставляемых согласно гарантированному перечню услуг по погребению"</t>
  </si>
  <si>
    <t>Закон  Липецкой  области  от  4  февраля  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работникам,  работникам  культуры  и  искусства"</t>
  </si>
  <si>
    <t xml:space="preserve">Закон  Липецкой  области  от  27 декабря 2007  года  № 119-ОЗ "О  наделении  органов  местного  самоуправления  отдельными  государственными  полномочиями  в  сфере  образования" </t>
  </si>
  <si>
    <t xml:space="preserve">Закон  Липецкой  области  от  30 декабря 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</si>
  <si>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Закон  Липецкой  области  от  27 декабря 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t>
  </si>
  <si>
    <t>Закон  Липецкой  области  от  8  ноября  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</si>
  <si>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 xml:space="preserve">Закон  Липецкой  области  от  11  декабря  2013  года  № 217-ОЗ  "О  нормативах  финансирования  муниципальных  дошкольных  образовательных  организаций" </t>
  </si>
  <si>
    <t xml:space="preserve">Закон  Липецкой  области  от  19  августа  2008  года  № 180-ОЗ  "О нормативах финансирования муниципальных общеобразовательных организаций" </t>
  </si>
  <si>
    <t xml:space="preserve">Закон Липецкой области от 18 сентября 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</si>
  <si>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Закон  Липецкой  области  от  27  декабря  2007  года  № 119-ОЗ "О  наделении  органов  местного  самоуправления  отдельными  государственными  полномочиями  в  сфере  образования"</t>
  </si>
  <si>
    <t xml:space="preserve">Закон  Липецкой  области  от  30 ноября 2000  года  № 117-ОЗ  «О  наделении  органов  местного  самоуправления  государственными  полномочиями  Липецкой  области  в  сфере  архивного  дела»  </t>
  </si>
  <si>
    <t>Закон  Липецкой  области  от  15 октября 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</si>
  <si>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Закон  Липецкой  области  от  31 августа 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</si>
  <si>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Закон  Липецкой  области  от  15 декабря  2015  года  № 481-ОЗ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</si>
  <si>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Закон  Липецкой  области  от  4  мая  2000  года  №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</si>
  <si>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 xml:space="preserve">Постановление  Правительства  Российский  Федерации  от  29 апреля 2006  года  № 258  "О  субвенциях на осуществление полномочий по первичному воинскому учету на территориях, где отсутствуют военные комиссариаты" </t>
  </si>
  <si>
    <t>Федеральный  закон  от  20  августа  2004  года  № 113-ФЗ  "О  присяжных  заседателях  федеральных  судов  общей  юрисдикции  в  Российской  Федерации"</t>
  </si>
  <si>
    <t>Закон  Липецкой  области  от  31 декабря 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</si>
  <si>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</si>
  <si>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</si>
  <si>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</si>
  <si>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оплата  жилья  и  коммунальных  услуг  педагогическим  работникам,  медицинским  работникам  образовательных  организаций</t>
  </si>
  <si>
    <t>оплата  жилья  и  коммунальных  услуг  работникам  учреждений  культуры  и  искусства</t>
  </si>
  <si>
    <t>компенсационные  выплаты  за  присмотр  и  уход  за  детьми  в  образовательной  организации,  реализующей  образовательную  программу  дошкольного  образования</t>
  </si>
  <si>
    <t>социальные выплаты на питание обучающимся в муниципальных общеобразовательных организациях, в частных общеобразовательных организациях, имеющих государственную аккредитацию</t>
  </si>
  <si>
    <t>обеспечение бесплатным горячим питанием детей участников специальной военной операции, обучающихся по программам основного общего и среднего общего образования</t>
  </si>
  <si>
    <t>обеспечение бесплатного горячего питания обучающихся по образовательным программам начального общего образования</t>
  </si>
  <si>
    <t>предоставление единовременной выплаты детям-сиротам и детям, оставшимся без попечения родителей, а также лицам из числа детей-сирот и детей, оставшихся без попечения родителей, на ремонт жилого помещения</t>
  </si>
  <si>
    <t>предоставление мер социальной поддержки семьям опекунов (попечителей), приемным семьям и семьям усыновителей</t>
  </si>
  <si>
    <t>осуществление деятельности специалистов органов местного самоуправления по опеке и попечительству</t>
  </si>
  <si>
    <t>компенсация затрат родителей (законных представителей) детей-инвалидов на организацию обучения по основным общеобразовательным программам на дому</t>
  </si>
  <si>
    <t>01 1 01 51340</t>
  </si>
  <si>
    <t>01 1 01 51350</t>
  </si>
  <si>
    <t>01 1 01 51760</t>
  </si>
  <si>
    <t>01 1 01 85190</t>
  </si>
  <si>
    <t>01 1 01 85251</t>
  </si>
  <si>
    <t>01 1 01 85252</t>
  </si>
  <si>
    <t>01 4 02 85040</t>
  </si>
  <si>
    <t>01 4 02 85130</t>
  </si>
  <si>
    <t xml:space="preserve">01 4 02 85460 </t>
  </si>
  <si>
    <t>01 4 22 R3040</t>
  </si>
  <si>
    <t>01 4 04 85080</t>
  </si>
  <si>
    <t>01 5 03 85450</t>
  </si>
  <si>
    <t>01 7 01 85430</t>
  </si>
  <si>
    <t>01 7 02 85440</t>
  </si>
  <si>
    <t>02 4 01 85340</t>
  </si>
  <si>
    <t>05 1 13 85350</t>
  </si>
  <si>
    <t>05 1 14 85090</t>
  </si>
  <si>
    <t>05 1 14 85160</t>
  </si>
  <si>
    <t>05 1 14 85420</t>
  </si>
  <si>
    <t>06 3 01 85060</t>
  </si>
  <si>
    <t>08 1 01 85010</t>
  </si>
  <si>
    <t>09 1 01 85070</t>
  </si>
  <si>
    <t>13 5 02 85170</t>
  </si>
  <si>
    <t>99 4 00 59300,  99 4 00 85020</t>
  </si>
  <si>
    <t>99 9 00 51180</t>
  </si>
  <si>
    <t>99 9 00 51200</t>
  </si>
  <si>
    <t>99 9 00 85270</t>
  </si>
  <si>
    <t>СВЕДЕНИЯ  О  ПЕРЕЧИСЛЕНИИ  ИНЫХ  МЕЖБЮДЖЕТНЫХ  ТРАНСФЕРТОВ  В  2022  ГОДУ</t>
  </si>
  <si>
    <t xml:space="preserve"> Наименование  муниципальных  образований</t>
  </si>
  <si>
    <t>непрограммные расходы областного бюджета</t>
  </si>
  <si>
    <t>Подпрограмма "Развитие физической культуры и массового спорта"</t>
  </si>
  <si>
    <t xml:space="preserve">Подпрограмма «Охрана окружающей среды» </t>
  </si>
  <si>
    <t>Основное мероприятие «Строительство физкультурно-оздоровительного комплекса» подпрограммы 1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</si>
  <si>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Основное мероприятие «Обеспечение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</si>
  <si>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Основное мероприятие «Проведение капитального ремонта объектов муниципальных общеобразовательных организаций»</t>
  </si>
  <si>
    <t>Региональный проект "Культурная  среда"</t>
  </si>
  <si>
    <t xml:space="preserve">Региональный проект "Патриотическое воспитание граждан Российской Федерации" </t>
  </si>
  <si>
    <t xml:space="preserve">Региональный проект "Чистая страна" </t>
  </si>
  <si>
    <t>Основное мероприятие "Обеспечение проведения мероприятий по благоустройству территорий  муниципальных образований"</t>
  </si>
  <si>
    <t>Иной межбюджетный трансферт на строительство физкультурно-оздоровительного комплекса</t>
  </si>
  <si>
    <t>Ежемесячное денежное вознаграждение за классное руководство педагогическим работникам государственных образовательных организаций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</si>
  <si>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Иные межбюджетные трансферты местным бюджетам на проведение капитального ремонта объектов муниципальных общеобразовательных организаций</t>
  </si>
  <si>
    <t xml:space="preserve">Создание модельных муниципальных библиотек </t>
  </si>
  <si>
    <t xml:space="preserve">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t>
  </si>
  <si>
    <t>Снижение совокупного объема выбросов загрязняющих веществ в атмосферный воздух</t>
  </si>
  <si>
    <t xml:space="preserve">Финансовое обеспечение организации благоустройства территорий муниципальных образований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</si>
  <si>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</si>
  <si>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 </t>
  </si>
  <si>
    <t xml:space="preserve">Реализация мероприятий, связанных с достижением показателей деятельности органов исполнительной власти Липецкой области (иные межбюджетные трансферты на цели поощрения муниципальных управленческих команд) </t>
  </si>
  <si>
    <t xml:space="preserve">Иные межбюджетные трансферты на поощрение муниципальных управленческих команд за достижение отдельных показателей деятельности органов местного самоуправления городских округов и муниципальных районов Липецкой области </t>
  </si>
  <si>
    <t>04 1 12 87090</t>
  </si>
  <si>
    <t>05 1 32 53030</t>
  </si>
  <si>
    <t>05 1 33 87080</t>
  </si>
  <si>
    <t>06 1 A1 54540,   06 1 А1 Д4540</t>
  </si>
  <si>
    <t>10 1 ЕВ 5179F</t>
  </si>
  <si>
    <t>16 1 G4 51080</t>
  </si>
  <si>
    <t>20 1 08 87070</t>
  </si>
  <si>
    <t>20 1 F2 54240</t>
  </si>
  <si>
    <t>20 1 F2 5424F</t>
  </si>
  <si>
    <t>99 9 00 55491</t>
  </si>
  <si>
    <t>99 9 00 87100</t>
  </si>
  <si>
    <t>СВЕДЕНИЯ  О  ПЕРЕЧИСЛЕНИИ  МЕЖБЮДЖЕТНЫХ  ТРАНСФЕРТОВ  ИЗ ОБЛАСТНОГО  БЮДЖЕТА  В  2022  ГОДУ</t>
  </si>
  <si>
    <t>Всего  межбюджетные  трансферты</t>
  </si>
  <si>
    <t>ИТОГО</t>
  </si>
  <si>
    <t>Нераспределенные  средства,  всего</t>
  </si>
  <si>
    <t>дотация</t>
  </si>
  <si>
    <t xml:space="preserve">субсидия  </t>
  </si>
  <si>
    <t>субвенция</t>
  </si>
  <si>
    <t>иные  МБТ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</si>
</sst>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_-* #,##0.0_р_._-;\-* #,##0.0_р_._-;_-* &quot;-&quot;??_р_._-;_-@_-"/>
    <numFmt numFmtId="166" formatCode="_-* #,##0_р_._-;\-* #,##0_р_._-;_-* &quot;-&quot;_р_._-;_-@_-"/>
    <numFmt numFmtId="167" formatCode="_-* #,##0_р_._-;\-* #,##0_р_._-;_-* &quot;-&quot;??_р_._-;_-@_-"/>
    <numFmt numFmtId="168" formatCode="_-* #,##0.0_р_._-;\-* #,##0.0_р_._-;_-* &quot;-&quot;?_р_._-;_-@_-"/>
  </numFmts>
  <fonts count="34" x14ac:knownFonts="1">
    <font>
      <sz val="10"/>
      <name val="Arial Cyr"/>
      <charset val="204"/>
    </font>
    <font>
      <sz val="10"/>
      <name val="Arial Cyr"/>
      <charset val="204"/>
    </font>
    <font>
      <b/>
      <sz val="11"/>
      <name val="Arial Cyr"/>
      <family val="2"/>
      <charset val="204"/>
    </font>
    <font>
      <b/>
      <sz val="14"/>
      <name val="Arial Cyr"/>
      <family val="2"/>
      <charset val="204"/>
    </font>
    <font>
      <b/>
      <sz val="12"/>
      <name val="Arial Cyr"/>
      <family val="2"/>
      <charset val="204"/>
    </font>
    <font>
      <b/>
      <sz val="14"/>
      <color indexed="10"/>
      <name val="Arial Cyr"/>
      <family val="2"/>
      <charset val="204"/>
    </font>
    <font>
      <b/>
      <sz val="12"/>
      <color indexed="10"/>
      <name val="Arial Cyr"/>
      <family val="2"/>
      <charset val="204"/>
    </font>
    <font>
      <b/>
      <sz val="11"/>
      <name val="Arial Cyr"/>
      <charset val="204"/>
    </font>
    <font>
      <sz val="11"/>
      <name val="Arial CYR"/>
      <family val="2"/>
      <charset val="204"/>
    </font>
    <font>
      <sz val="12"/>
      <name val="Arial Cyr"/>
      <family val="2"/>
      <charset val="204"/>
    </font>
    <font>
      <sz val="10"/>
      <name val="Arial Cyr"/>
      <family val="2"/>
      <charset val="204"/>
    </font>
    <font>
      <b/>
      <sz val="12"/>
      <name val="Arial Cyr"/>
      <charset val="204"/>
    </font>
    <font>
      <b/>
      <sz val="10"/>
      <name val="Arial Cyr"/>
      <family val="2"/>
      <charset val="204"/>
    </font>
    <font>
      <b/>
      <sz val="13"/>
      <name val="Arial Cyr"/>
      <family val="2"/>
      <charset val="204"/>
    </font>
    <font>
      <b/>
      <sz val="14"/>
      <color indexed="10"/>
      <name val="Arial Cyr"/>
      <charset val="204"/>
    </font>
    <font>
      <sz val="13"/>
      <name val="Arial Cyr"/>
      <charset val="204"/>
    </font>
    <font>
      <b/>
      <sz val="13"/>
      <name val="Arial Cyr"/>
      <charset val="204"/>
    </font>
    <font>
      <b/>
      <sz val="13"/>
      <color indexed="10"/>
      <name val="Arial Cyr"/>
      <family val="2"/>
      <charset val="204"/>
    </font>
    <font>
      <b/>
      <sz val="10"/>
      <name val="Arial Cyr"/>
      <charset val="204"/>
    </font>
    <font>
      <b/>
      <sz val="13"/>
      <color indexed="10"/>
      <name val="Arial Cyr"/>
      <charset val="204"/>
    </font>
    <font>
      <b/>
      <sz val="14"/>
      <color rgb="FFFF0000"/>
      <name val="Arial Cyr"/>
      <charset val="204"/>
    </font>
    <font>
      <b/>
      <sz val="12"/>
      <color rgb="FFFF0000"/>
      <name val="Arial Cyr"/>
      <charset val="204"/>
    </font>
    <font>
      <sz val="12"/>
      <name val="Arial Cyr"/>
      <charset val="204"/>
    </font>
    <font>
      <sz val="12"/>
      <name val="Times New Roman"/>
      <family val="1"/>
    </font>
    <font>
      <b/>
      <sz val="12"/>
      <name val="Arial"/>
      <family val="2"/>
      <charset val="204"/>
    </font>
    <font>
      <sz val="12"/>
      <name val="Helv"/>
    </font>
    <font>
      <sz val="13"/>
      <name val="Arial Cyr"/>
      <family val="2"/>
      <charset val="204"/>
    </font>
    <font>
      <b/>
      <sz val="13"/>
      <color rgb="FFFF0000"/>
      <name val="Arial Cyr"/>
      <family val="2"/>
      <charset val="204"/>
    </font>
    <font>
      <sz val="13"/>
      <color indexed="10"/>
      <name val="Arial CYR"/>
      <family val="2"/>
      <charset val="204"/>
    </font>
    <font>
      <b/>
      <sz val="14"/>
      <color rgb="FF000000"/>
      <name val="Arial"/>
      <family val="2"/>
      <charset val="204"/>
    </font>
    <font>
      <b/>
      <sz val="11"/>
      <color indexed="10"/>
      <name val="Arial Cyr"/>
      <family val="2"/>
      <charset val="204"/>
    </font>
    <font>
      <b/>
      <sz val="11"/>
      <color indexed="10"/>
      <name val="Arial Cyr"/>
      <charset val="204"/>
    </font>
    <font>
      <b/>
      <sz val="10"/>
      <color rgb="FFFF0000"/>
      <name val="Arial Cyr"/>
      <charset val="204"/>
    </font>
    <font>
      <b/>
      <sz val="10"/>
      <color indexed="10"/>
      <name val="Arial Cyr"/>
      <charset val="204"/>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11"/>
        <bgColor indexed="64"/>
      </patternFill>
    </fill>
    <fill>
      <patternFill patternType="solid">
        <fgColor rgb="FFF1F5F9"/>
      </patternFill>
    </fill>
  </fills>
  <borders count="3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rgb="FFD9D9D9"/>
      </left>
      <right style="thin">
        <color rgb="FFD9D9D9"/>
      </right>
      <top/>
      <bottom style="thin">
        <color rgb="FFD9D9D9"/>
      </bottom>
      <diagonal/>
    </border>
  </borders>
  <cellStyleXfs count="3">
    <xf numFmtId="0" fontId="0" fillId="0" borderId="0"/>
    <xf numFmtId="164" fontId="1" fillId="0" borderId="0" applyFont="0" applyFill="0" applyBorder="0" applyAlignment="0" applyProtection="0"/>
    <xf numFmtId="166" fontId="1" fillId="0" borderId="0" applyFont="0" applyFill="0" applyBorder="0" applyAlignment="0" applyProtection="0"/>
  </cellStyleXfs>
  <cellXfs count="427">
    <xf numFmtId="0" fontId="0" fillId="0" borderId="0" xfId="0"/>
    <xf numFmtId="0" fontId="2" fillId="0" borderId="0" xfId="0" applyFont="1"/>
    <xf numFmtId="0" fontId="3" fillId="0" borderId="0" xfId="0" applyFont="1"/>
    <xf numFmtId="0" fontId="3" fillId="0" borderId="0" xfId="0" applyFont="1" applyAlignment="1">
      <alignment horizontal="center"/>
    </xf>
    <xf numFmtId="0" fontId="4" fillId="0" borderId="0" xfId="0" applyFont="1" applyAlignment="1">
      <alignment horizontal="left"/>
    </xf>
    <xf numFmtId="0" fontId="5" fillId="0" borderId="0" xfId="0" applyFont="1"/>
    <xf numFmtId="0" fontId="5" fillId="0" borderId="0" xfId="0" applyFont="1" applyAlignment="1">
      <alignment horizontal="center"/>
    </xf>
    <xf numFmtId="0" fontId="6" fillId="0" borderId="0" xfId="0" applyFont="1" applyAlignment="1">
      <alignment horizontal="left"/>
    </xf>
    <xf numFmtId="0" fontId="4" fillId="0" borderId="0" xfId="0" applyFont="1"/>
    <xf numFmtId="0" fontId="7" fillId="0" borderId="0" xfId="0" applyFont="1"/>
    <xf numFmtId="0" fontId="8" fillId="0" borderId="0" xfId="0" applyFont="1"/>
    <xf numFmtId="0" fontId="8" fillId="0" borderId="0" xfId="0" applyFont="1" applyAlignment="1">
      <alignment vertical="center"/>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xf>
    <xf numFmtId="0" fontId="2" fillId="0" borderId="1"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5" xfId="0" applyFont="1" applyFill="1" applyBorder="1" applyAlignment="1">
      <alignment horizontal="center"/>
    </xf>
    <xf numFmtId="0" fontId="4" fillId="2" borderId="6" xfId="0" applyFont="1" applyFill="1" applyBorder="1" applyAlignment="1">
      <alignment horizontal="center"/>
    </xf>
    <xf numFmtId="0" fontId="9" fillId="0" borderId="0" xfId="0" applyFont="1"/>
    <xf numFmtId="0" fontId="2" fillId="0" borderId="16" xfId="0" applyFont="1" applyBorder="1"/>
    <xf numFmtId="165" fontId="6" fillId="0" borderId="16" xfId="1" applyNumberFormat="1" applyFont="1" applyBorder="1" applyAlignment="1">
      <alignment horizontal="center"/>
    </xf>
    <xf numFmtId="165" fontId="6" fillId="3" borderId="17" xfId="1" applyNumberFormat="1" applyFont="1" applyFill="1" applyBorder="1" applyAlignment="1">
      <alignment horizontal="center"/>
    </xf>
    <xf numFmtId="165" fontId="6" fillId="3" borderId="18" xfId="1" applyNumberFormat="1" applyFont="1" applyFill="1" applyBorder="1" applyAlignment="1">
      <alignment horizontal="center"/>
    </xf>
    <xf numFmtId="165" fontId="6" fillId="0" borderId="17" xfId="1" applyNumberFormat="1" applyFont="1" applyBorder="1" applyAlignment="1">
      <alignment horizontal="center"/>
    </xf>
    <xf numFmtId="165" fontId="4" fillId="0" borderId="16" xfId="1" applyNumberFormat="1" applyFont="1" applyBorder="1"/>
    <xf numFmtId="165" fontId="4" fillId="0" borderId="19" xfId="1" applyNumberFormat="1" applyFont="1" applyBorder="1"/>
    <xf numFmtId="165" fontId="6" fillId="0" borderId="19" xfId="1" applyNumberFormat="1" applyFont="1" applyBorder="1" applyAlignment="1">
      <alignment horizontal="center"/>
    </xf>
    <xf numFmtId="165" fontId="4" fillId="0" borderId="20" xfId="1" applyNumberFormat="1" applyFont="1" applyBorder="1"/>
    <xf numFmtId="165" fontId="6" fillId="0" borderId="20" xfId="1" applyNumberFormat="1" applyFont="1" applyBorder="1" applyAlignment="1">
      <alignment horizontal="center"/>
    </xf>
    <xf numFmtId="165" fontId="6" fillId="0" borderId="18" xfId="1" applyNumberFormat="1" applyFont="1" applyBorder="1" applyAlignment="1">
      <alignment horizontal="center"/>
    </xf>
    <xf numFmtId="165" fontId="4" fillId="0" borderId="18" xfId="1" applyNumberFormat="1" applyFont="1" applyBorder="1"/>
    <xf numFmtId="165" fontId="6" fillId="0" borderId="21" xfId="1" applyNumberFormat="1" applyFont="1" applyBorder="1" applyAlignment="1">
      <alignment horizontal="center"/>
    </xf>
    <xf numFmtId="165" fontId="4" fillId="0" borderId="17" xfId="1" applyNumberFormat="1" applyFont="1" applyBorder="1"/>
    <xf numFmtId="0" fontId="2" fillId="0" borderId="22" xfId="0" applyFont="1" applyBorder="1"/>
    <xf numFmtId="165" fontId="6" fillId="0" borderId="23" xfId="1" applyNumberFormat="1" applyFont="1" applyBorder="1" applyAlignment="1">
      <alignment horizontal="center"/>
    </xf>
    <xf numFmtId="165" fontId="4" fillId="0" borderId="24" xfId="1" applyNumberFormat="1" applyFont="1" applyBorder="1"/>
    <xf numFmtId="165" fontId="6" fillId="0" borderId="24" xfId="1" applyNumberFormat="1" applyFont="1" applyBorder="1" applyAlignment="1">
      <alignment horizontal="center"/>
    </xf>
    <xf numFmtId="165" fontId="4" fillId="0" borderId="23" xfId="1" applyNumberFormat="1" applyFont="1" applyBorder="1"/>
    <xf numFmtId="0" fontId="2" fillId="0" borderId="25" xfId="0" applyFont="1" applyBorder="1"/>
    <xf numFmtId="165" fontId="4" fillId="0" borderId="8" xfId="1" applyNumberFormat="1" applyFont="1" applyBorder="1"/>
    <xf numFmtId="165" fontId="6" fillId="0" borderId="26" xfId="1" applyNumberFormat="1" applyFont="1" applyBorder="1" applyAlignment="1">
      <alignment horizontal="center"/>
    </xf>
    <xf numFmtId="165" fontId="4" fillId="0" borderId="27" xfId="1" applyNumberFormat="1" applyFont="1" applyBorder="1"/>
    <xf numFmtId="165" fontId="6" fillId="0" borderId="27" xfId="1" applyNumberFormat="1" applyFont="1" applyBorder="1" applyAlignment="1">
      <alignment horizontal="center"/>
    </xf>
    <xf numFmtId="165" fontId="4" fillId="0" borderId="26" xfId="1" applyNumberFormat="1" applyFont="1" applyBorder="1"/>
    <xf numFmtId="0" fontId="2" fillId="0" borderId="1" xfId="0" applyFont="1" applyBorder="1"/>
    <xf numFmtId="165" fontId="4" fillId="0" borderId="15" xfId="1" applyNumberFormat="1" applyFont="1" applyBorder="1" applyAlignment="1">
      <alignment horizontal="center"/>
    </xf>
    <xf numFmtId="165" fontId="4" fillId="3" borderId="15" xfId="1" applyNumberFormat="1" applyFont="1" applyFill="1" applyBorder="1" applyAlignment="1">
      <alignment horizontal="center"/>
    </xf>
    <xf numFmtId="165" fontId="4" fillId="0" borderId="5" xfId="1" applyNumberFormat="1" applyFont="1" applyBorder="1"/>
    <xf numFmtId="165" fontId="4" fillId="0" borderId="5" xfId="1" applyNumberFormat="1" applyFont="1" applyBorder="1" applyAlignment="1">
      <alignment horizontal="center"/>
    </xf>
    <xf numFmtId="165" fontId="4" fillId="0" borderId="15" xfId="1" applyNumberFormat="1" applyFont="1" applyBorder="1"/>
    <xf numFmtId="165" fontId="4" fillId="0" borderId="6" xfId="1" applyNumberFormat="1" applyFont="1" applyBorder="1" applyAlignment="1">
      <alignment horizontal="center"/>
    </xf>
    <xf numFmtId="165" fontId="4" fillId="0" borderId="7" xfId="1" applyNumberFormat="1" applyFont="1" applyBorder="1" applyAlignment="1">
      <alignment horizontal="center"/>
    </xf>
    <xf numFmtId="165" fontId="4" fillId="0" borderId="7" xfId="1" applyNumberFormat="1" applyFont="1" applyBorder="1"/>
    <xf numFmtId="0" fontId="10" fillId="0" borderId="0" xfId="0" applyFont="1"/>
    <xf numFmtId="0" fontId="4" fillId="0" borderId="1" xfId="0" applyFont="1" applyBorder="1"/>
    <xf numFmtId="165" fontId="6" fillId="0" borderId="9" xfId="1" applyNumberFormat="1" applyFont="1" applyBorder="1" applyAlignment="1">
      <alignment horizontal="center"/>
    </xf>
    <xf numFmtId="165" fontId="6" fillId="3" borderId="9" xfId="1" applyNumberFormat="1" applyFont="1" applyFill="1" applyBorder="1" applyAlignment="1">
      <alignment horizontal="center"/>
    </xf>
    <xf numFmtId="165" fontId="6" fillId="0" borderId="8" xfId="1" applyNumberFormat="1" applyFont="1" applyBorder="1" applyAlignment="1">
      <alignment horizontal="center"/>
    </xf>
    <xf numFmtId="165" fontId="6" fillId="0" borderId="0" xfId="1" applyNumberFormat="1" applyFont="1" applyAlignment="1">
      <alignment horizontal="center"/>
    </xf>
    <xf numFmtId="165" fontId="6" fillId="0" borderId="10" xfId="1" applyNumberFormat="1" applyFont="1" applyBorder="1" applyAlignment="1">
      <alignment horizontal="center"/>
    </xf>
    <xf numFmtId="165" fontId="4" fillId="0" borderId="10" xfId="1" applyNumberFormat="1" applyFont="1" applyBorder="1"/>
    <xf numFmtId="165" fontId="4" fillId="0" borderId="9" xfId="1" applyNumberFormat="1" applyFont="1" applyBorder="1" applyAlignment="1">
      <alignment horizontal="center"/>
    </xf>
    <xf numFmtId="165" fontId="4" fillId="0" borderId="8" xfId="1" applyNumberFormat="1" applyFont="1" applyBorder="1" applyAlignment="1">
      <alignment horizontal="center"/>
    </xf>
    <xf numFmtId="165" fontId="4" fillId="0" borderId="1" xfId="0" applyNumberFormat="1" applyFont="1" applyBorder="1"/>
    <xf numFmtId="0" fontId="2" fillId="0" borderId="23" xfId="0" applyFont="1" applyBorder="1"/>
    <xf numFmtId="165" fontId="6" fillId="0" borderId="22" xfId="1" applyNumberFormat="1" applyFont="1" applyBorder="1" applyAlignment="1">
      <alignment horizontal="center"/>
    </xf>
    <xf numFmtId="165" fontId="6" fillId="3" borderId="23" xfId="1" applyNumberFormat="1" applyFont="1" applyFill="1" applyBorder="1" applyAlignment="1">
      <alignment horizontal="center"/>
    </xf>
    <xf numFmtId="165" fontId="6" fillId="3" borderId="28" xfId="1" applyNumberFormat="1" applyFont="1" applyFill="1" applyBorder="1" applyAlignment="1">
      <alignment horizontal="center"/>
    </xf>
    <xf numFmtId="165" fontId="4" fillId="0" borderId="22" xfId="1" applyNumberFormat="1" applyFont="1" applyBorder="1"/>
    <xf numFmtId="165" fontId="6" fillId="0" borderId="28" xfId="1" applyNumberFormat="1" applyFont="1" applyBorder="1" applyAlignment="1">
      <alignment horizontal="center"/>
    </xf>
    <xf numFmtId="165" fontId="4" fillId="0" borderId="28" xfId="1" applyNumberFormat="1" applyFont="1" applyBorder="1"/>
    <xf numFmtId="0" fontId="2" fillId="0" borderId="14" xfId="0" applyFont="1" applyBorder="1"/>
    <xf numFmtId="0" fontId="2" fillId="0" borderId="9" xfId="0" applyFont="1" applyBorder="1"/>
    <xf numFmtId="165" fontId="4" fillId="0" borderId="15" xfId="0" applyNumberFormat="1" applyFont="1" applyBorder="1"/>
    <xf numFmtId="165" fontId="4" fillId="0" borderId="6" xfId="0" applyNumberFormat="1" applyFont="1" applyBorder="1"/>
    <xf numFmtId="165" fontId="4" fillId="2" borderId="5" xfId="0" applyNumberFormat="1" applyFont="1" applyFill="1" applyBorder="1"/>
    <xf numFmtId="165" fontId="4" fillId="2" borderId="6" xfId="0" applyNumberFormat="1" applyFont="1" applyFill="1" applyBorder="1"/>
    <xf numFmtId="165" fontId="4" fillId="0" borderId="5" xfId="0" applyNumberFormat="1" applyFont="1" applyBorder="1"/>
    <xf numFmtId="0" fontId="2" fillId="0" borderId="2" xfId="0" applyFont="1" applyBorder="1"/>
    <xf numFmtId="165" fontId="9" fillId="0" borderId="8" xfId="0" applyNumberFormat="1" applyFont="1" applyBorder="1"/>
    <xf numFmtId="165" fontId="9" fillId="0" borderId="0" xfId="0" applyNumberFormat="1" applyFont="1"/>
    <xf numFmtId="165" fontId="9" fillId="2" borderId="9" xfId="0" applyNumberFormat="1" applyFont="1" applyFill="1" applyBorder="1"/>
    <xf numFmtId="165" fontId="9" fillId="2" borderId="0" xfId="0" applyNumberFormat="1" applyFont="1" applyFill="1"/>
    <xf numFmtId="165" fontId="9" fillId="2" borderId="2" xfId="0" applyNumberFormat="1" applyFont="1" applyFill="1" applyBorder="1"/>
    <xf numFmtId="165" fontId="9" fillId="0" borderId="9" xfId="0" applyNumberFormat="1" applyFont="1" applyBorder="1"/>
    <xf numFmtId="165" fontId="4" fillId="0" borderId="1" xfId="1" applyNumberFormat="1" applyFont="1" applyBorder="1" applyAlignment="1">
      <alignment horizontal="center"/>
    </xf>
    <xf numFmtId="165" fontId="4" fillId="0" borderId="0" xfId="1" applyNumberFormat="1" applyFont="1" applyAlignment="1">
      <alignment horizontal="center"/>
    </xf>
    <xf numFmtId="0" fontId="2" fillId="0" borderId="9" xfId="0" applyFont="1" applyBorder="1" applyAlignment="1">
      <alignment wrapText="1"/>
    </xf>
    <xf numFmtId="165" fontId="11" fillId="0" borderId="8" xfId="0" applyNumberFormat="1" applyFont="1" applyBorder="1"/>
    <xf numFmtId="165" fontId="11" fillId="0" borderId="9" xfId="0" applyNumberFormat="1" applyFont="1" applyBorder="1"/>
    <xf numFmtId="165" fontId="11" fillId="0" borderId="8" xfId="1" applyNumberFormat="1" applyFont="1" applyBorder="1" applyAlignment="1">
      <alignment horizontal="center"/>
    </xf>
    <xf numFmtId="165" fontId="11" fillId="0" borderId="0" xfId="0" applyNumberFormat="1" applyFont="1"/>
    <xf numFmtId="165" fontId="11" fillId="0" borderId="0" xfId="1" applyNumberFormat="1" applyFont="1" applyAlignment="1">
      <alignment horizontal="center"/>
    </xf>
    <xf numFmtId="165" fontId="11" fillId="0" borderId="9" xfId="1" applyNumberFormat="1" applyFont="1" applyBorder="1" applyAlignment="1">
      <alignment horizontal="center"/>
    </xf>
    <xf numFmtId="0" fontId="2" fillId="0" borderId="11" xfId="0" applyFont="1" applyBorder="1"/>
    <xf numFmtId="165" fontId="9" fillId="2" borderId="11" xfId="0" applyNumberFormat="1" applyFont="1" applyFill="1" applyBorder="1"/>
    <xf numFmtId="165" fontId="4" fillId="0" borderId="14" xfId="1" applyNumberFormat="1" applyFont="1" applyBorder="1" applyAlignment="1">
      <alignment horizontal="center"/>
    </xf>
    <xf numFmtId="0" fontId="2" fillId="0" borderId="11" xfId="0" applyFont="1" applyBorder="1" applyAlignment="1">
      <alignment horizontal="center"/>
    </xf>
    <xf numFmtId="165" fontId="4" fillId="3" borderId="5" xfId="0" applyNumberFormat="1" applyFont="1" applyFill="1" applyBorder="1"/>
    <xf numFmtId="0" fontId="12" fillId="0" borderId="0" xfId="0" applyFont="1"/>
    <xf numFmtId="165" fontId="6" fillId="0" borderId="0" xfId="0" applyNumberFormat="1" applyFont="1"/>
    <xf numFmtId="165" fontId="4" fillId="0" borderId="0" xfId="0" applyNumberFormat="1" applyFont="1"/>
    <xf numFmtId="0" fontId="4" fillId="0" borderId="0" xfId="0" applyFont="1" applyAlignment="1">
      <alignment horizontal="center"/>
    </xf>
    <xf numFmtId="0" fontId="3" fillId="0" borderId="0" xfId="0" applyFont="1" applyAlignment="1">
      <alignment horizontal="left"/>
    </xf>
    <xf numFmtId="0" fontId="13" fillId="0" borderId="0" xfId="0" applyFont="1" applyAlignment="1">
      <alignment horizontal="left"/>
    </xf>
    <xf numFmtId="0" fontId="14" fillId="0" borderId="0" xfId="0" applyFont="1"/>
    <xf numFmtId="0" fontId="4" fillId="0" borderId="12" xfId="0" applyFont="1" applyBorder="1" applyAlignment="1">
      <alignment horizontal="center"/>
    </xf>
    <xf numFmtId="0" fontId="4" fillId="0" borderId="6" xfId="0" applyFont="1" applyBorder="1" applyAlignment="1">
      <alignment horizontal="center"/>
    </xf>
    <xf numFmtId="0" fontId="9" fillId="0" borderId="6" xfId="0" applyFont="1" applyBorder="1"/>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9" fillId="0" borderId="12" xfId="0" applyFont="1" applyBorder="1"/>
    <xf numFmtId="0" fontId="9" fillId="0" borderId="7" xfId="0" applyFont="1" applyBorder="1"/>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9" fillId="0" borderId="0" xfId="0" applyFont="1" applyAlignment="1">
      <alignment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7" xfId="0" applyFont="1" applyBorder="1" applyAlignment="1">
      <alignment horizontal="center" vertical="center" wrapText="1"/>
    </xf>
    <xf numFmtId="0" fontId="0" fillId="2" borderId="14" xfId="0" applyFill="1" applyBorder="1"/>
    <xf numFmtId="0" fontId="0" fillId="2" borderId="11" xfId="0" applyFill="1" applyBorder="1"/>
    <xf numFmtId="0" fontId="0" fillId="2" borderId="6" xfId="0" applyFill="1" applyBorder="1" applyAlignment="1">
      <alignment horizontal="center"/>
    </xf>
    <xf numFmtId="0" fontId="0" fillId="2" borderId="15" xfId="0" applyFill="1" applyBorder="1" applyAlignment="1">
      <alignment horizontal="center"/>
    </xf>
    <xf numFmtId="0" fontId="4" fillId="4" borderId="6" xfId="0" applyFont="1" applyFill="1" applyBorder="1" applyAlignment="1">
      <alignment horizontal="center" vertical="center" wrapText="1"/>
    </xf>
    <xf numFmtId="0" fontId="15" fillId="2" borderId="14" xfId="0" applyFont="1" applyFill="1" applyBorder="1"/>
    <xf numFmtId="0" fontId="15" fillId="0" borderId="0" xfId="0" applyFont="1"/>
    <xf numFmtId="0" fontId="4" fillId="0" borderId="29" xfId="0" applyFont="1" applyBorder="1"/>
    <xf numFmtId="165" fontId="17" fillId="0" borderId="29" xfId="1" applyNumberFormat="1" applyFont="1" applyBorder="1"/>
    <xf numFmtId="165" fontId="17" fillId="0" borderId="19" xfId="1" applyNumberFormat="1" applyFont="1" applyBorder="1"/>
    <xf numFmtId="165" fontId="17" fillId="0" borderId="30" xfId="1" applyNumberFormat="1" applyFont="1" applyBorder="1"/>
    <xf numFmtId="165" fontId="13" fillId="0" borderId="18" xfId="1" applyNumberFormat="1" applyFont="1" applyBorder="1"/>
    <xf numFmtId="165" fontId="13" fillId="0" borderId="21" xfId="1" applyNumberFormat="1" applyFont="1" applyBorder="1"/>
    <xf numFmtId="165" fontId="17" fillId="0" borderId="16" xfId="1" applyNumberFormat="1" applyFont="1" applyBorder="1" applyAlignment="1">
      <alignment horizontal="center"/>
    </xf>
    <xf numFmtId="165" fontId="13" fillId="0" borderId="17" xfId="1" applyNumberFormat="1" applyFont="1" applyBorder="1"/>
    <xf numFmtId="165" fontId="17" fillId="0" borderId="21" xfId="1" applyNumberFormat="1" applyFont="1" applyBorder="1" applyAlignment="1">
      <alignment horizontal="center"/>
    </xf>
    <xf numFmtId="165" fontId="0" fillId="0" borderId="0" xfId="1" applyNumberFormat="1" applyFont="1"/>
    <xf numFmtId="0" fontId="4" fillId="0" borderId="22" xfId="0" applyFont="1" applyBorder="1"/>
    <xf numFmtId="165" fontId="17" fillId="0" borderId="22" xfId="1" applyNumberFormat="1" applyFont="1" applyBorder="1"/>
    <xf numFmtId="165" fontId="17" fillId="0" borderId="23" xfId="1" applyNumberFormat="1" applyFont="1" applyBorder="1"/>
    <xf numFmtId="165" fontId="17" fillId="0" borderId="24" xfId="1" applyNumberFormat="1" applyFont="1" applyBorder="1"/>
    <xf numFmtId="0" fontId="4" fillId="0" borderId="25" xfId="0" applyFont="1" applyBorder="1"/>
    <xf numFmtId="165" fontId="17" fillId="0" borderId="25" xfId="1" applyNumberFormat="1" applyFont="1" applyBorder="1"/>
    <xf numFmtId="165" fontId="17" fillId="0" borderId="31" xfId="1" applyNumberFormat="1" applyFont="1" applyBorder="1"/>
    <xf numFmtId="165" fontId="13" fillId="0" borderId="10" xfId="1" applyNumberFormat="1" applyFont="1" applyBorder="1"/>
    <xf numFmtId="165" fontId="13" fillId="0" borderId="0" xfId="1" applyNumberFormat="1" applyFont="1"/>
    <xf numFmtId="165" fontId="13" fillId="0" borderId="8" xfId="1" applyNumberFormat="1" applyFont="1" applyBorder="1"/>
    <xf numFmtId="165" fontId="17" fillId="0" borderId="9" xfId="1" applyNumberFormat="1" applyFont="1" applyBorder="1" applyAlignment="1">
      <alignment horizontal="center"/>
    </xf>
    <xf numFmtId="0" fontId="4" fillId="0" borderId="15" xfId="0" applyFont="1" applyBorder="1"/>
    <xf numFmtId="165" fontId="13" fillId="0" borderId="11" xfId="1" applyNumberFormat="1" applyFont="1" applyBorder="1" applyAlignment="1">
      <alignment horizontal="center"/>
    </xf>
    <xf numFmtId="165" fontId="13" fillId="0" borderId="15" xfId="1" applyNumberFormat="1" applyFont="1" applyBorder="1" applyAlignment="1">
      <alignment horizontal="center"/>
    </xf>
    <xf numFmtId="165" fontId="13" fillId="3" borderId="7" xfId="1" applyNumberFormat="1" applyFont="1" applyFill="1" applyBorder="1" applyAlignment="1">
      <alignment horizontal="center"/>
    </xf>
    <xf numFmtId="165" fontId="13" fillId="3" borderId="15" xfId="1" applyNumberFormat="1" applyFont="1" applyFill="1" applyBorder="1" applyAlignment="1">
      <alignment horizontal="center"/>
    </xf>
    <xf numFmtId="165" fontId="13" fillId="0" borderId="7" xfId="1" applyNumberFormat="1" applyFont="1" applyBorder="1"/>
    <xf numFmtId="165" fontId="13" fillId="0" borderId="5" xfId="1" applyNumberFormat="1" applyFont="1" applyBorder="1" applyAlignment="1">
      <alignment horizontal="center"/>
    </xf>
    <xf numFmtId="165" fontId="13" fillId="0" borderId="15" xfId="1" applyNumberFormat="1" applyFont="1" applyBorder="1"/>
    <xf numFmtId="165" fontId="13" fillId="0" borderId="6" xfId="1" applyNumberFormat="1" applyFont="1" applyBorder="1" applyAlignment="1">
      <alignment horizontal="center"/>
    </xf>
    <xf numFmtId="165" fontId="13" fillId="0" borderId="3" xfId="1" applyNumberFormat="1" applyFont="1" applyBorder="1"/>
    <xf numFmtId="165" fontId="13" fillId="0" borderId="1" xfId="1" applyNumberFormat="1" applyFont="1" applyBorder="1"/>
    <xf numFmtId="165" fontId="17" fillId="3" borderId="0" xfId="1" applyNumberFormat="1" applyFont="1" applyFill="1" applyAlignment="1">
      <alignment horizontal="center"/>
    </xf>
    <xf numFmtId="165" fontId="17" fillId="3" borderId="8" xfId="1" applyNumberFormat="1" applyFont="1" applyFill="1" applyBorder="1" applyAlignment="1">
      <alignment horizontal="center"/>
    </xf>
    <xf numFmtId="165" fontId="17" fillId="3" borderId="10" xfId="1" applyNumberFormat="1" applyFont="1" applyFill="1" applyBorder="1" applyAlignment="1">
      <alignment horizontal="center"/>
    </xf>
    <xf numFmtId="165" fontId="13" fillId="0" borderId="9" xfId="1" applyNumberFormat="1" applyFont="1" applyBorder="1"/>
    <xf numFmtId="165" fontId="17" fillId="0" borderId="0" xfId="1" applyNumberFormat="1" applyFont="1" applyAlignment="1">
      <alignment horizontal="center"/>
    </xf>
    <xf numFmtId="0" fontId="4" fillId="0" borderId="23" xfId="0" applyFont="1" applyBorder="1"/>
    <xf numFmtId="165" fontId="13" fillId="0" borderId="28" xfId="1" applyNumberFormat="1" applyFont="1" applyBorder="1"/>
    <xf numFmtId="165" fontId="13" fillId="0" borderId="24" xfId="1" applyNumberFormat="1" applyFont="1" applyBorder="1"/>
    <xf numFmtId="165" fontId="17" fillId="0" borderId="22" xfId="1" applyNumberFormat="1" applyFont="1" applyBorder="1" applyAlignment="1">
      <alignment horizontal="center"/>
    </xf>
    <xf numFmtId="165" fontId="13" fillId="0" borderId="23" xfId="1" applyNumberFormat="1" applyFont="1" applyBorder="1"/>
    <xf numFmtId="165" fontId="17" fillId="0" borderId="24" xfId="1" applyNumberFormat="1" applyFont="1" applyBorder="1" applyAlignment="1">
      <alignment horizontal="center"/>
    </xf>
    <xf numFmtId="165" fontId="17" fillId="0" borderId="23" xfId="1" applyNumberFormat="1" applyFont="1" applyBorder="1" applyAlignment="1">
      <alignment horizontal="center"/>
    </xf>
    <xf numFmtId="0" fontId="4" fillId="0" borderId="14" xfId="0" applyFont="1" applyBorder="1"/>
    <xf numFmtId="0" fontId="4" fillId="0" borderId="11" xfId="0" applyFont="1" applyBorder="1"/>
    <xf numFmtId="165" fontId="13" fillId="2" borderId="6" xfId="1" applyNumberFormat="1" applyFont="1" applyFill="1" applyBorder="1" applyAlignment="1">
      <alignment horizontal="center"/>
    </xf>
    <xf numFmtId="165" fontId="13" fillId="2" borderId="15" xfId="1" applyNumberFormat="1" applyFont="1" applyFill="1" applyBorder="1" applyAlignment="1">
      <alignment horizontal="center"/>
    </xf>
    <xf numFmtId="165" fontId="13" fillId="2" borderId="5" xfId="1" applyNumberFormat="1" applyFont="1" applyFill="1" applyBorder="1" applyAlignment="1">
      <alignment horizontal="center"/>
    </xf>
    <xf numFmtId="165" fontId="13" fillId="0" borderId="7" xfId="1" applyNumberFormat="1" applyFont="1" applyBorder="1" applyAlignment="1">
      <alignment horizontal="center"/>
    </xf>
    <xf numFmtId="165" fontId="13" fillId="0" borderId="1" xfId="1" applyNumberFormat="1" applyFont="1" applyBorder="1" applyAlignment="1">
      <alignment horizontal="center"/>
    </xf>
    <xf numFmtId="0" fontId="4" fillId="0" borderId="2" xfId="0" applyFont="1" applyBorder="1"/>
    <xf numFmtId="165" fontId="13" fillId="2" borderId="3" xfId="1" applyNumberFormat="1" applyFont="1" applyFill="1" applyBorder="1"/>
    <xf numFmtId="165" fontId="13" fillId="2" borderId="1" xfId="1" applyNumberFormat="1" applyFont="1" applyFill="1" applyBorder="1"/>
    <xf numFmtId="165" fontId="13" fillId="2" borderId="2" xfId="1" applyNumberFormat="1" applyFont="1" applyFill="1" applyBorder="1"/>
    <xf numFmtId="165" fontId="13" fillId="0" borderId="4" xfId="1" applyNumberFormat="1" applyFont="1" applyBorder="1"/>
    <xf numFmtId="165" fontId="17" fillId="0" borderId="1" xfId="1" applyNumberFormat="1" applyFont="1" applyBorder="1" applyAlignment="1">
      <alignment horizontal="center"/>
    </xf>
    <xf numFmtId="0" fontId="4" fillId="0" borderId="9" xfId="0" applyFont="1" applyBorder="1" applyAlignment="1">
      <alignment wrapText="1"/>
    </xf>
    <xf numFmtId="165" fontId="17" fillId="0" borderId="8" xfId="1" applyNumberFormat="1" applyFont="1" applyBorder="1"/>
    <xf numFmtId="165" fontId="17" fillId="0" borderId="0" xfId="1" applyNumberFormat="1" applyFont="1"/>
    <xf numFmtId="165" fontId="13" fillId="2" borderId="0" xfId="1" applyNumberFormat="1" applyFont="1" applyFill="1"/>
    <xf numFmtId="165" fontId="17" fillId="0" borderId="8" xfId="1" applyNumberFormat="1" applyFont="1" applyBorder="1" applyAlignment="1">
      <alignment horizontal="center"/>
    </xf>
    <xf numFmtId="165" fontId="13" fillId="0" borderId="8" xfId="1" applyNumberFormat="1" applyFont="1" applyBorder="1" applyAlignment="1">
      <alignment horizontal="center"/>
    </xf>
    <xf numFmtId="165" fontId="13" fillId="2" borderId="12" xfId="1" applyNumberFormat="1" applyFont="1" applyFill="1" applyBorder="1"/>
    <xf numFmtId="165" fontId="13" fillId="2" borderId="14" xfId="1" applyNumberFormat="1" applyFont="1" applyFill="1" applyBorder="1"/>
    <xf numFmtId="165" fontId="13" fillId="2" borderId="11" xfId="1" applyNumberFormat="1" applyFont="1" applyFill="1" applyBorder="1"/>
    <xf numFmtId="165" fontId="17" fillId="0" borderId="14" xfId="1" applyNumberFormat="1" applyFont="1" applyBorder="1" applyAlignment="1">
      <alignment horizontal="center"/>
    </xf>
    <xf numFmtId="165" fontId="13" fillId="0" borderId="14" xfId="1" applyNumberFormat="1" applyFont="1" applyBorder="1" applyAlignment="1">
      <alignment horizontal="center"/>
    </xf>
    <xf numFmtId="0" fontId="4" fillId="0" borderId="11" xfId="0" applyFont="1" applyBorder="1" applyAlignment="1">
      <alignment horizontal="center"/>
    </xf>
    <xf numFmtId="0" fontId="18" fillId="0" borderId="0" xfId="0" applyFont="1"/>
    <xf numFmtId="165" fontId="19" fillId="0" borderId="0" xfId="1" applyNumberFormat="1" applyFont="1"/>
    <xf numFmtId="165" fontId="19" fillId="0" borderId="0" xfId="0" applyNumberFormat="1" applyFont="1"/>
    <xf numFmtId="0" fontId="16" fillId="0" borderId="0" xfId="0" applyFont="1"/>
    <xf numFmtId="164" fontId="20" fillId="0" borderId="0" xfId="0" applyNumberFormat="1" applyFont="1"/>
    <xf numFmtId="0" fontId="21" fillId="0" borderId="0" xfId="0" applyFont="1"/>
    <xf numFmtId="0" fontId="19" fillId="0" borderId="0" xfId="0" applyFont="1"/>
    <xf numFmtId="0" fontId="22" fillId="0" borderId="0" xfId="0" applyFont="1"/>
    <xf numFmtId="0" fontId="23" fillId="0" borderId="0" xfId="0" applyFont="1" applyAlignment="1">
      <alignment horizontal="center"/>
    </xf>
    <xf numFmtId="0" fontId="11" fillId="0" borderId="0" xfId="0" applyFont="1"/>
    <xf numFmtId="0" fontId="24" fillId="0" borderId="6" xfId="0" applyFont="1" applyBorder="1"/>
    <xf numFmtId="0" fontId="25" fillId="0" borderId="6" xfId="0" applyFont="1" applyBorder="1"/>
    <xf numFmtId="0" fontId="11" fillId="0" borderId="6" xfId="0" applyFont="1" applyBorder="1"/>
    <xf numFmtId="0" fontId="4" fillId="0" borderId="3" xfId="0" applyFont="1" applyBorder="1" applyAlignment="1">
      <alignment horizontal="center"/>
    </xf>
    <xf numFmtId="0" fontId="25" fillId="0" borderId="3" xfId="0" applyFont="1" applyBorder="1"/>
    <xf numFmtId="0" fontId="23" fillId="0" borderId="6" xfId="0" applyFont="1" applyBorder="1"/>
    <xf numFmtId="0" fontId="22" fillId="0" borderId="6" xfId="0" applyFont="1" applyBorder="1"/>
    <xf numFmtId="0" fontId="4" fillId="0" borderId="7" xfId="0" applyFont="1" applyBorder="1" applyAlignment="1">
      <alignment horizontal="center"/>
    </xf>
    <xf numFmtId="0" fontId="24" fillId="0" borderId="0" xfId="0" applyFont="1" applyAlignment="1">
      <alignment vertical="center" wrapText="1"/>
    </xf>
    <xf numFmtId="0" fontId="4" fillId="2" borderId="0" xfId="0" applyFont="1" applyFill="1" applyAlignment="1">
      <alignment horizontal="center"/>
    </xf>
    <xf numFmtId="0" fontId="4" fillId="2" borderId="9" xfId="0" applyFont="1" applyFill="1" applyBorder="1" applyAlignment="1">
      <alignment horizontal="center"/>
    </xf>
    <xf numFmtId="0" fontId="4" fillId="2" borderId="8" xfId="0" applyFont="1" applyFill="1" applyBorder="1" applyAlignment="1">
      <alignment horizontal="center"/>
    </xf>
    <xf numFmtId="0" fontId="4" fillId="0" borderId="13" xfId="0" applyFont="1" applyBorder="1" applyAlignment="1">
      <alignment horizontal="center" vertical="center" wrapText="1"/>
    </xf>
    <xf numFmtId="0" fontId="26" fillId="2" borderId="5" xfId="0" applyFont="1" applyFill="1" applyBorder="1" applyAlignment="1">
      <alignment vertical="center"/>
    </xf>
    <xf numFmtId="0" fontId="26" fillId="0" borderId="0" xfId="0" applyFont="1" applyAlignment="1">
      <alignment vertical="center"/>
    </xf>
    <xf numFmtId="0" fontId="4" fillId="0" borderId="16" xfId="0" applyFont="1" applyBorder="1"/>
    <xf numFmtId="165" fontId="17" fillId="0" borderId="16" xfId="1" applyNumberFormat="1" applyFont="1" applyBorder="1"/>
    <xf numFmtId="165" fontId="13" fillId="0" borderId="16" xfId="1" applyNumberFormat="1" applyFont="1" applyBorder="1"/>
    <xf numFmtId="165" fontId="27" fillId="0" borderId="16" xfId="1" applyNumberFormat="1" applyFont="1" applyBorder="1"/>
    <xf numFmtId="165" fontId="27" fillId="0" borderId="16" xfId="1" applyNumberFormat="1" applyFont="1" applyBorder="1" applyAlignment="1">
      <alignment horizontal="center"/>
    </xf>
    <xf numFmtId="164" fontId="9" fillId="0" borderId="0" xfId="0" applyNumberFormat="1" applyFont="1"/>
    <xf numFmtId="0" fontId="4" fillId="0" borderId="32" xfId="0" applyFont="1" applyBorder="1"/>
    <xf numFmtId="165" fontId="13" fillId="0" borderId="26" xfId="1" applyNumberFormat="1" applyFont="1" applyBorder="1"/>
    <xf numFmtId="0" fontId="4" fillId="0" borderId="5" xfId="0" applyFont="1" applyBorder="1"/>
    <xf numFmtId="0" fontId="4" fillId="0" borderId="9" xfId="0" applyFont="1" applyBorder="1"/>
    <xf numFmtId="165" fontId="17" fillId="3" borderId="16" xfId="1" applyNumberFormat="1" applyFont="1" applyFill="1" applyBorder="1"/>
    <xf numFmtId="165" fontId="13" fillId="0" borderId="9" xfId="0" applyNumberFormat="1" applyFont="1" applyBorder="1"/>
    <xf numFmtId="165" fontId="13" fillId="0" borderId="22" xfId="1" applyNumberFormat="1" applyFont="1" applyBorder="1"/>
    <xf numFmtId="165" fontId="27" fillId="0" borderId="22" xfId="1" applyNumberFormat="1" applyFont="1" applyBorder="1"/>
    <xf numFmtId="165" fontId="13" fillId="3" borderId="6" xfId="1" applyNumberFormat="1" applyFont="1" applyFill="1" applyBorder="1" applyAlignment="1">
      <alignment horizontal="center"/>
    </xf>
    <xf numFmtId="165" fontId="13" fillId="0" borderId="2" xfId="1" applyNumberFormat="1" applyFont="1" applyBorder="1" applyAlignment="1">
      <alignment horizontal="center"/>
    </xf>
    <xf numFmtId="165" fontId="13" fillId="0" borderId="4" xfId="1" applyNumberFormat="1" applyFont="1" applyBorder="1" applyAlignment="1">
      <alignment horizontal="center"/>
    </xf>
    <xf numFmtId="165" fontId="13" fillId="0" borderId="5" xfId="0" applyNumberFormat="1" applyFont="1" applyBorder="1"/>
    <xf numFmtId="165" fontId="13" fillId="2" borderId="8" xfId="1" applyNumberFormat="1" applyFont="1" applyFill="1" applyBorder="1"/>
    <xf numFmtId="165" fontId="13" fillId="0" borderId="2" xfId="1" applyNumberFormat="1" applyFont="1" applyBorder="1"/>
    <xf numFmtId="165" fontId="13" fillId="0" borderId="1" xfId="0" applyNumberFormat="1" applyFont="1" applyBorder="1"/>
    <xf numFmtId="165" fontId="17" fillId="0" borderId="4" xfId="1" applyNumberFormat="1" applyFont="1" applyBorder="1" applyAlignment="1">
      <alignment horizontal="center"/>
    </xf>
    <xf numFmtId="165" fontId="26" fillId="0" borderId="9" xfId="0" applyNumberFormat="1" applyFont="1" applyBorder="1"/>
    <xf numFmtId="165" fontId="13" fillId="2" borderId="10" xfId="1" applyNumberFormat="1" applyFont="1" applyFill="1" applyBorder="1"/>
    <xf numFmtId="165" fontId="13" fillId="0" borderId="10" xfId="1" applyNumberFormat="1" applyFont="1" applyBorder="1" applyAlignment="1">
      <alignment horizontal="center"/>
    </xf>
    <xf numFmtId="165" fontId="13" fillId="0" borderId="14" xfId="1" applyNumberFormat="1" applyFont="1" applyBorder="1"/>
    <xf numFmtId="165" fontId="13" fillId="0" borderId="12" xfId="1" applyNumberFormat="1" applyFont="1" applyBorder="1"/>
    <xf numFmtId="165" fontId="13" fillId="0" borderId="11" xfId="1" applyNumberFormat="1" applyFont="1" applyBorder="1"/>
    <xf numFmtId="165" fontId="13" fillId="0" borderId="14" xfId="0" applyNumberFormat="1" applyFont="1" applyBorder="1"/>
    <xf numFmtId="165" fontId="13" fillId="0" borderId="13" xfId="1" applyNumberFormat="1" applyFont="1" applyBorder="1" applyAlignment="1">
      <alignment horizontal="center"/>
    </xf>
    <xf numFmtId="165" fontId="17" fillId="0" borderId="13" xfId="1" applyNumberFormat="1" applyFont="1" applyBorder="1" applyAlignment="1">
      <alignment horizontal="center"/>
    </xf>
    <xf numFmtId="165" fontId="13" fillId="0" borderId="15" xfId="2" applyNumberFormat="1" applyFont="1" applyBorder="1" applyAlignment="1">
      <alignment horizontal="center"/>
    </xf>
    <xf numFmtId="165" fontId="13" fillId="0" borderId="13" xfId="2" applyNumberFormat="1" applyFont="1" applyBorder="1" applyAlignment="1">
      <alignment horizontal="center"/>
    </xf>
    <xf numFmtId="165" fontId="13" fillId="2" borderId="14" xfId="1" applyNumberFormat="1" applyFont="1" applyFill="1" applyBorder="1" applyAlignment="1">
      <alignment horizontal="center"/>
    </xf>
    <xf numFmtId="165" fontId="13" fillId="2" borderId="12" xfId="1" applyNumberFormat="1" applyFont="1" applyFill="1" applyBorder="1" applyAlignment="1">
      <alignment horizontal="center"/>
    </xf>
    <xf numFmtId="165" fontId="13" fillId="0" borderId="11" xfId="2" applyNumberFormat="1" applyFont="1" applyBorder="1" applyAlignment="1">
      <alignment horizontal="center"/>
    </xf>
    <xf numFmtId="165" fontId="13" fillId="0" borderId="7" xfId="2" applyNumberFormat="1" applyFont="1" applyBorder="1" applyAlignment="1">
      <alignment horizontal="center"/>
    </xf>
    <xf numFmtId="165" fontId="15" fillId="0" borderId="0" xfId="0" applyNumberFormat="1" applyFont="1"/>
    <xf numFmtId="0" fontId="2" fillId="0" borderId="0" xfId="0" applyFont="1" applyAlignment="1">
      <alignment horizontal="center"/>
    </xf>
    <xf numFmtId="167" fontId="0" fillId="0" borderId="0" xfId="0" applyNumberFormat="1"/>
    <xf numFmtId="0" fontId="20" fillId="0" borderId="0" xfId="0" applyFont="1"/>
    <xf numFmtId="0" fontId="20" fillId="0" borderId="0" xfId="0" applyFont="1" applyAlignment="1">
      <alignment horizontal="center"/>
    </xf>
    <xf numFmtId="0" fontId="4" fillId="2" borderId="12" xfId="0" applyFont="1" applyFill="1" applyBorder="1" applyAlignment="1">
      <alignment horizontal="center"/>
    </xf>
    <xf numFmtId="0" fontId="4" fillId="2" borderId="11" xfId="0" applyFont="1" applyFill="1" applyBorder="1" applyAlignment="1">
      <alignment horizontal="center"/>
    </xf>
    <xf numFmtId="0" fontId="4" fillId="2" borderId="14" xfId="0" applyFont="1" applyFill="1" applyBorder="1" applyAlignment="1">
      <alignment horizontal="center"/>
    </xf>
    <xf numFmtId="0" fontId="26" fillId="2" borderId="5" xfId="0" applyFont="1" applyFill="1" applyBorder="1"/>
    <xf numFmtId="0" fontId="26" fillId="2" borderId="6" xfId="0" applyFont="1" applyFill="1" applyBorder="1"/>
    <xf numFmtId="0" fontId="26" fillId="2" borderId="7" xfId="0" applyFont="1" applyFill="1" applyBorder="1"/>
    <xf numFmtId="0" fontId="26" fillId="0" borderId="0" xfId="0" applyFont="1"/>
    <xf numFmtId="165" fontId="17" fillId="0" borderId="16" xfId="0" applyNumberFormat="1" applyFont="1" applyBorder="1"/>
    <xf numFmtId="165" fontId="17" fillId="3" borderId="17" xfId="1" applyNumberFormat="1" applyFont="1" applyFill="1" applyBorder="1" applyAlignment="1">
      <alignment horizontal="center"/>
    </xf>
    <xf numFmtId="165" fontId="17" fillId="3" borderId="21" xfId="1" applyNumberFormat="1" applyFont="1" applyFill="1" applyBorder="1" applyAlignment="1">
      <alignment horizontal="center"/>
    </xf>
    <xf numFmtId="165" fontId="17" fillId="0" borderId="17" xfId="1" applyNumberFormat="1" applyFont="1" applyBorder="1"/>
    <xf numFmtId="165" fontId="13" fillId="0" borderId="8" xfId="0" applyNumberFormat="1" applyFont="1" applyBorder="1"/>
    <xf numFmtId="165" fontId="17" fillId="0" borderId="22" xfId="0" applyNumberFormat="1" applyFont="1" applyBorder="1"/>
    <xf numFmtId="165" fontId="17" fillId="3" borderId="23" xfId="1" applyNumberFormat="1" applyFont="1" applyFill="1" applyBorder="1" applyAlignment="1">
      <alignment horizontal="center"/>
    </xf>
    <xf numFmtId="165" fontId="17" fillId="3" borderId="24" xfId="1" applyNumberFormat="1" applyFont="1" applyFill="1" applyBorder="1" applyAlignment="1">
      <alignment horizontal="center"/>
    </xf>
    <xf numFmtId="165" fontId="13" fillId="0" borderId="0" xfId="0" applyNumberFormat="1" applyFont="1"/>
    <xf numFmtId="165" fontId="13" fillId="3" borderId="8" xfId="0" applyNumberFormat="1" applyFont="1" applyFill="1" applyBorder="1"/>
    <xf numFmtId="165" fontId="13" fillId="3" borderId="0" xfId="0" applyNumberFormat="1" applyFont="1" applyFill="1"/>
    <xf numFmtId="165" fontId="13" fillId="0" borderId="2" xfId="0" applyNumberFormat="1" applyFont="1" applyBorder="1"/>
    <xf numFmtId="165" fontId="17" fillId="0" borderId="8" xfId="0" applyNumberFormat="1" applyFont="1" applyBorder="1"/>
    <xf numFmtId="165" fontId="17" fillId="0" borderId="0" xfId="0" applyNumberFormat="1" applyFont="1"/>
    <xf numFmtId="165" fontId="17" fillId="0" borderId="9" xfId="1" applyNumberFormat="1" applyFont="1" applyBorder="1"/>
    <xf numFmtId="165" fontId="13" fillId="0" borderId="12" xfId="0" applyNumberFormat="1" applyFont="1" applyBorder="1"/>
    <xf numFmtId="165" fontId="13" fillId="3" borderId="14" xfId="0" applyNumberFormat="1" applyFont="1" applyFill="1" applyBorder="1"/>
    <xf numFmtId="165" fontId="13" fillId="3" borderId="12" xfId="0" applyNumberFormat="1" applyFont="1" applyFill="1" applyBorder="1"/>
    <xf numFmtId="165" fontId="13" fillId="0" borderId="11" xfId="0" applyNumberFormat="1" applyFont="1" applyBorder="1"/>
    <xf numFmtId="165" fontId="13" fillId="0" borderId="14" xfId="2" applyNumberFormat="1" applyFont="1" applyBorder="1" applyAlignment="1">
      <alignment horizontal="center"/>
    </xf>
    <xf numFmtId="165" fontId="13" fillId="0" borderId="12" xfId="2" applyNumberFormat="1" applyFont="1" applyBorder="1" applyAlignment="1">
      <alignment horizontal="center"/>
    </xf>
    <xf numFmtId="165" fontId="28" fillId="0" borderId="0" xfId="0" applyNumberFormat="1" applyFont="1"/>
    <xf numFmtId="164" fontId="29" fillId="5" borderId="33" xfId="1" applyFont="1" applyFill="1" applyBorder="1" applyAlignment="1">
      <alignment horizontal="right" vertical="center" shrinkToFit="1"/>
    </xf>
    <xf numFmtId="164" fontId="21" fillId="0" borderId="0" xfId="0" applyNumberFormat="1" applyFont="1"/>
    <xf numFmtId="0" fontId="12" fillId="0" borderId="0" xfId="0" applyFont="1" applyAlignment="1">
      <alignment horizontal="center"/>
    </xf>
    <xf numFmtId="0" fontId="18" fillId="0" borderId="14"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6" xfId="0" applyFont="1" applyBorder="1"/>
    <xf numFmtId="165" fontId="30" fillId="0" borderId="16" xfId="0" applyNumberFormat="1" applyFont="1" applyBorder="1"/>
    <xf numFmtId="165" fontId="2" fillId="0" borderId="17" xfId="1" applyNumberFormat="1" applyFont="1" applyBorder="1" applyAlignment="1">
      <alignment horizontal="center"/>
    </xf>
    <xf numFmtId="0" fontId="12" fillId="0" borderId="22" xfId="0" applyFont="1" applyBorder="1"/>
    <xf numFmtId="0" fontId="12" fillId="0" borderId="25" xfId="0" applyFont="1" applyBorder="1"/>
    <xf numFmtId="165" fontId="2" fillId="0" borderId="8" xfId="1" applyNumberFormat="1" applyFont="1" applyBorder="1" applyAlignment="1">
      <alignment horizontal="center"/>
    </xf>
    <xf numFmtId="0" fontId="12" fillId="0" borderId="9" xfId="0" applyFont="1" applyBorder="1"/>
    <xf numFmtId="165" fontId="2" fillId="0" borderId="5" xfId="1" applyNumberFormat="1" applyFont="1" applyBorder="1" applyAlignment="1">
      <alignment horizontal="center"/>
    </xf>
    <xf numFmtId="165" fontId="2" fillId="0" borderId="15" xfId="1" applyNumberFormat="1" applyFont="1" applyBorder="1" applyAlignment="1">
      <alignment horizontal="center"/>
    </xf>
    <xf numFmtId="0" fontId="12" fillId="0" borderId="2" xfId="0" applyFont="1" applyBorder="1"/>
    <xf numFmtId="165" fontId="2" fillId="0" borderId="2" xfId="0" applyNumberFormat="1" applyFont="1" applyBorder="1"/>
    <xf numFmtId="165" fontId="2" fillId="0" borderId="1" xfId="0" applyNumberFormat="1" applyFont="1" applyBorder="1"/>
    <xf numFmtId="165" fontId="30" fillId="0" borderId="22" xfId="0" applyNumberFormat="1" applyFont="1" applyBorder="1"/>
    <xf numFmtId="165" fontId="30" fillId="0" borderId="23" xfId="0" applyNumberFormat="1" applyFont="1" applyBorder="1"/>
    <xf numFmtId="165" fontId="2" fillId="0" borderId="23" xfId="1" applyNumberFormat="1" applyFont="1" applyBorder="1" applyAlignment="1">
      <alignment horizontal="center"/>
    </xf>
    <xf numFmtId="0" fontId="12" fillId="0" borderId="11" xfId="0" applyFont="1" applyBorder="1"/>
    <xf numFmtId="165" fontId="2" fillId="0" borderId="5" xfId="2" applyNumberFormat="1" applyFont="1" applyBorder="1" applyAlignment="1">
      <alignment horizontal="center"/>
    </xf>
    <xf numFmtId="165" fontId="2" fillId="0" borderId="15" xfId="2" applyNumberFormat="1" applyFont="1" applyBorder="1" applyAlignment="1">
      <alignment horizontal="center"/>
    </xf>
    <xf numFmtId="165" fontId="2" fillId="0" borderId="9" xfId="0" applyNumberFormat="1" applyFont="1" applyBorder="1"/>
    <xf numFmtId="165" fontId="2" fillId="0" borderId="8" xfId="0" applyNumberFormat="1" applyFont="1" applyBorder="1"/>
    <xf numFmtId="165" fontId="2" fillId="0" borderId="1" xfId="1" applyNumberFormat="1" applyFont="1" applyBorder="1" applyAlignment="1">
      <alignment horizontal="center"/>
    </xf>
    <xf numFmtId="165" fontId="2" fillId="0" borderId="14" xfId="1" applyNumberFormat="1" applyFont="1" applyBorder="1" applyAlignment="1">
      <alignment horizontal="center"/>
    </xf>
    <xf numFmtId="0" fontId="12" fillId="0" borderId="15" xfId="0" applyFont="1" applyBorder="1" applyAlignment="1">
      <alignment horizontal="center"/>
    </xf>
    <xf numFmtId="0" fontId="18" fillId="0" borderId="8" xfId="0" applyFont="1" applyBorder="1"/>
    <xf numFmtId="165" fontId="31" fillId="0" borderId="8" xfId="1" applyNumberFormat="1" applyFont="1" applyBorder="1"/>
    <xf numFmtId="0" fontId="18" fillId="0" borderId="8" xfId="0" applyFont="1" applyBorder="1" applyAlignment="1">
      <alignment wrapText="1"/>
    </xf>
    <xf numFmtId="0" fontId="18" fillId="0" borderId="8" xfId="0" applyFont="1" applyBorder="1" applyAlignment="1">
      <alignment horizontal="center" wrapText="1"/>
    </xf>
    <xf numFmtId="165" fontId="7" fillId="0" borderId="8" xfId="1" applyNumberFormat="1" applyFont="1" applyBorder="1"/>
    <xf numFmtId="0" fontId="18" fillId="0" borderId="15" xfId="0" applyFont="1" applyBorder="1" applyAlignment="1">
      <alignment horizontal="center" wrapText="1"/>
    </xf>
    <xf numFmtId="165" fontId="7" fillId="0" borderId="15" xfId="1" applyNumberFormat="1" applyFont="1" applyBorder="1"/>
    <xf numFmtId="168" fontId="32" fillId="0" borderId="0" xfId="0" applyNumberFormat="1" applyFont="1"/>
    <xf numFmtId="165" fontId="33" fillId="0" borderId="0" xfId="0" applyNumberFormat="1" applyFont="1"/>
    <xf numFmtId="0" fontId="4" fillId="0" borderId="0" xfId="0" applyFont="1" applyAlignment="1">
      <alignment horizontal="center" wrapText="1"/>
    </xf>
    <xf numFmtId="0" fontId="6" fillId="0" borderId="0" xfId="0" applyFont="1" applyAlignment="1">
      <alignment horizontal="center" wrapText="1"/>
    </xf>
    <xf numFmtId="0" fontId="12" fillId="0" borderId="1" xfId="0" applyFont="1" applyBorder="1" applyAlignment="1">
      <alignment horizontal="center" vertical="center" wrapText="1"/>
    </xf>
    <xf numFmtId="0" fontId="10" fillId="0" borderId="14" xfId="0" applyFont="1" applyBorder="1"/>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3" fontId="4" fillId="2" borderId="5"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5" fillId="2" borderId="5" xfId="0" applyFont="1" applyFill="1" applyBorder="1" applyAlignment="1">
      <alignment horizontal="center"/>
    </xf>
    <xf numFmtId="0" fontId="15" fillId="2" borderId="6" xfId="0" applyFont="1" applyFill="1" applyBorder="1" applyAlignment="1">
      <alignment horizontal="center"/>
    </xf>
    <xf numFmtId="0" fontId="15" fillId="2" borderId="7" xfId="0" applyFont="1" applyFill="1" applyBorder="1" applyAlignment="1">
      <alignment horizontal="center"/>
    </xf>
    <xf numFmtId="0" fontId="4" fillId="4" borderId="5" xfId="0" quotePrefix="1" applyFont="1" applyFill="1" applyBorder="1" applyAlignment="1">
      <alignment horizontal="center" vertical="center" wrapText="1"/>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9" fillId="0" borderId="8" xfId="0" applyFont="1" applyBorder="1"/>
    <xf numFmtId="0" fontId="9" fillId="0" borderId="14" xfId="0" applyFont="1"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3" fontId="13" fillId="3" borderId="5" xfId="0" applyNumberFormat="1" applyFont="1" applyFill="1" applyBorder="1" applyAlignment="1">
      <alignment horizontal="center" vertical="center" wrapText="1"/>
    </xf>
    <xf numFmtId="3" fontId="13" fillId="3" borderId="6" xfId="0" applyNumberFormat="1" applyFont="1" applyFill="1" applyBorder="1" applyAlignment="1">
      <alignment horizontal="center" vertical="center" wrapText="1"/>
    </xf>
    <xf numFmtId="3" fontId="13" fillId="3" borderId="7" xfId="0" applyNumberFormat="1" applyFont="1" applyFill="1" applyBorder="1" applyAlignment="1">
      <alignment horizontal="center" vertical="center" wrapText="1"/>
    </xf>
    <xf numFmtId="0" fontId="26" fillId="2" borderId="6" xfId="0" applyFont="1" applyFill="1" applyBorder="1" applyAlignment="1">
      <alignment horizontal="center" vertical="center"/>
    </xf>
    <xf numFmtId="0" fontId="26" fillId="2" borderId="7" xfId="0" applyFont="1" applyFill="1" applyBorder="1" applyAlignment="1">
      <alignment horizontal="center" vertical="center"/>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4" fillId="0" borderId="14" xfId="0" applyFont="1" applyBorder="1" applyAlignment="1">
      <alignment horizontal="center" vertical="center" wrapText="1"/>
    </xf>
    <xf numFmtId="0" fontId="16" fillId="2" borderId="5" xfId="0" applyFont="1" applyFill="1" applyBorder="1" applyAlignment="1">
      <alignment horizontal="center"/>
    </xf>
    <xf numFmtId="0" fontId="16" fillId="2" borderId="6" xfId="0" applyFont="1" applyFill="1" applyBorder="1" applyAlignment="1">
      <alignment horizontal="center"/>
    </xf>
    <xf numFmtId="0" fontId="16" fillId="2" borderId="7" xfId="0" applyFont="1" applyFill="1" applyBorder="1" applyAlignment="1">
      <alignment horizontal="center"/>
    </xf>
  </cellXfs>
  <cellStyles count="3">
    <cellStyle name="Обычный" xfId="0" builtinId="0"/>
    <cellStyle name="Финансовый" xfId="1" builtinId="3"/>
    <cellStyle name="Финансовый [0]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ygroup/2022%20%20&#1043;&#1054;&#1044;/&#1052;&#1077;&#1078;&#1073;&#1102;&#1076;&#1078;&#1077;&#1090;&#1085;&#1099;&#1077;%20%20&#1090;&#1088;&#1072;&#1085;&#1089;&#1092;&#1077;&#1088;&#1090;&#1099;%20%202022_&#1095;&#1072;&#1089;&#1090;&#1100;%20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ygroup/2022%20%20&#1043;&#1054;&#1044;/&#1052;&#1077;&#1078;&#1073;&#1102;&#1076;&#1078;&#1077;&#1090;&#1085;&#1099;&#1077;%20%20&#1090;&#1088;&#1072;&#1085;&#1089;&#1092;&#1077;&#1088;&#1090;&#1099;%20%202022_&#1095;&#1072;&#1089;&#1090;&#1100;%20%20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ygroup/2022%20%20&#1043;&#1054;&#1044;/&#1057;&#1074;&#1077;&#1076;&#1077;&#1085;&#1080;&#1103;%20%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ygroup/2022%20%20&#1043;&#1054;&#1044;/&#1055;&#1088;&#1086;&#1074;&#1077;&#1088;&#1086;&#1095;&#1085;&#1072;&#1103;%20%20&#1090;&#1072;&#1073;&#1083;&#1080;&#1094;&#1072;%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тация"/>
      <sheetName val="Субсидия"/>
      <sheetName val="Субвенция"/>
      <sheetName val="Иные  МБТ"/>
      <sheetName val="МБТ  всего"/>
      <sheetName val="Исполнение  по  дотации"/>
      <sheetName val="Исполнение  по  субсидии"/>
      <sheetName val="Исполнение  по  субвенции"/>
      <sheetName val="Исполнение  по  иным  МБТ"/>
      <sheetName val="Исполнение  по  МБТ  всего"/>
      <sheetName val="Дотация  на  выравнивание  БП"/>
      <sheetName val="Дотация  на  выравнивание  МР"/>
      <sheetName val="Дотация  на  сбалансированность"/>
      <sheetName val="Субсидия_ФСР"/>
      <sheetName val="Субсидия  из  ОБ"/>
      <sheetName val="Уточнения по МБТ в январе"/>
      <sheetName val="Уточнения  по  МБТ в  апреле"/>
      <sheetName val="Уточнения  по  МБТ  в  июне"/>
      <sheetName val="Уточнения  по  МБТ  в  июле"/>
      <sheetName val="Уточнения  по  МБТ  в  сентябре"/>
      <sheetName val="Уточнения  по  МБТ  в  декабре"/>
      <sheetName val="Уточнения  по  МБТ_без  закона"/>
      <sheetName val="Уточнения  по  субвенции"/>
      <sheetName val="Уточнение  по  МБТ  за  год"/>
      <sheetName val="Годовые  поправки  по МБТ_всего"/>
      <sheetName val="Уточнения  по  уровням  бюджета"/>
    </sheetNames>
    <sheetDataSet>
      <sheetData sheetId="0">
        <row r="13">
          <cell r="B13">
            <v>104873.431</v>
          </cell>
          <cell r="C13">
            <v>123715.23300000001</v>
          </cell>
          <cell r="F13">
            <v>123715.23300000001</v>
          </cell>
        </row>
        <row r="14">
          <cell r="B14">
            <v>235085.652</v>
          </cell>
          <cell r="C14">
            <v>421011.64900000003</v>
          </cell>
          <cell r="F14">
            <v>421011.64900000003</v>
          </cell>
        </row>
        <row r="15">
          <cell r="B15">
            <v>72451.81700000001</v>
          </cell>
          <cell r="C15">
            <v>140142.08499999999</v>
          </cell>
          <cell r="F15">
            <v>140142.08499999999</v>
          </cell>
        </row>
        <row r="16">
          <cell r="B16">
            <v>54554.091999999997</v>
          </cell>
          <cell r="C16">
            <v>157132.38199999998</v>
          </cell>
          <cell r="F16">
            <v>157132.38199999998</v>
          </cell>
        </row>
        <row r="17">
          <cell r="B17">
            <v>156156.37699999998</v>
          </cell>
          <cell r="C17">
            <v>263949.45600000001</v>
          </cell>
          <cell r="F17">
            <v>263949.45600000001</v>
          </cell>
        </row>
        <row r="18">
          <cell r="B18">
            <v>63353.42</v>
          </cell>
          <cell r="C18">
            <v>80367.226999999999</v>
          </cell>
          <cell r="F18">
            <v>80367.226999999999</v>
          </cell>
        </row>
        <row r="19">
          <cell r="B19">
            <v>88248.67</v>
          </cell>
          <cell r="C19">
            <v>202063.50099999996</v>
          </cell>
          <cell r="F19">
            <v>202063.50099999996</v>
          </cell>
        </row>
        <row r="20">
          <cell r="B20">
            <v>163718.995</v>
          </cell>
          <cell r="C20">
            <v>210695.09100000001</v>
          </cell>
          <cell r="F20">
            <v>210695.09100000001</v>
          </cell>
        </row>
        <row r="21">
          <cell r="B21">
            <v>135801.538</v>
          </cell>
          <cell r="C21">
            <v>155587.76199999999</v>
          </cell>
          <cell r="F21">
            <v>155587.76199999999</v>
          </cell>
        </row>
        <row r="22">
          <cell r="B22">
            <v>58138.644</v>
          </cell>
          <cell r="C22">
            <v>81977.442999999999</v>
          </cell>
          <cell r="F22">
            <v>81977.442999999999</v>
          </cell>
        </row>
        <row r="23">
          <cell r="B23">
            <v>169017.299</v>
          </cell>
          <cell r="C23">
            <v>594350.37969999993</v>
          </cell>
          <cell r="F23">
            <v>594350.37969999993</v>
          </cell>
        </row>
        <row r="24">
          <cell r="B24">
            <v>81612.922000000006</v>
          </cell>
          <cell r="C24">
            <v>111497.614</v>
          </cell>
          <cell r="F24">
            <v>111497.614</v>
          </cell>
        </row>
        <row r="25">
          <cell r="B25">
            <v>49334.740000000005</v>
          </cell>
          <cell r="C25">
            <v>70569.736999999994</v>
          </cell>
          <cell r="F25">
            <v>70569.736999999994</v>
          </cell>
        </row>
        <row r="26">
          <cell r="B26">
            <v>53793.032999999996</v>
          </cell>
          <cell r="C26">
            <v>72101.079750000004</v>
          </cell>
          <cell r="F26">
            <v>72101.079750000004</v>
          </cell>
        </row>
        <row r="27">
          <cell r="B27">
            <v>56981.635999999999</v>
          </cell>
          <cell r="C27">
            <v>68922.731999999989</v>
          </cell>
          <cell r="F27">
            <v>68922.731999999989</v>
          </cell>
        </row>
        <row r="28">
          <cell r="B28">
            <v>153986.943</v>
          </cell>
          <cell r="C28">
            <v>285707.63199999998</v>
          </cell>
          <cell r="F28">
            <v>285707.63199999998</v>
          </cell>
        </row>
        <row r="29">
          <cell r="B29">
            <v>62857.280000000006</v>
          </cell>
          <cell r="C29">
            <v>208217.565</v>
          </cell>
          <cell r="F29">
            <v>208217.565</v>
          </cell>
        </row>
        <row r="30">
          <cell r="B30">
            <v>98896.756000000008</v>
          </cell>
          <cell r="C30">
            <v>121811.607</v>
          </cell>
          <cell r="F30">
            <v>121811.607</v>
          </cell>
        </row>
        <row r="33">
          <cell r="B33">
            <v>319174.96399999998</v>
          </cell>
          <cell r="C33">
            <v>967166.35699999984</v>
          </cell>
          <cell r="F33">
            <v>967166.35699999984</v>
          </cell>
        </row>
        <row r="34">
          <cell r="B34">
            <v>135565.74</v>
          </cell>
          <cell r="C34">
            <v>1134180.6660800001</v>
          </cell>
          <cell r="F34">
            <v>1134180.6660800001</v>
          </cell>
        </row>
      </sheetData>
      <sheetData sheetId="1">
        <row r="14">
          <cell r="B14">
            <v>50729.241640000007</v>
          </cell>
          <cell r="C14">
            <v>72346.258550000028</v>
          </cell>
          <cell r="D14">
            <v>71817.109100000016</v>
          </cell>
        </row>
        <row r="15">
          <cell r="B15">
            <v>716111.71877000015</v>
          </cell>
          <cell r="C15">
            <v>1282506.9152699998</v>
          </cell>
          <cell r="D15">
            <v>1280227.2077500001</v>
          </cell>
        </row>
        <row r="16">
          <cell r="B16">
            <v>276715.92268000002</v>
          </cell>
          <cell r="C16">
            <v>352787.84593000001</v>
          </cell>
          <cell r="D16">
            <v>326654.90123999998</v>
          </cell>
        </row>
        <row r="17">
          <cell r="B17">
            <v>180051.24579999995</v>
          </cell>
          <cell r="C17">
            <v>235829.45812999996</v>
          </cell>
          <cell r="D17">
            <v>222648.24717999998</v>
          </cell>
        </row>
        <row r="18">
          <cell r="B18">
            <v>312925.05131000001</v>
          </cell>
          <cell r="C18">
            <v>500780.23584000004</v>
          </cell>
          <cell r="D18">
            <v>483911.02296999999</v>
          </cell>
        </row>
        <row r="19">
          <cell r="B19">
            <v>68623.96802</v>
          </cell>
          <cell r="C19">
            <v>87553.866470000008</v>
          </cell>
          <cell r="D19">
            <v>82334.160569999993</v>
          </cell>
        </row>
        <row r="20">
          <cell r="B20">
            <v>220472.67482000007</v>
          </cell>
          <cell r="C20">
            <v>543180.58698000002</v>
          </cell>
          <cell r="D20">
            <v>484011.91655000002</v>
          </cell>
        </row>
        <row r="21">
          <cell r="B21">
            <v>231832.43913000001</v>
          </cell>
          <cell r="C21">
            <v>333671.34911000001</v>
          </cell>
          <cell r="D21">
            <v>331506.76106000005</v>
          </cell>
        </row>
        <row r="22">
          <cell r="B22">
            <v>92560.929560000004</v>
          </cell>
          <cell r="C22">
            <v>146334.18973000001</v>
          </cell>
          <cell r="D22">
            <v>145786.48678000001</v>
          </cell>
        </row>
        <row r="23">
          <cell r="B23">
            <v>84550.339460000017</v>
          </cell>
          <cell r="C23">
            <v>128940.91316</v>
          </cell>
          <cell r="D23">
            <v>128673.17861999999</v>
          </cell>
        </row>
        <row r="24">
          <cell r="B24">
            <v>342489.46973000001</v>
          </cell>
          <cell r="C24">
            <v>679312.4588100001</v>
          </cell>
          <cell r="D24">
            <v>659954.53620000009</v>
          </cell>
        </row>
        <row r="25">
          <cell r="B25">
            <v>106557.14572000001</v>
          </cell>
          <cell r="C25">
            <v>140542.17514000001</v>
          </cell>
          <cell r="D25">
            <v>136255.48535</v>
          </cell>
        </row>
        <row r="26">
          <cell r="B26">
            <v>125487.79461999999</v>
          </cell>
          <cell r="C26">
            <v>205596.97128999999</v>
          </cell>
          <cell r="D26">
            <v>200201.53852999996</v>
          </cell>
        </row>
        <row r="27">
          <cell r="B27">
            <v>152707.74051</v>
          </cell>
          <cell r="C27">
            <v>403874.50513000001</v>
          </cell>
          <cell r="D27">
            <v>397639.6398200001</v>
          </cell>
        </row>
        <row r="28">
          <cell r="B28">
            <v>78660.365300000005</v>
          </cell>
          <cell r="C28">
            <v>112322.47408000001</v>
          </cell>
          <cell r="D28">
            <v>105973.88942000002</v>
          </cell>
        </row>
        <row r="29">
          <cell r="B29">
            <v>317132.70235000004</v>
          </cell>
          <cell r="C29">
            <v>425464.31826000003</v>
          </cell>
          <cell r="D29">
            <v>420056.18326999998</v>
          </cell>
        </row>
        <row r="30">
          <cell r="B30">
            <v>93721.357119999986</v>
          </cell>
          <cell r="C30">
            <v>123272.65474000001</v>
          </cell>
          <cell r="D30">
            <v>121848.40084</v>
          </cell>
        </row>
        <row r="31">
          <cell r="B31">
            <v>152780.80405000004</v>
          </cell>
          <cell r="C31">
            <v>369167.22596999997</v>
          </cell>
          <cell r="D31">
            <v>362042.92597000004</v>
          </cell>
        </row>
        <row r="34">
          <cell r="B34">
            <v>784626.78331999993</v>
          </cell>
          <cell r="C34">
            <v>1319327.7358200001</v>
          </cell>
          <cell r="D34">
            <v>1294770.2143900001</v>
          </cell>
        </row>
        <row r="35">
          <cell r="B35">
            <v>3700784.5790900001</v>
          </cell>
          <cell r="C35">
            <v>5174058.851999999</v>
          </cell>
          <cell r="D35">
            <v>5064929.15099</v>
          </cell>
        </row>
      </sheetData>
      <sheetData sheetId="2">
        <row r="14">
          <cell r="B14">
            <v>170497.94696999999</v>
          </cell>
          <cell r="C14">
            <v>166059.78445000004</v>
          </cell>
          <cell r="H14">
            <v>165113.03262999997</v>
          </cell>
        </row>
        <row r="15">
          <cell r="B15">
            <v>725119.33238000004</v>
          </cell>
          <cell r="C15">
            <v>756949.84279999998</v>
          </cell>
          <cell r="H15">
            <v>752154.74065999989</v>
          </cell>
        </row>
        <row r="16">
          <cell r="B16">
            <v>413280.74978999997</v>
          </cell>
          <cell r="C16">
            <v>421688.45458999998</v>
          </cell>
          <cell r="H16">
            <v>417038.67100000003</v>
          </cell>
        </row>
        <row r="17">
          <cell r="B17">
            <v>376018.14926999999</v>
          </cell>
          <cell r="C17">
            <v>387896.76246</v>
          </cell>
          <cell r="H17">
            <v>386092.29384</v>
          </cell>
        </row>
        <row r="18">
          <cell r="B18">
            <v>374181.28784</v>
          </cell>
          <cell r="C18">
            <v>388541.92540000001</v>
          </cell>
          <cell r="H18">
            <v>387148.17053000006</v>
          </cell>
        </row>
        <row r="19">
          <cell r="B19">
            <v>245819.85431999995</v>
          </cell>
          <cell r="C19">
            <v>252751.75134999998</v>
          </cell>
          <cell r="H19">
            <v>250418.01418000006</v>
          </cell>
        </row>
        <row r="20">
          <cell r="B20">
            <v>376489.7350499999</v>
          </cell>
          <cell r="C20">
            <v>394588.51451999997</v>
          </cell>
          <cell r="H20">
            <v>390696.04080000002</v>
          </cell>
        </row>
        <row r="21">
          <cell r="B21">
            <v>322456.21211999998</v>
          </cell>
          <cell r="C21">
            <v>332887.86946000002</v>
          </cell>
          <cell r="H21">
            <v>330631.57324</v>
          </cell>
        </row>
        <row r="22">
          <cell r="B22">
            <v>234894.08769999997</v>
          </cell>
          <cell r="C22">
            <v>237303.68562999999</v>
          </cell>
          <cell r="H22">
            <v>234910.03687999997</v>
          </cell>
        </row>
        <row r="23">
          <cell r="B23">
            <v>192635.20532000007</v>
          </cell>
          <cell r="C23">
            <v>197520.91464000003</v>
          </cell>
          <cell r="H23">
            <v>193556.23858</v>
          </cell>
        </row>
        <row r="24">
          <cell r="B24">
            <v>464853.09463000001</v>
          </cell>
          <cell r="C24">
            <v>471384.49968999997</v>
          </cell>
          <cell r="H24">
            <v>462986.37476999999</v>
          </cell>
        </row>
        <row r="25">
          <cell r="B25">
            <v>279829.74096000002</v>
          </cell>
          <cell r="C25">
            <v>285465.69656000001</v>
          </cell>
          <cell r="H25">
            <v>278175.06807999994</v>
          </cell>
        </row>
        <row r="26">
          <cell r="B26">
            <v>670137.2305399999</v>
          </cell>
          <cell r="C26">
            <v>701191.95447</v>
          </cell>
          <cell r="H26">
            <v>689290.76270000008</v>
          </cell>
        </row>
        <row r="27">
          <cell r="B27">
            <v>232321.35594000001</v>
          </cell>
          <cell r="C27">
            <v>239132.41146000003</v>
          </cell>
          <cell r="H27">
            <v>231188.51870999995</v>
          </cell>
        </row>
        <row r="28">
          <cell r="B28">
            <v>314701.24687000003</v>
          </cell>
          <cell r="C28">
            <v>322846.74039999995</v>
          </cell>
          <cell r="H28">
            <v>322565.92741999996</v>
          </cell>
        </row>
        <row r="29">
          <cell r="B29">
            <v>512870.12679999997</v>
          </cell>
          <cell r="C29">
            <v>518540.55736999994</v>
          </cell>
          <cell r="H29">
            <v>512820.66245999996</v>
          </cell>
        </row>
        <row r="30">
          <cell r="B30">
            <v>247360.49489999999</v>
          </cell>
          <cell r="C30">
            <v>254388.51232000007</v>
          </cell>
          <cell r="H30">
            <v>251527.05496000004</v>
          </cell>
        </row>
        <row r="31">
          <cell r="B31">
            <v>356188.17564000003</v>
          </cell>
          <cell r="C31">
            <v>362555.79563000007</v>
          </cell>
          <cell r="H31">
            <v>359857.13247000001</v>
          </cell>
        </row>
        <row r="34">
          <cell r="B34">
            <v>991512.37931000011</v>
          </cell>
          <cell r="C34">
            <v>1035946.9573600001</v>
          </cell>
          <cell r="H34">
            <v>1003878.1367000001</v>
          </cell>
        </row>
        <row r="35">
          <cell r="B35">
            <v>5424980.9314400004</v>
          </cell>
          <cell r="C35">
            <v>5635514.9829099998</v>
          </cell>
          <cell r="H35">
            <v>5616635.6587800011</v>
          </cell>
        </row>
      </sheetData>
      <sheetData sheetId="3">
        <row r="12">
          <cell r="B12">
            <v>0</v>
          </cell>
          <cell r="C12">
            <v>10225.076679999998</v>
          </cell>
          <cell r="H12">
            <v>10181.663199999999</v>
          </cell>
        </row>
        <row r="13">
          <cell r="B13">
            <v>0</v>
          </cell>
          <cell r="C13">
            <v>41962.393680000001</v>
          </cell>
          <cell r="H13">
            <v>41962.393680000001</v>
          </cell>
        </row>
        <row r="14">
          <cell r="B14">
            <v>0</v>
          </cell>
          <cell r="C14">
            <v>135525.86841</v>
          </cell>
          <cell r="H14">
            <v>135454.04110999999</v>
          </cell>
        </row>
        <row r="15">
          <cell r="B15">
            <v>0</v>
          </cell>
          <cell r="C15">
            <v>33057.02882</v>
          </cell>
          <cell r="H15">
            <v>32929.61131</v>
          </cell>
        </row>
        <row r="16">
          <cell r="B16">
            <v>0</v>
          </cell>
          <cell r="C16">
            <v>28037.320340000002</v>
          </cell>
          <cell r="H16">
            <v>28037.320340000002</v>
          </cell>
        </row>
        <row r="17">
          <cell r="B17">
            <v>0</v>
          </cell>
          <cell r="C17">
            <v>18806.948339999999</v>
          </cell>
          <cell r="H17">
            <v>18806.948339999999</v>
          </cell>
        </row>
        <row r="18">
          <cell r="B18">
            <v>0</v>
          </cell>
          <cell r="C18">
            <v>30768.031530000004</v>
          </cell>
          <cell r="H18">
            <v>30768.031530000004</v>
          </cell>
        </row>
        <row r="19">
          <cell r="B19">
            <v>0</v>
          </cell>
          <cell r="C19">
            <v>16802.267540000001</v>
          </cell>
          <cell r="H19">
            <v>16802.267540000001</v>
          </cell>
        </row>
        <row r="20">
          <cell r="B20">
            <v>0</v>
          </cell>
          <cell r="C20">
            <v>13532.911519999998</v>
          </cell>
          <cell r="H20">
            <v>13532.911519999998</v>
          </cell>
        </row>
        <row r="21">
          <cell r="B21">
            <v>0</v>
          </cell>
          <cell r="C21">
            <v>22505.654570000002</v>
          </cell>
          <cell r="H21">
            <v>22469.17756</v>
          </cell>
        </row>
        <row r="22">
          <cell r="B22">
            <v>0</v>
          </cell>
          <cell r="C22">
            <v>24879.498179999999</v>
          </cell>
          <cell r="H22">
            <v>24604.044759999993</v>
          </cell>
        </row>
        <row r="23">
          <cell r="B23">
            <v>0</v>
          </cell>
          <cell r="C23">
            <v>12852.98106</v>
          </cell>
          <cell r="H23">
            <v>12852.98106</v>
          </cell>
        </row>
        <row r="24">
          <cell r="B24">
            <v>0</v>
          </cell>
          <cell r="C24">
            <v>48698.235330000003</v>
          </cell>
          <cell r="H24">
            <v>48606.407910000002</v>
          </cell>
        </row>
        <row r="25">
          <cell r="B25">
            <v>0</v>
          </cell>
          <cell r="C25">
            <v>12305.611420000001</v>
          </cell>
          <cell r="H25">
            <v>12258.45696</v>
          </cell>
        </row>
        <row r="26">
          <cell r="B26">
            <v>0</v>
          </cell>
          <cell r="C26">
            <v>21174.41948</v>
          </cell>
          <cell r="H26">
            <v>21174.41948</v>
          </cell>
        </row>
        <row r="27">
          <cell r="B27">
            <v>0</v>
          </cell>
          <cell r="C27">
            <v>37761.772810000002</v>
          </cell>
          <cell r="H27">
            <v>37761.772810000002</v>
          </cell>
        </row>
        <row r="28">
          <cell r="B28">
            <v>0</v>
          </cell>
          <cell r="C28">
            <v>19465.218720000001</v>
          </cell>
          <cell r="H28">
            <v>19465.218710000001</v>
          </cell>
        </row>
        <row r="29">
          <cell r="B29">
            <v>0</v>
          </cell>
          <cell r="C29">
            <v>30860.540419999998</v>
          </cell>
          <cell r="H29">
            <v>30647.254059999999</v>
          </cell>
        </row>
        <row r="32">
          <cell r="B32">
            <v>0</v>
          </cell>
          <cell r="C32">
            <v>302558.83424999996</v>
          </cell>
          <cell r="H32">
            <v>302512.02321999997</v>
          </cell>
        </row>
        <row r="33">
          <cell r="B33">
            <v>0</v>
          </cell>
          <cell r="C33">
            <v>841138.10956999997</v>
          </cell>
          <cell r="H33">
            <v>840183.39803999988</v>
          </cell>
        </row>
      </sheetData>
      <sheetData sheetId="4">
        <row r="36">
          <cell r="C36">
            <v>235038.01285999967</v>
          </cell>
        </row>
        <row r="37">
          <cell r="C37">
            <v>49225.423690000549</v>
          </cell>
        </row>
        <row r="38">
          <cell r="C38">
            <v>107</v>
          </cell>
        </row>
        <row r="39">
          <cell r="B39">
            <v>1381903.29684</v>
          </cell>
          <cell r="C39">
            <v>41744.938880000263</v>
          </cell>
        </row>
      </sheetData>
      <sheetData sheetId="5"/>
      <sheetData sheetId="6"/>
      <sheetData sheetId="7">
        <row r="3">
          <cell r="N3" t="str">
            <v>ПО  СОСТОЯНИЮ  НА  1  ЯНВАРЯ  2023  ГОДА</v>
          </cell>
        </row>
      </sheetData>
      <sheetData sheetId="8"/>
      <sheetData sheetId="9">
        <row r="36">
          <cell r="B36">
            <v>235038.01285999967</v>
          </cell>
        </row>
        <row r="37">
          <cell r="B37">
            <v>49225.423690000549</v>
          </cell>
        </row>
        <row r="38">
          <cell r="B38">
            <v>107</v>
          </cell>
        </row>
        <row r="39">
          <cell r="B39">
            <v>41744.938880000263</v>
          </cell>
        </row>
        <row r="41">
          <cell r="B41">
            <v>33500229.900510002</v>
          </cell>
          <cell r="G41">
            <v>32730104.607660003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A3" t="str">
            <v>ПО  СОСТОЯНИЮ  НА  1  ЯНВАРЯ  2023  ГОДА</v>
          </cell>
        </row>
      </sheetData>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ля  иных  МБТ_план"/>
      <sheetName val="доля  иных  МБТ_факт"/>
      <sheetName val="Сравнение  ФП"/>
      <sheetName val="Финансовая  помощь  (план)"/>
      <sheetName val="Финансовая  помощь  (факт)"/>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3 "/>
      <sheetName val="Бюджет  МР  и  ГО"/>
      <sheetName val="Бюджет  поселений"/>
      <sheetName val="Консолидированный  бюджет  МО"/>
      <sheetName val="Приложен. по нормативам МР и ГО"/>
      <sheetName val="Приложение по нормативам_акцизы"/>
      <sheetName val="Приложение_перечень субсид_план"/>
      <sheetName val="Приложение_перечень субсид_факт"/>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Приложение по субвенции_МР_план"/>
      <sheetName val="Вставка  в  закон_субвенция"/>
      <sheetName val="Приложение по субвенции_МР_факт"/>
      <sheetName val="Приложение по субвении_БП_план"/>
      <sheetName val="Приложение по субвении_БП_факт"/>
      <sheetName val="Приложение  по  субсидии_проект"/>
      <sheetName val="Приложение  по  субсидии  план"/>
      <sheetName val="Приложение  по  ГП  1_план"/>
      <sheetName val="Приложение  по  ГП  4_план"/>
      <sheetName val="Приложение  по  ГП  5_план"/>
      <sheetName val="Приложение  по  ГП  6_план"/>
      <sheetName val="Приложение  по  ГП  7_план"/>
      <sheetName val="Приложение  по  ГП  8_план"/>
      <sheetName val="Приложение  по  ГП  10_план"/>
      <sheetName val="Приложение  по  ГП  12_план"/>
      <sheetName val="Приложение  по  ГП  13_план"/>
      <sheetName val="Приложение  по  ГП  14_план"/>
      <sheetName val="Приложение  по  ГП  16_план"/>
      <sheetName val="Приложение  по  ГП  18_план"/>
      <sheetName val="Приложение  по  ГП  20_план"/>
      <sheetName val="Приложение  по  ГП  21_план "/>
      <sheetName val="Приложение  по  субсидии_январь"/>
      <sheetName val="Приложение  по  субсидии_апрель"/>
      <sheetName val="Приложение  по  субсидии_июнь"/>
      <sheetName val="Приложение  по  субсидии_июль"/>
      <sheetName val="Приложение по субсидии_сентябрь"/>
      <sheetName val="Приложение по субсидии_декабрь"/>
      <sheetName val="Приложение  по  ГП  1_факт"/>
      <sheetName val="Приложение  по  ГП  4_факт"/>
      <sheetName val="Приложение  по  ГП  5_факт"/>
      <sheetName val="Приложение  по  ГП  6_факт"/>
      <sheetName val="Приложение  по  ГП  7_факт"/>
      <sheetName val="Приложение  по  ГП  8_факт"/>
      <sheetName val="Приложение  по  ГП  10_факт"/>
      <sheetName val="Приложение  по  ГП  12_факт"/>
      <sheetName val="Приложение  по  ГП  13_факт"/>
      <sheetName val="Приложение  по  ГП  14_факт"/>
      <sheetName val="Приложение  по  ГП  16_факт"/>
      <sheetName val="Приложение  по  ГП  18_факт"/>
      <sheetName val="Приложение  по  ГП  20_факт"/>
      <sheetName val="Приложение  по  ГП  21_факт"/>
      <sheetName val="Приложен. по субвенции_МР_план"/>
      <sheetName val="Приложен. по субвенции_МР_факт"/>
      <sheetName val="План по субвенции_МР_2022-2024"/>
      <sheetName val="Субвенция,  иные  МБТ_2022-2024"/>
      <sheetName val="Дотация  поселениям_2022 - 2024"/>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факт"/>
      <sheetName val="Нераспределенная  субсидия"/>
      <sheetName val="Капвложения по отраслям_факт"/>
      <sheetName val="Субсидия  БП_для  ограничений"/>
      <sheetName val="Иные межбюджетные трансферты"/>
      <sheetName val="МБТ  2021 - 2022"/>
      <sheetName val="МБТ  2021 - 2022_2"/>
      <sheetName val="Дотация  ОМС"/>
      <sheetName val="Фонды 2022-2024_для закона_план"/>
      <sheetName val="Фонды 2021-2024_для закона_факт"/>
      <sheetName val="Фонды 2022-2024_для закона_ (2)"/>
      <sheetName val="Утвержденный  объем  МБТ"/>
      <sheetName val="Утвержденный  объем  МБТ (2)"/>
      <sheetName val="Факт  средств  из  ОБ_год "/>
      <sheetName val="Отклонение руб.коп. от тыс.руб."/>
      <sheetName val="Сводная  таблица"/>
      <sheetName val="субсидия  2021-2025"/>
    </sheetNames>
    <sheetDataSet>
      <sheetData sheetId="0" refreshError="1"/>
      <sheetData sheetId="1" refreshError="1"/>
      <sheetData sheetId="2" refreshError="1"/>
      <sheetData sheetId="3">
        <row r="11">
          <cell r="E11">
            <v>104873.431</v>
          </cell>
        </row>
        <row r="36">
          <cell r="Z36">
            <v>12926147.337790001</v>
          </cell>
        </row>
        <row r="37">
          <cell r="O37">
            <v>805971.76</v>
          </cell>
          <cell r="P37">
            <v>8500</v>
          </cell>
          <cell r="Q37">
            <v>6000</v>
          </cell>
          <cell r="R37">
            <v>10000</v>
          </cell>
          <cell r="S37">
            <v>3000</v>
          </cell>
          <cell r="T37">
            <v>88500</v>
          </cell>
          <cell r="AC37">
            <v>1381903.29684</v>
          </cell>
        </row>
        <row r="38">
          <cell r="U38">
            <v>708.94667000137269</v>
          </cell>
        </row>
        <row r="39">
          <cell r="B39">
            <v>25633857.563300006</v>
          </cell>
        </row>
        <row r="42">
          <cell r="B42">
            <v>1729300.5660000001</v>
          </cell>
        </row>
        <row r="43">
          <cell r="B43">
            <v>1506275.1430000002</v>
          </cell>
        </row>
        <row r="45">
          <cell r="B45">
            <v>8090231.2196700005</v>
          </cell>
        </row>
      </sheetData>
      <sheetData sheetId="4">
        <row r="11">
          <cell r="BF11">
            <v>1747.3999999999999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2">
          <cell r="BV12">
            <v>1008000</v>
          </cell>
        </row>
      </sheetData>
      <sheetData sheetId="29" refreshError="1"/>
      <sheetData sheetId="30">
        <row r="12">
          <cell r="BV12">
            <v>883806</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16">
          <cell r="C16">
            <v>5000</v>
          </cell>
        </row>
      </sheetData>
      <sheetData sheetId="70">
        <row r="16">
          <cell r="C16">
            <v>5000</v>
          </cell>
        </row>
      </sheetData>
      <sheetData sheetId="71" refreshError="1"/>
      <sheetData sheetId="72" refreshError="1"/>
      <sheetData sheetId="73" refreshError="1"/>
      <sheetData sheetId="74">
        <row r="8">
          <cell r="Y8">
            <v>0</v>
          </cell>
          <cell r="AG8">
            <v>1200000</v>
          </cell>
        </row>
        <row r="9">
          <cell r="Y9">
            <v>0</v>
          </cell>
          <cell r="AA9">
            <v>1800000</v>
          </cell>
          <cell r="AC9">
            <v>500000</v>
          </cell>
          <cell r="AG9">
            <v>1275000</v>
          </cell>
        </row>
        <row r="10">
          <cell r="Y10">
            <v>318750</v>
          </cell>
          <cell r="AA10">
            <v>500000</v>
          </cell>
          <cell r="AC10">
            <v>1500000</v>
          </cell>
          <cell r="AE10">
            <v>600000</v>
          </cell>
        </row>
        <row r="11">
          <cell r="Y11">
            <v>353175</v>
          </cell>
          <cell r="AG11">
            <v>1425000</v>
          </cell>
        </row>
        <row r="12">
          <cell r="Y12">
            <v>1340875</v>
          </cell>
          <cell r="AC12">
            <v>700000</v>
          </cell>
          <cell r="AG12">
            <v>2100000</v>
          </cell>
        </row>
        <row r="13">
          <cell r="Y13">
            <v>607750</v>
          </cell>
        </row>
        <row r="14">
          <cell r="Y14">
            <v>0</v>
          </cell>
        </row>
        <row r="15">
          <cell r="Y15">
            <v>0</v>
          </cell>
          <cell r="AC15">
            <v>1100000</v>
          </cell>
          <cell r="AE15">
            <v>1500000</v>
          </cell>
          <cell r="AG15">
            <v>1950000</v>
          </cell>
        </row>
        <row r="16">
          <cell r="Y16">
            <v>73950</v>
          </cell>
        </row>
        <row r="17">
          <cell r="Y17">
            <v>877625</v>
          </cell>
          <cell r="AC17">
            <v>1200000</v>
          </cell>
        </row>
        <row r="18">
          <cell r="Y18">
            <v>858500</v>
          </cell>
          <cell r="AC18">
            <v>900000</v>
          </cell>
          <cell r="AG18">
            <v>1650000</v>
          </cell>
        </row>
        <row r="19">
          <cell r="Y19">
            <v>159375</v>
          </cell>
        </row>
        <row r="20">
          <cell r="Y20">
            <v>3087625</v>
          </cell>
          <cell r="AA20">
            <v>1500000</v>
          </cell>
          <cell r="AC20">
            <v>800000</v>
          </cell>
          <cell r="AG20">
            <v>2250000</v>
          </cell>
        </row>
        <row r="21">
          <cell r="Y21">
            <v>14875</v>
          </cell>
        </row>
        <row r="22">
          <cell r="Y22">
            <v>0</v>
          </cell>
          <cell r="AC22">
            <v>1700000</v>
          </cell>
        </row>
        <row r="23">
          <cell r="Y23">
            <v>95625</v>
          </cell>
          <cell r="AA23">
            <v>500000</v>
          </cell>
        </row>
        <row r="24">
          <cell r="Y24">
            <v>317050</v>
          </cell>
          <cell r="AA24">
            <v>1200000</v>
          </cell>
          <cell r="AG24">
            <v>1050000</v>
          </cell>
        </row>
        <row r="25">
          <cell r="Y25">
            <v>394825</v>
          </cell>
          <cell r="AE25">
            <v>900000</v>
          </cell>
        </row>
        <row r="28">
          <cell r="AA28">
            <v>500000</v>
          </cell>
          <cell r="AC28">
            <v>1000000</v>
          </cell>
          <cell r="AG28">
            <v>975000</v>
          </cell>
        </row>
        <row r="29">
          <cell r="AC29">
            <v>600000</v>
          </cell>
          <cell r="AG29">
            <v>1125000</v>
          </cell>
        </row>
      </sheetData>
      <sheetData sheetId="75" refreshError="1"/>
      <sheetData sheetId="76">
        <row r="39">
          <cell r="D39">
            <v>107000</v>
          </cell>
        </row>
      </sheetData>
      <sheetData sheetId="77" refreshError="1"/>
      <sheetData sheetId="78" refreshError="1"/>
      <sheetData sheetId="79">
        <row r="10">
          <cell r="E10">
            <v>72346258.550000012</v>
          </cell>
        </row>
      </sheetData>
      <sheetData sheetId="80" refreshError="1"/>
      <sheetData sheetId="81" refreshError="1"/>
      <sheetData sheetId="82" refreshError="1"/>
      <sheetData sheetId="83">
        <row r="10">
          <cell r="B10">
            <v>10225076.68</v>
          </cell>
        </row>
      </sheetData>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ow r="4">
          <cell r="D4" t="str">
            <v>ПО  СОСТОЯНИЮ  НА  1  ЯНВАРЯ  2023  ГОДА</v>
          </cell>
        </row>
      </sheetData>
      <sheetData sheetId="93" refreshError="1"/>
      <sheetData sheetId="94">
        <row r="34">
          <cell r="D34">
            <v>5471167198.5299997</v>
          </cell>
          <cell r="E34">
            <v>5471167198.5299997</v>
          </cell>
          <cell r="F34">
            <v>12636870990.410002</v>
          </cell>
          <cell r="G34">
            <v>12321242956.600002</v>
          </cell>
          <cell r="H34">
            <v>13363157613.470001</v>
          </cell>
          <cell r="I34">
            <v>13236684109.389999</v>
          </cell>
          <cell r="J34">
            <v>1702918722.6699998</v>
          </cell>
          <cell r="K34">
            <v>1701010343.1399999</v>
          </cell>
        </row>
      </sheetData>
      <sheetData sheetId="9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Оператив. задолженность"/>
      <sheetName val="Задолженность  по  отчету"/>
      <sheetName val="Остатки  по  БП  на  01.01.2022"/>
      <sheetName val="Остатки  средств  на  начало"/>
      <sheetName val="Остатки  средств  на  конец"/>
      <sheetName val="Проверка  остатков  средств"/>
      <sheetName val="Проверка  изменения  остатков"/>
      <sheetName val="Исполнение  бюджета"/>
      <sheetName val="Для администрации КБ_точно"/>
      <sheetName val="Исполнение для  руководства  УФ"/>
      <sheetName val="Исполнение для администрации_МР"/>
      <sheetName val="Исполнение для администрации_БП"/>
      <sheetName val="план  и  факт  точно"/>
      <sheetName val="Объем  долга_МР  и  ГО_план"/>
      <sheetName val="Объем  долга_МР  и  ГО_факт"/>
      <sheetName val="Невыясненные  поступления"/>
      <sheetName val="Расходы  на  программы"/>
      <sheetName val="Дотация  и  кредиты"/>
      <sheetName val="Уточненный  план"/>
      <sheetName val="Уточненный  план  МР  и  ГО"/>
      <sheetName val="Уточненный  план  БП"/>
      <sheetName val="Бюджетные  кредиты"/>
      <sheetName val="Кредит  районам  и  городам"/>
      <sheetName val="Информация  по  кредиту"/>
      <sheetName val="Погашение  кредита"/>
      <sheetName val="Муниципальный  долг  КБ"/>
      <sheetName val="Кредит"/>
      <sheetName val="Исполнение для администрации_КБ"/>
      <sheetName val="Для администрации КБ_доходы"/>
    </sheetNames>
    <sheetDataSet>
      <sheetData sheetId="0" refreshError="1"/>
      <sheetData sheetId="1">
        <row r="9">
          <cell r="AF9">
            <v>0</v>
          </cell>
        </row>
      </sheetData>
      <sheetData sheetId="2">
        <row r="9">
          <cell r="G9">
            <v>0</v>
          </cell>
        </row>
      </sheetData>
      <sheetData sheetId="3" refreshError="1"/>
      <sheetData sheetId="4" refreshError="1"/>
      <sheetData sheetId="5">
        <row r="12">
          <cell r="G12">
            <v>0</v>
          </cell>
        </row>
      </sheetData>
      <sheetData sheetId="6" refreshError="1"/>
      <sheetData sheetId="7" refreshError="1"/>
      <sheetData sheetId="8" refreshError="1"/>
      <sheetData sheetId="9">
        <row r="14">
          <cell r="E14">
            <v>207954.77003000007</v>
          </cell>
        </row>
      </sheetData>
      <sheetData sheetId="10" refreshError="1"/>
      <sheetData sheetId="11">
        <row r="14">
          <cell r="E14">
            <v>174737.18503000005</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30">
          <cell r="Q30">
            <v>950000</v>
          </cell>
        </row>
      </sheetData>
      <sheetData sheetId="24">
        <row r="111">
          <cell r="M111">
            <v>980250</v>
          </cell>
        </row>
      </sheetData>
      <sheetData sheetId="25" refreshError="1"/>
      <sheetData sheetId="26" refreshError="1"/>
      <sheetData sheetId="27" refreshError="1"/>
      <sheetData sheetId="28">
        <row r="14">
          <cell r="K14">
            <v>372346.35267999995</v>
          </cell>
          <cell r="N14">
            <v>123715.23299999999</v>
          </cell>
          <cell r="O14">
            <v>123715.23299999999</v>
          </cell>
          <cell r="T14">
            <v>166059.78445000001</v>
          </cell>
          <cell r="U14">
            <v>165113.03263</v>
          </cell>
          <cell r="W14">
            <v>10225.07668</v>
          </cell>
          <cell r="X14">
            <v>10181.663199999999</v>
          </cell>
        </row>
        <row r="15">
          <cell r="N15">
            <v>421011.64899999998</v>
          </cell>
          <cell r="O15">
            <v>421011.64899999998</v>
          </cell>
          <cell r="T15">
            <v>756949.84280000022</v>
          </cell>
          <cell r="U15">
            <v>752154.74066000001</v>
          </cell>
          <cell r="W15">
            <v>41962.393680000001</v>
          </cell>
          <cell r="X15">
            <v>41962.393680000001</v>
          </cell>
        </row>
        <row r="16">
          <cell r="N16">
            <v>140142.08499999999</v>
          </cell>
          <cell r="O16">
            <v>140142.08499999999</v>
          </cell>
          <cell r="T16">
            <v>421688.45459000004</v>
          </cell>
          <cell r="U16">
            <v>417038.67100000003</v>
          </cell>
          <cell r="W16">
            <v>135525.86841</v>
          </cell>
          <cell r="X16">
            <v>135454.04110999999</v>
          </cell>
        </row>
        <row r="17">
          <cell r="N17">
            <v>157132.38200000001</v>
          </cell>
          <cell r="O17">
            <v>157132.38200000001</v>
          </cell>
          <cell r="T17">
            <v>387896.76246</v>
          </cell>
          <cell r="U17">
            <v>386092.29384000006</v>
          </cell>
          <cell r="W17">
            <v>33057.02882</v>
          </cell>
          <cell r="X17">
            <v>32929.61131</v>
          </cell>
        </row>
        <row r="18">
          <cell r="N18">
            <v>263949.45600000001</v>
          </cell>
          <cell r="O18">
            <v>263949.45600000001</v>
          </cell>
          <cell r="T18">
            <v>388541.92540000001</v>
          </cell>
          <cell r="U18">
            <v>387148.17052999994</v>
          </cell>
          <cell r="W18">
            <v>28037.320339999998</v>
          </cell>
          <cell r="X18">
            <v>28037.320339999998</v>
          </cell>
        </row>
        <row r="19">
          <cell r="N19">
            <v>80367.226999999999</v>
          </cell>
          <cell r="O19">
            <v>80367.226999999999</v>
          </cell>
          <cell r="T19">
            <v>252751.75134999995</v>
          </cell>
          <cell r="U19">
            <v>250418.01417999994</v>
          </cell>
          <cell r="W19">
            <v>18806.948339999999</v>
          </cell>
          <cell r="X19">
            <v>18806.948339999999</v>
          </cell>
        </row>
        <row r="20">
          <cell r="N20">
            <v>202063.50099999996</v>
          </cell>
          <cell r="O20">
            <v>202063.50099999996</v>
          </cell>
          <cell r="T20">
            <v>394588.51451999991</v>
          </cell>
          <cell r="U20">
            <v>390696.04079999996</v>
          </cell>
          <cell r="W20">
            <v>30768.031529999997</v>
          </cell>
          <cell r="X20">
            <v>30768.031529999997</v>
          </cell>
        </row>
        <row r="21">
          <cell r="N21">
            <v>210695.09099999999</v>
          </cell>
          <cell r="O21">
            <v>210695.09099999999</v>
          </cell>
          <cell r="T21">
            <v>332887.86945999996</v>
          </cell>
          <cell r="U21">
            <v>330631.57323999994</v>
          </cell>
          <cell r="W21">
            <v>16802.267540000001</v>
          </cell>
          <cell r="X21">
            <v>16802.267540000001</v>
          </cell>
        </row>
        <row r="22">
          <cell r="N22">
            <v>155587.76199999999</v>
          </cell>
          <cell r="O22">
            <v>155587.76199999999</v>
          </cell>
          <cell r="T22">
            <v>237303.68562999999</v>
          </cell>
          <cell r="U22">
            <v>234910.03688</v>
          </cell>
          <cell r="W22">
            <v>13532.91152</v>
          </cell>
          <cell r="X22">
            <v>13532.91152</v>
          </cell>
        </row>
        <row r="23">
          <cell r="N23">
            <v>81977.442999999999</v>
          </cell>
          <cell r="O23">
            <v>81977.442999999999</v>
          </cell>
          <cell r="T23">
            <v>197520.91463999997</v>
          </cell>
          <cell r="U23">
            <v>193556.23858</v>
          </cell>
          <cell r="W23">
            <v>22505.654569999999</v>
          </cell>
          <cell r="X23">
            <v>22469.177560000004</v>
          </cell>
        </row>
        <row r="24">
          <cell r="N24">
            <v>594350.37970000005</v>
          </cell>
          <cell r="O24">
            <v>594350.37970000005</v>
          </cell>
          <cell r="T24">
            <v>471384.49969000008</v>
          </cell>
          <cell r="U24">
            <v>462986.37477000005</v>
          </cell>
          <cell r="W24">
            <v>24879.498179999999</v>
          </cell>
          <cell r="X24">
            <v>24604.044759999997</v>
          </cell>
        </row>
        <row r="25">
          <cell r="N25">
            <v>111497.614</v>
          </cell>
          <cell r="O25">
            <v>111497.614</v>
          </cell>
          <cell r="T25">
            <v>285465.69655999995</v>
          </cell>
          <cell r="U25">
            <v>278175.06808</v>
          </cell>
          <cell r="W25">
            <v>12852.981059999998</v>
          </cell>
          <cell r="X25">
            <v>12852.981059999998</v>
          </cell>
        </row>
        <row r="26">
          <cell r="N26">
            <v>70569.736999999994</v>
          </cell>
          <cell r="O26">
            <v>70569.736999999994</v>
          </cell>
          <cell r="T26">
            <v>701191.95447</v>
          </cell>
          <cell r="U26">
            <v>689290.76270000008</v>
          </cell>
          <cell r="W26">
            <v>48698.235329999989</v>
          </cell>
          <cell r="X26">
            <v>48606.407909999994</v>
          </cell>
        </row>
        <row r="27">
          <cell r="N27">
            <v>72101.079750000004</v>
          </cell>
          <cell r="O27">
            <v>72101.079750000004</v>
          </cell>
          <cell r="T27">
            <v>239132.41146</v>
          </cell>
          <cell r="U27">
            <v>231188.51871</v>
          </cell>
          <cell r="W27">
            <v>12305.611419999999</v>
          </cell>
          <cell r="X27">
            <v>12258.45696</v>
          </cell>
        </row>
        <row r="28">
          <cell r="N28">
            <v>68922.732000000004</v>
          </cell>
          <cell r="O28">
            <v>68922.732000000004</v>
          </cell>
          <cell r="T28">
            <v>322846.74039999989</v>
          </cell>
          <cell r="U28">
            <v>322565.92741999996</v>
          </cell>
          <cell r="W28">
            <v>21174.41948</v>
          </cell>
          <cell r="X28">
            <v>21174.41948</v>
          </cell>
        </row>
        <row r="29">
          <cell r="N29">
            <v>285707.63199999998</v>
          </cell>
          <cell r="O29">
            <v>285707.63199999998</v>
          </cell>
          <cell r="T29">
            <v>518540.55736999999</v>
          </cell>
          <cell r="U29">
            <v>512820.66245999996</v>
          </cell>
          <cell r="W29">
            <v>37761.772809999995</v>
          </cell>
          <cell r="X29">
            <v>37761.772809999995</v>
          </cell>
        </row>
        <row r="30">
          <cell r="N30">
            <v>208217.565</v>
          </cell>
          <cell r="O30">
            <v>208217.565</v>
          </cell>
          <cell r="T30">
            <v>254388.51232000001</v>
          </cell>
          <cell r="U30">
            <v>251527.05496000001</v>
          </cell>
          <cell r="W30">
            <v>19465.218719999997</v>
          </cell>
          <cell r="X30">
            <v>19465.218709999997</v>
          </cell>
        </row>
        <row r="31">
          <cell r="N31">
            <v>121811.607</v>
          </cell>
          <cell r="O31">
            <v>121811.607</v>
          </cell>
          <cell r="T31">
            <v>362555.79563000012</v>
          </cell>
          <cell r="U31">
            <v>359857.13247000001</v>
          </cell>
          <cell r="W31">
            <v>30860.540419999998</v>
          </cell>
          <cell r="X31">
            <v>30647.254059999999</v>
          </cell>
        </row>
        <row r="34">
          <cell r="N34">
            <v>967166.35699999984</v>
          </cell>
          <cell r="O34">
            <v>967166.35699999984</v>
          </cell>
          <cell r="T34">
            <v>1035946.9573600001</v>
          </cell>
          <cell r="U34">
            <v>1003878.1366999999</v>
          </cell>
          <cell r="W34">
            <v>302558.83425000001</v>
          </cell>
          <cell r="X34">
            <v>302512.02322000003</v>
          </cell>
        </row>
        <row r="35">
          <cell r="N35">
            <v>1134180.6660799999</v>
          </cell>
          <cell r="O35">
            <v>1134180.6660799999</v>
          </cell>
          <cell r="T35">
            <v>5635514.9829099998</v>
          </cell>
          <cell r="U35">
            <v>5616635.6587800002</v>
          </cell>
          <cell r="W35">
            <v>841138.10956999997</v>
          </cell>
          <cell r="X35">
            <v>840183.39804</v>
          </cell>
        </row>
      </sheetData>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очная  таблица"/>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ая  субвенция"/>
      <sheetName val="Нераспределенные  иные  МБТ"/>
      <sheetName val="федерация"/>
      <sheetName val="субсидия  ВР 522"/>
      <sheetName val="субсидия  ВР 523"/>
      <sheetName val="Федеральная  субсидия"/>
      <sheetName val="ЗАГС"/>
      <sheetName val="ВУС"/>
      <sheetName val="Субсидия"/>
    </sheetNames>
    <sheetDataSet>
      <sheetData sheetId="0">
        <row r="12">
          <cell r="B12">
            <v>372346352.68000001</v>
          </cell>
          <cell r="F12">
            <v>54540359</v>
          </cell>
          <cell r="G12">
            <v>54540359</v>
          </cell>
          <cell r="H12">
            <v>27560963</v>
          </cell>
          <cell r="I12">
            <v>27560963</v>
          </cell>
          <cell r="N12">
            <v>12585860</v>
          </cell>
          <cell r="O12">
            <v>12585860</v>
          </cell>
          <cell r="P12">
            <v>27828051</v>
          </cell>
          <cell r="Q12">
            <v>27828051</v>
          </cell>
          <cell r="V12">
            <v>0</v>
          </cell>
          <cell r="X12">
            <v>0</v>
          </cell>
          <cell r="Z12">
            <v>0</v>
          </cell>
          <cell r="AB12">
            <v>0</v>
          </cell>
          <cell r="AJ12">
            <v>0</v>
          </cell>
          <cell r="AK12">
            <v>0</v>
          </cell>
          <cell r="AL12">
            <v>1200000</v>
          </cell>
          <cell r="AO12">
            <v>0</v>
          </cell>
          <cell r="AP12">
            <v>0</v>
          </cell>
          <cell r="AY12">
            <v>0</v>
          </cell>
          <cell r="AZ12">
            <v>3420000</v>
          </cell>
          <cell r="BD12">
            <v>0</v>
          </cell>
          <cell r="BE12">
            <v>3370476.5</v>
          </cell>
          <cell r="CF12">
            <v>0</v>
          </cell>
          <cell r="CG12">
            <v>34754450.010000005</v>
          </cell>
          <cell r="CH12">
            <v>0</v>
          </cell>
          <cell r="CJ12">
            <v>0</v>
          </cell>
          <cell r="CK12">
            <v>34754450.010000005</v>
          </cell>
          <cell r="CL12">
            <v>0</v>
          </cell>
          <cell r="CN12">
            <v>0</v>
          </cell>
          <cell r="CO12">
            <v>0</v>
          </cell>
          <cell r="CP12">
            <v>0</v>
          </cell>
          <cell r="CR12">
            <v>0</v>
          </cell>
          <cell r="CS12">
            <v>0</v>
          </cell>
          <cell r="CT12">
            <v>0</v>
          </cell>
          <cell r="CY12">
            <v>3287247.87</v>
          </cell>
          <cell r="CZ12">
            <v>3287247.87</v>
          </cell>
          <cell r="DA12">
            <v>0</v>
          </cell>
          <cell r="DB12">
            <v>0</v>
          </cell>
          <cell r="DG12">
            <v>651593.85000000009</v>
          </cell>
          <cell r="DH12">
            <v>651593.85000000009</v>
          </cell>
          <cell r="DI12">
            <v>0</v>
          </cell>
          <cell r="DJ12">
            <v>0</v>
          </cell>
          <cell r="DO12">
            <v>0</v>
          </cell>
          <cell r="DR12">
            <v>0</v>
          </cell>
          <cell r="DV12">
            <v>1692000</v>
          </cell>
          <cell r="DW12">
            <v>0</v>
          </cell>
          <cell r="DY12">
            <v>1692000</v>
          </cell>
          <cell r="DZ12">
            <v>0</v>
          </cell>
          <cell r="EA12">
            <v>0</v>
          </cell>
          <cell r="ED12">
            <v>0</v>
          </cell>
          <cell r="EL12">
            <v>0</v>
          </cell>
          <cell r="EM12">
            <v>0</v>
          </cell>
          <cell r="ES12">
            <v>0</v>
          </cell>
          <cell r="ET12">
            <v>0</v>
          </cell>
          <cell r="FG12">
            <v>0</v>
          </cell>
          <cell r="FJ12">
            <v>0</v>
          </cell>
          <cell r="FM12">
            <v>0</v>
          </cell>
          <cell r="FP12">
            <v>0</v>
          </cell>
          <cell r="GO12">
            <v>0</v>
          </cell>
          <cell r="GR12">
            <v>0</v>
          </cell>
          <cell r="GU12">
            <v>2653640</v>
          </cell>
          <cell r="GX12">
            <v>2307391.73</v>
          </cell>
          <cell r="HM12">
            <v>0</v>
          </cell>
          <cell r="HP12">
            <v>0</v>
          </cell>
          <cell r="HS12">
            <v>0</v>
          </cell>
          <cell r="HV12">
            <v>0</v>
          </cell>
          <cell r="HY12">
            <v>0</v>
          </cell>
          <cell r="IB12">
            <v>0</v>
          </cell>
          <cell r="IE12">
            <v>0</v>
          </cell>
          <cell r="IH12">
            <v>0</v>
          </cell>
          <cell r="IK12">
            <v>0</v>
          </cell>
          <cell r="IN12">
            <v>0</v>
          </cell>
          <cell r="IQ12">
            <v>830175.47</v>
          </cell>
          <cell r="IT12">
            <v>830175.47</v>
          </cell>
          <cell r="KB12">
            <v>0</v>
          </cell>
          <cell r="KC12">
            <v>0</v>
          </cell>
          <cell r="KD12">
            <v>0</v>
          </cell>
          <cell r="KF12">
            <v>0</v>
          </cell>
          <cell r="KG12">
            <v>0</v>
          </cell>
          <cell r="KH12">
            <v>0</v>
          </cell>
          <cell r="LB12">
            <v>0</v>
          </cell>
          <cell r="LC12">
            <v>0</v>
          </cell>
          <cell r="LD12">
            <v>0</v>
          </cell>
          <cell r="LE12">
            <v>56382.26999999999</v>
          </cell>
          <cell r="LF12">
            <v>160472.92000000001</v>
          </cell>
          <cell r="LJ12">
            <v>0</v>
          </cell>
          <cell r="LK12">
            <v>0</v>
          </cell>
          <cell r="LL12">
            <v>0</v>
          </cell>
          <cell r="LM12">
            <v>56382.26999999999</v>
          </cell>
          <cell r="LN12">
            <v>160472.92000000001</v>
          </cell>
          <cell r="MH12">
            <v>0</v>
          </cell>
          <cell r="MI12">
            <v>0</v>
          </cell>
          <cell r="MJ12">
            <v>0</v>
          </cell>
          <cell r="MK12">
            <v>0</v>
          </cell>
          <cell r="ML12">
            <v>0</v>
          </cell>
          <cell r="MN12">
            <v>0</v>
          </cell>
          <cell r="MO12">
            <v>0</v>
          </cell>
          <cell r="MP12">
            <v>0</v>
          </cell>
          <cell r="MQ12">
            <v>0</v>
          </cell>
          <cell r="MR12">
            <v>0</v>
          </cell>
          <cell r="MT12">
            <v>0</v>
          </cell>
          <cell r="MU12">
            <v>0</v>
          </cell>
          <cell r="MV12">
            <v>0</v>
          </cell>
          <cell r="MX12">
            <v>0</v>
          </cell>
          <cell r="MY12">
            <v>0</v>
          </cell>
          <cell r="MZ12">
            <v>0</v>
          </cell>
          <cell r="NB12">
            <v>0</v>
          </cell>
          <cell r="NC12">
            <v>0</v>
          </cell>
          <cell r="ND12">
            <v>0</v>
          </cell>
          <cell r="NF12">
            <v>0</v>
          </cell>
          <cell r="NG12">
            <v>0</v>
          </cell>
          <cell r="NH12">
            <v>0</v>
          </cell>
          <cell r="NY12">
            <v>202299.98999999996</v>
          </cell>
          <cell r="OB12">
            <v>202299.98999999996</v>
          </cell>
          <cell r="OR12">
            <v>0</v>
          </cell>
          <cell r="OS12">
            <v>0</v>
          </cell>
          <cell r="OT12">
            <v>0</v>
          </cell>
          <cell r="OU12">
            <v>0</v>
          </cell>
          <cell r="OW12">
            <v>0</v>
          </cell>
          <cell r="OX12">
            <v>0</v>
          </cell>
          <cell r="OY12">
            <v>0</v>
          </cell>
          <cell r="OZ12">
            <v>0</v>
          </cell>
          <cell r="PA12">
            <v>0</v>
          </cell>
          <cell r="PD12">
            <v>0</v>
          </cell>
          <cell r="PG12">
            <v>0</v>
          </cell>
          <cell r="PJ12">
            <v>0</v>
          </cell>
          <cell r="PP12">
            <v>0</v>
          </cell>
          <cell r="PQ12">
            <v>0</v>
          </cell>
          <cell r="PR12">
            <v>0</v>
          </cell>
          <cell r="PS12">
            <v>0</v>
          </cell>
          <cell r="PT12">
            <v>0</v>
          </cell>
          <cell r="PU12">
            <v>0</v>
          </cell>
          <cell r="PY12">
            <v>0</v>
          </cell>
          <cell r="PZ12">
            <v>0</v>
          </cell>
          <cell r="QA12">
            <v>0</v>
          </cell>
          <cell r="QB12">
            <v>0</v>
          </cell>
          <cell r="QC12">
            <v>0</v>
          </cell>
          <cell r="QD12">
            <v>0</v>
          </cell>
          <cell r="QF12">
            <v>0</v>
          </cell>
          <cell r="QG12">
            <v>0</v>
          </cell>
          <cell r="QJ12">
            <v>0</v>
          </cell>
          <cell r="QK12">
            <v>0</v>
          </cell>
          <cell r="QO12">
            <v>0</v>
          </cell>
          <cell r="QP12">
            <v>0</v>
          </cell>
          <cell r="QS12">
            <v>0</v>
          </cell>
          <cell r="QT12">
            <v>0</v>
          </cell>
          <cell r="SG12">
            <v>0</v>
          </cell>
          <cell r="SJ12">
            <v>0</v>
          </cell>
          <cell r="TC12">
            <v>4499247.58</v>
          </cell>
          <cell r="TD12">
            <v>4346967.29</v>
          </cell>
          <cell r="TE12">
            <v>557863.63999999978</v>
          </cell>
          <cell r="TF12">
            <v>528359</v>
          </cell>
          <cell r="TG12">
            <v>1747399.9999999998</v>
          </cell>
          <cell r="TH12">
            <v>1747400</v>
          </cell>
          <cell r="TI12">
            <v>5000</v>
          </cell>
          <cell r="TJ12">
            <v>5000</v>
          </cell>
          <cell r="TK12">
            <v>0</v>
          </cell>
          <cell r="TL12">
            <v>0</v>
          </cell>
          <cell r="TM12">
            <v>0</v>
          </cell>
          <cell r="TN12">
            <v>0</v>
          </cell>
          <cell r="TO12">
            <v>0</v>
          </cell>
          <cell r="TP12">
            <v>0</v>
          </cell>
          <cell r="TQ12">
            <v>3200276.12</v>
          </cell>
          <cell r="TT12">
            <v>2809552.7199999997</v>
          </cell>
          <cell r="TW12">
            <v>1806645</v>
          </cell>
          <cell r="TZ12">
            <v>1806645</v>
          </cell>
          <cell r="UE12">
            <v>0</v>
          </cell>
          <cell r="UH12">
            <v>0</v>
          </cell>
          <cell r="UK12">
            <v>345665.07</v>
          </cell>
          <cell r="UN12">
            <v>345665.07</v>
          </cell>
          <cell r="UQ12">
            <v>8544285</v>
          </cell>
          <cell r="UT12">
            <v>8500871.5199999996</v>
          </cell>
          <cell r="VJ12">
            <v>0</v>
          </cell>
          <cell r="VK12">
            <v>0</v>
          </cell>
          <cell r="VL12">
            <v>0</v>
          </cell>
          <cell r="VN12">
            <v>0</v>
          </cell>
          <cell r="VO12">
            <v>0</v>
          </cell>
          <cell r="VP12">
            <v>0</v>
          </cell>
          <cell r="VR12">
            <v>0</v>
          </cell>
          <cell r="VS12">
            <v>0</v>
          </cell>
          <cell r="VT12">
            <v>0</v>
          </cell>
          <cell r="VV12">
            <v>0</v>
          </cell>
          <cell r="VW12">
            <v>0</v>
          </cell>
          <cell r="VX12">
            <v>0</v>
          </cell>
          <cell r="WI12">
            <v>0</v>
          </cell>
          <cell r="WM12">
            <v>0</v>
          </cell>
          <cell r="WR12">
            <v>0</v>
          </cell>
          <cell r="WS12">
            <v>0</v>
          </cell>
          <cell r="WT12">
            <v>0</v>
          </cell>
          <cell r="WU12">
            <v>312955.17</v>
          </cell>
          <cell r="WV12">
            <v>1022171.44</v>
          </cell>
          <cell r="WX12">
            <v>0</v>
          </cell>
          <cell r="WY12">
            <v>0</v>
          </cell>
          <cell r="WZ12">
            <v>0</v>
          </cell>
          <cell r="XA12">
            <v>312955.17</v>
          </cell>
          <cell r="XB12">
            <v>1022171.44</v>
          </cell>
          <cell r="XD12">
            <v>0</v>
          </cell>
          <cell r="XF12">
            <v>0</v>
          </cell>
        </row>
        <row r="13">
          <cell r="F13">
            <v>34571701</v>
          </cell>
          <cell r="G13">
            <v>34571701</v>
          </cell>
          <cell r="H13">
            <v>136926312</v>
          </cell>
          <cell r="I13">
            <v>136926312</v>
          </cell>
          <cell r="N13">
            <v>5378533</v>
          </cell>
          <cell r="O13">
            <v>5378533</v>
          </cell>
          <cell r="P13">
            <v>240560103.00000003</v>
          </cell>
          <cell r="Q13">
            <v>240560103.00000003</v>
          </cell>
          <cell r="V13">
            <v>0</v>
          </cell>
          <cell r="X13">
            <v>0</v>
          </cell>
          <cell r="Z13">
            <v>0</v>
          </cell>
          <cell r="AB13">
            <v>0</v>
          </cell>
          <cell r="AJ13">
            <v>1800000</v>
          </cell>
          <cell r="AK13">
            <v>500000</v>
          </cell>
          <cell r="AL13">
            <v>1275000</v>
          </cell>
          <cell r="AO13">
            <v>0</v>
          </cell>
          <cell r="AP13">
            <v>0</v>
          </cell>
          <cell r="AY13">
            <v>0</v>
          </cell>
          <cell r="AZ13">
            <v>23250000</v>
          </cell>
          <cell r="BD13">
            <v>0</v>
          </cell>
          <cell r="BE13">
            <v>23250000</v>
          </cell>
          <cell r="CF13">
            <v>0</v>
          </cell>
          <cell r="CG13">
            <v>22383111.98</v>
          </cell>
          <cell r="CH13">
            <v>0</v>
          </cell>
          <cell r="CJ13">
            <v>0</v>
          </cell>
          <cell r="CK13">
            <v>22383111.98</v>
          </cell>
          <cell r="CL13">
            <v>0</v>
          </cell>
          <cell r="CN13">
            <v>0</v>
          </cell>
          <cell r="CO13">
            <v>24870510.18</v>
          </cell>
          <cell r="CP13">
            <v>212540000</v>
          </cell>
          <cell r="CR13">
            <v>0</v>
          </cell>
          <cell r="CS13">
            <v>24870510.18</v>
          </cell>
          <cell r="CT13">
            <v>212540000</v>
          </cell>
          <cell r="CY13">
            <v>0</v>
          </cell>
          <cell r="CZ13">
            <v>0</v>
          </cell>
          <cell r="DA13">
            <v>164768774.45000002</v>
          </cell>
          <cell r="DB13">
            <v>164768774.45000002</v>
          </cell>
          <cell r="DG13">
            <v>0</v>
          </cell>
          <cell r="DH13">
            <v>0</v>
          </cell>
          <cell r="DI13">
            <v>34217644.219999999</v>
          </cell>
          <cell r="DJ13">
            <v>34217644.219999999</v>
          </cell>
          <cell r="DO13">
            <v>0</v>
          </cell>
          <cell r="DR13">
            <v>0</v>
          </cell>
          <cell r="DV13">
            <v>0</v>
          </cell>
          <cell r="DW13">
            <v>0</v>
          </cell>
          <cell r="DY13">
            <v>0</v>
          </cell>
          <cell r="DZ13">
            <v>0</v>
          </cell>
          <cell r="EA13">
            <v>0</v>
          </cell>
          <cell r="ED13">
            <v>0</v>
          </cell>
          <cell r="EL13">
            <v>116067.37000000011</v>
          </cell>
          <cell r="EM13">
            <v>2204966.63</v>
          </cell>
          <cell r="ES13">
            <v>108522.61</v>
          </cell>
          <cell r="ET13">
            <v>2061636.53</v>
          </cell>
          <cell r="FG13">
            <v>0</v>
          </cell>
          <cell r="FJ13">
            <v>0</v>
          </cell>
          <cell r="FM13">
            <v>0</v>
          </cell>
          <cell r="FP13">
            <v>0</v>
          </cell>
          <cell r="GO13">
            <v>0</v>
          </cell>
          <cell r="GR13">
            <v>0</v>
          </cell>
          <cell r="GU13">
            <v>0</v>
          </cell>
          <cell r="GX13">
            <v>0</v>
          </cell>
          <cell r="HM13">
            <v>0</v>
          </cell>
          <cell r="HP13">
            <v>0</v>
          </cell>
          <cell r="HS13">
            <v>0</v>
          </cell>
          <cell r="HV13">
            <v>0</v>
          </cell>
          <cell r="HY13">
            <v>0</v>
          </cell>
          <cell r="IB13">
            <v>0</v>
          </cell>
          <cell r="IE13">
            <v>0</v>
          </cell>
          <cell r="IH13">
            <v>0</v>
          </cell>
          <cell r="IK13">
            <v>0</v>
          </cell>
          <cell r="IN13">
            <v>0</v>
          </cell>
          <cell r="IQ13">
            <v>869551.09</v>
          </cell>
          <cell r="IT13">
            <v>869551.09</v>
          </cell>
          <cell r="KB13">
            <v>0</v>
          </cell>
          <cell r="KC13">
            <v>3397118.54</v>
          </cell>
          <cell r="KD13">
            <v>9668711.4600000009</v>
          </cell>
          <cell r="KF13">
            <v>0</v>
          </cell>
          <cell r="KG13">
            <v>3397118.54</v>
          </cell>
          <cell r="KH13">
            <v>9668711.4600000009</v>
          </cell>
          <cell r="LB13">
            <v>0</v>
          </cell>
          <cell r="LC13">
            <v>0</v>
          </cell>
          <cell r="LD13">
            <v>0</v>
          </cell>
          <cell r="LE13">
            <v>82915.100000000006</v>
          </cell>
          <cell r="LF13">
            <v>235989.59</v>
          </cell>
          <cell r="LJ13">
            <v>0</v>
          </cell>
          <cell r="LK13">
            <v>0</v>
          </cell>
          <cell r="LL13">
            <v>0</v>
          </cell>
          <cell r="LM13">
            <v>82915.100000000006</v>
          </cell>
          <cell r="LN13">
            <v>235989.59</v>
          </cell>
          <cell r="MH13">
            <v>66597594.590000004</v>
          </cell>
          <cell r="MI13">
            <v>189547000</v>
          </cell>
          <cell r="MJ13">
            <v>45055786.490000002</v>
          </cell>
          <cell r="MK13">
            <v>128235700</v>
          </cell>
          <cell r="ML13">
            <v>129639017.72999999</v>
          </cell>
          <cell r="MN13">
            <v>66597594.590000004</v>
          </cell>
          <cell r="MO13">
            <v>189547000</v>
          </cell>
          <cell r="MP13">
            <v>45055786.490000002</v>
          </cell>
          <cell r="MQ13">
            <v>128235700</v>
          </cell>
          <cell r="MR13">
            <v>129639017.72999999</v>
          </cell>
          <cell r="MT13">
            <v>0</v>
          </cell>
          <cell r="MU13">
            <v>0</v>
          </cell>
          <cell r="MV13">
            <v>0</v>
          </cell>
          <cell r="MX13">
            <v>0</v>
          </cell>
          <cell r="MY13">
            <v>0</v>
          </cell>
          <cell r="MZ13">
            <v>0</v>
          </cell>
          <cell r="NB13">
            <v>1445363.16</v>
          </cell>
          <cell r="NC13">
            <v>27461900</v>
          </cell>
          <cell r="ND13">
            <v>0</v>
          </cell>
          <cell r="NF13">
            <v>1445363.16</v>
          </cell>
          <cell r="NG13">
            <v>27461900</v>
          </cell>
          <cell r="NH13">
            <v>0</v>
          </cell>
          <cell r="NY13">
            <v>390528.61999999994</v>
          </cell>
          <cell r="OB13">
            <v>390528.61999999994</v>
          </cell>
          <cell r="OR13">
            <v>0</v>
          </cell>
          <cell r="OS13">
            <v>0</v>
          </cell>
          <cell r="OT13">
            <v>0</v>
          </cell>
          <cell r="OU13">
            <v>0</v>
          </cell>
          <cell r="OW13">
            <v>0</v>
          </cell>
          <cell r="OX13">
            <v>0</v>
          </cell>
          <cell r="OY13">
            <v>0</v>
          </cell>
          <cell r="OZ13">
            <v>0</v>
          </cell>
          <cell r="PA13">
            <v>0</v>
          </cell>
          <cell r="PD13">
            <v>0</v>
          </cell>
          <cell r="PG13">
            <v>0</v>
          </cell>
          <cell r="PJ13">
            <v>0</v>
          </cell>
          <cell r="PP13">
            <v>0</v>
          </cell>
          <cell r="PQ13">
            <v>0</v>
          </cell>
          <cell r="PR13">
            <v>0</v>
          </cell>
          <cell r="PS13">
            <v>0</v>
          </cell>
          <cell r="PT13">
            <v>0</v>
          </cell>
          <cell r="PU13">
            <v>0</v>
          </cell>
          <cell r="PY13">
            <v>0</v>
          </cell>
          <cell r="PZ13">
            <v>0</v>
          </cell>
          <cell r="QA13">
            <v>0</v>
          </cell>
          <cell r="QB13">
            <v>0</v>
          </cell>
          <cell r="QC13">
            <v>0</v>
          </cell>
          <cell r="QD13">
            <v>0</v>
          </cell>
          <cell r="QF13">
            <v>0</v>
          </cell>
          <cell r="QG13">
            <v>0</v>
          </cell>
          <cell r="QJ13">
            <v>0</v>
          </cell>
          <cell r="QK13">
            <v>0</v>
          </cell>
          <cell r="QO13">
            <v>0</v>
          </cell>
          <cell r="QP13">
            <v>0</v>
          </cell>
          <cell r="QS13">
            <v>0</v>
          </cell>
          <cell r="QT13">
            <v>0</v>
          </cell>
          <cell r="SG13">
            <v>0</v>
          </cell>
          <cell r="SJ13">
            <v>0</v>
          </cell>
          <cell r="TC13">
            <v>26130042.32</v>
          </cell>
          <cell r="TD13">
            <v>25827799.93</v>
          </cell>
          <cell r="TE13">
            <v>1880533.56</v>
          </cell>
          <cell r="TF13">
            <v>1545457.44</v>
          </cell>
          <cell r="TG13">
            <v>2460000</v>
          </cell>
          <cell r="TH13">
            <v>2460000</v>
          </cell>
          <cell r="TI13">
            <v>0</v>
          </cell>
          <cell r="TJ13">
            <v>0</v>
          </cell>
          <cell r="TK13">
            <v>3167602</v>
          </cell>
          <cell r="TL13">
            <v>2694420</v>
          </cell>
          <cell r="TM13">
            <v>0</v>
          </cell>
          <cell r="TN13">
            <v>0</v>
          </cell>
          <cell r="TO13">
            <v>2145635.9999999995</v>
          </cell>
          <cell r="TP13">
            <v>2145635.9999999995</v>
          </cell>
          <cell r="TQ13">
            <v>35352959.57</v>
          </cell>
          <cell r="TT13">
            <v>31708793.969999999</v>
          </cell>
          <cell r="TW13">
            <v>4871645</v>
          </cell>
          <cell r="TZ13">
            <v>4871645</v>
          </cell>
          <cell r="UE13">
            <v>0</v>
          </cell>
          <cell r="UH13">
            <v>0</v>
          </cell>
          <cell r="UK13">
            <v>1814741.6300000001</v>
          </cell>
          <cell r="UN13">
            <v>1814741.6300000001</v>
          </cell>
          <cell r="UQ13">
            <v>30701160</v>
          </cell>
          <cell r="UT13">
            <v>30701160</v>
          </cell>
          <cell r="VJ13">
            <v>0</v>
          </cell>
          <cell r="VK13">
            <v>0</v>
          </cell>
          <cell r="VL13">
            <v>0</v>
          </cell>
          <cell r="VN13">
            <v>0</v>
          </cell>
          <cell r="VO13">
            <v>0</v>
          </cell>
          <cell r="VP13">
            <v>0</v>
          </cell>
          <cell r="VR13">
            <v>0</v>
          </cell>
          <cell r="VS13">
            <v>0</v>
          </cell>
          <cell r="VT13">
            <v>0</v>
          </cell>
          <cell r="VV13">
            <v>0</v>
          </cell>
          <cell r="VW13">
            <v>0</v>
          </cell>
          <cell r="VX13">
            <v>0</v>
          </cell>
          <cell r="WI13">
            <v>0</v>
          </cell>
          <cell r="WM13">
            <v>0</v>
          </cell>
          <cell r="WR13">
            <v>0</v>
          </cell>
          <cell r="WS13">
            <v>1675296</v>
          </cell>
          <cell r="WT13">
            <v>0</v>
          </cell>
          <cell r="WU13">
            <v>1714430.65</v>
          </cell>
          <cell r="WV13">
            <v>4816965.4000000004</v>
          </cell>
          <cell r="WX13">
            <v>0</v>
          </cell>
          <cell r="WY13">
            <v>1675296</v>
          </cell>
          <cell r="WZ13">
            <v>0</v>
          </cell>
          <cell r="XA13">
            <v>1714430.65</v>
          </cell>
          <cell r="XB13">
            <v>4816965.4000000004</v>
          </cell>
          <cell r="XD13">
            <v>1239800</v>
          </cell>
          <cell r="XF13">
            <v>1239800</v>
          </cell>
        </row>
        <row r="14">
          <cell r="F14">
            <v>8646137</v>
          </cell>
          <cell r="G14">
            <v>8646137</v>
          </cell>
          <cell r="H14">
            <v>15416337</v>
          </cell>
          <cell r="I14">
            <v>15416337</v>
          </cell>
          <cell r="N14">
            <v>28793114</v>
          </cell>
          <cell r="O14">
            <v>28793114</v>
          </cell>
          <cell r="P14">
            <v>84367746.999999985</v>
          </cell>
          <cell r="Q14">
            <v>84367746.999999985</v>
          </cell>
          <cell r="V14">
            <v>0</v>
          </cell>
          <cell r="X14">
            <v>0</v>
          </cell>
          <cell r="Z14">
            <v>0</v>
          </cell>
          <cell r="AB14">
            <v>0</v>
          </cell>
          <cell r="AJ14">
            <v>500000</v>
          </cell>
          <cell r="AK14">
            <v>1500000</v>
          </cell>
          <cell r="AL14">
            <v>0</v>
          </cell>
          <cell r="AO14">
            <v>318750</v>
          </cell>
          <cell r="AP14">
            <v>600000</v>
          </cell>
          <cell r="AY14">
            <v>0</v>
          </cell>
          <cell r="AZ14">
            <v>103238000</v>
          </cell>
          <cell r="BD14">
            <v>0</v>
          </cell>
          <cell r="BE14">
            <v>89307461.569999993</v>
          </cell>
          <cell r="CF14">
            <v>0</v>
          </cell>
          <cell r="CG14">
            <v>33798256.310000002</v>
          </cell>
          <cell r="CH14">
            <v>0</v>
          </cell>
          <cell r="CJ14">
            <v>0</v>
          </cell>
          <cell r="CK14">
            <v>23711040.48</v>
          </cell>
          <cell r="CL14">
            <v>0</v>
          </cell>
          <cell r="CN14">
            <v>0</v>
          </cell>
          <cell r="CO14">
            <v>17072802.079999998</v>
          </cell>
          <cell r="CP14">
            <v>0</v>
          </cell>
          <cell r="CR14">
            <v>0</v>
          </cell>
          <cell r="CS14">
            <v>17072802.079999998</v>
          </cell>
          <cell r="CT14">
            <v>0</v>
          </cell>
          <cell r="CY14">
            <v>0</v>
          </cell>
          <cell r="CZ14">
            <v>0</v>
          </cell>
          <cell r="DA14">
            <v>38463966.509999998</v>
          </cell>
          <cell r="DB14">
            <v>38460634.890000001</v>
          </cell>
          <cell r="DG14">
            <v>0</v>
          </cell>
          <cell r="DH14">
            <v>0</v>
          </cell>
          <cell r="DI14">
            <v>7670775.71</v>
          </cell>
          <cell r="DJ14">
            <v>7670244.3300000001</v>
          </cell>
          <cell r="DO14">
            <v>0</v>
          </cell>
          <cell r="DR14">
            <v>0</v>
          </cell>
          <cell r="DV14">
            <v>1000000</v>
          </cell>
          <cell r="DW14">
            <v>1500000</v>
          </cell>
          <cell r="DY14">
            <v>1000000</v>
          </cell>
          <cell r="DZ14">
            <v>1500000</v>
          </cell>
          <cell r="EA14">
            <v>2874947.37</v>
          </cell>
          <cell r="ED14">
            <v>2874947.37</v>
          </cell>
          <cell r="EL14">
            <v>0</v>
          </cell>
          <cell r="EM14">
            <v>0</v>
          </cell>
          <cell r="ES14">
            <v>0</v>
          </cell>
          <cell r="ET14">
            <v>0</v>
          </cell>
          <cell r="FG14">
            <v>0</v>
          </cell>
          <cell r="FJ14">
            <v>0</v>
          </cell>
          <cell r="FM14">
            <v>0</v>
          </cell>
          <cell r="FP14">
            <v>0</v>
          </cell>
          <cell r="GO14">
            <v>0</v>
          </cell>
          <cell r="GR14">
            <v>0</v>
          </cell>
          <cell r="GU14">
            <v>0</v>
          </cell>
          <cell r="GX14">
            <v>0</v>
          </cell>
          <cell r="HM14">
            <v>0</v>
          </cell>
          <cell r="HP14">
            <v>0</v>
          </cell>
          <cell r="HS14">
            <v>0</v>
          </cell>
          <cell r="HV14">
            <v>0</v>
          </cell>
          <cell r="HY14">
            <v>0</v>
          </cell>
          <cell r="IB14">
            <v>0</v>
          </cell>
          <cell r="IE14">
            <v>0</v>
          </cell>
          <cell r="IH14">
            <v>0</v>
          </cell>
          <cell r="IK14">
            <v>48088.5</v>
          </cell>
          <cell r="IN14">
            <v>48088.5</v>
          </cell>
          <cell r="IQ14">
            <v>236043.25</v>
          </cell>
          <cell r="IT14">
            <v>236043.25</v>
          </cell>
          <cell r="KB14">
            <v>2270000</v>
          </cell>
          <cell r="KC14">
            <v>7669710</v>
          </cell>
          <cell r="KD14">
            <v>21829200</v>
          </cell>
          <cell r="KF14">
            <v>2270000</v>
          </cell>
          <cell r="KG14">
            <v>7669710</v>
          </cell>
          <cell r="KH14">
            <v>21829200</v>
          </cell>
          <cell r="LB14">
            <v>0</v>
          </cell>
          <cell r="LC14">
            <v>0</v>
          </cell>
          <cell r="LD14">
            <v>0</v>
          </cell>
          <cell r="LE14">
            <v>102814.72999999998</v>
          </cell>
          <cell r="LF14">
            <v>292627.08</v>
          </cell>
          <cell r="LJ14">
            <v>0</v>
          </cell>
          <cell r="LK14">
            <v>0</v>
          </cell>
          <cell r="LL14">
            <v>0</v>
          </cell>
          <cell r="LM14">
            <v>102814.72999999998</v>
          </cell>
          <cell r="LN14">
            <v>292627.08</v>
          </cell>
          <cell r="MH14">
            <v>0</v>
          </cell>
          <cell r="MI14">
            <v>0</v>
          </cell>
          <cell r="MJ14">
            <v>0</v>
          </cell>
          <cell r="MK14">
            <v>0</v>
          </cell>
          <cell r="ML14">
            <v>0</v>
          </cell>
          <cell r="MN14">
            <v>0</v>
          </cell>
          <cell r="MO14">
            <v>0</v>
          </cell>
          <cell r="MP14">
            <v>0</v>
          </cell>
          <cell r="MQ14">
            <v>0</v>
          </cell>
          <cell r="MR14">
            <v>0</v>
          </cell>
          <cell r="MT14">
            <v>0</v>
          </cell>
          <cell r="MU14">
            <v>0</v>
          </cell>
          <cell r="MV14">
            <v>0</v>
          </cell>
          <cell r="MX14">
            <v>0</v>
          </cell>
          <cell r="MY14">
            <v>0</v>
          </cell>
          <cell r="MZ14">
            <v>0</v>
          </cell>
          <cell r="NB14">
            <v>870000</v>
          </cell>
          <cell r="NC14">
            <v>16530000</v>
          </cell>
          <cell r="ND14">
            <v>28400000</v>
          </cell>
          <cell r="NF14">
            <v>870000</v>
          </cell>
          <cell r="NG14">
            <v>16530000</v>
          </cell>
          <cell r="NH14">
            <v>28400000</v>
          </cell>
          <cell r="NY14">
            <v>0</v>
          </cell>
          <cell r="OB14">
            <v>0</v>
          </cell>
          <cell r="OR14">
            <v>0</v>
          </cell>
          <cell r="OS14">
            <v>0</v>
          </cell>
          <cell r="OT14">
            <v>0</v>
          </cell>
          <cell r="OU14">
            <v>0</v>
          </cell>
          <cell r="OW14">
            <v>0</v>
          </cell>
          <cell r="OX14">
            <v>0</v>
          </cell>
          <cell r="OY14">
            <v>0</v>
          </cell>
          <cell r="OZ14">
            <v>0</v>
          </cell>
          <cell r="PA14">
            <v>0</v>
          </cell>
          <cell r="PD14">
            <v>0</v>
          </cell>
          <cell r="PG14">
            <v>0</v>
          </cell>
          <cell r="PJ14">
            <v>0</v>
          </cell>
          <cell r="PP14">
            <v>0</v>
          </cell>
          <cell r="PQ14">
            <v>0</v>
          </cell>
          <cell r="PR14">
            <v>0</v>
          </cell>
          <cell r="PS14">
            <v>0</v>
          </cell>
          <cell r="PT14">
            <v>0</v>
          </cell>
          <cell r="PU14">
            <v>0</v>
          </cell>
          <cell r="PY14">
            <v>0</v>
          </cell>
          <cell r="PZ14">
            <v>0</v>
          </cell>
          <cell r="QA14">
            <v>0</v>
          </cell>
          <cell r="QB14">
            <v>0</v>
          </cell>
          <cell r="QC14">
            <v>0</v>
          </cell>
          <cell r="QD14">
            <v>0</v>
          </cell>
          <cell r="QF14">
            <v>0</v>
          </cell>
          <cell r="QG14">
            <v>0</v>
          </cell>
          <cell r="QJ14">
            <v>0</v>
          </cell>
          <cell r="QK14">
            <v>0</v>
          </cell>
          <cell r="QO14">
            <v>0</v>
          </cell>
          <cell r="QP14">
            <v>0</v>
          </cell>
          <cell r="QS14">
            <v>0</v>
          </cell>
          <cell r="QT14">
            <v>0</v>
          </cell>
          <cell r="SG14">
            <v>0</v>
          </cell>
          <cell r="SJ14">
            <v>0</v>
          </cell>
          <cell r="TC14">
            <v>24103331.099999998</v>
          </cell>
          <cell r="TD14">
            <v>24007922.170000002</v>
          </cell>
          <cell r="TE14">
            <v>3403941.84</v>
          </cell>
          <cell r="TF14">
            <v>3191567.7699999996</v>
          </cell>
          <cell r="TG14">
            <v>1523400</v>
          </cell>
          <cell r="TH14">
            <v>1523400</v>
          </cell>
          <cell r="TI14">
            <v>20000</v>
          </cell>
          <cell r="TJ14">
            <v>20000</v>
          </cell>
          <cell r="TK14">
            <v>0</v>
          </cell>
          <cell r="TL14">
            <v>0</v>
          </cell>
          <cell r="TM14">
            <v>0</v>
          </cell>
          <cell r="TN14">
            <v>0</v>
          </cell>
          <cell r="TO14">
            <v>0</v>
          </cell>
          <cell r="TP14">
            <v>0</v>
          </cell>
          <cell r="TQ14">
            <v>13271214.07</v>
          </cell>
          <cell r="TT14">
            <v>13221214.07</v>
          </cell>
          <cell r="TW14">
            <v>3330230</v>
          </cell>
          <cell r="TZ14">
            <v>3330230</v>
          </cell>
          <cell r="UE14">
            <v>0</v>
          </cell>
          <cell r="UH14">
            <v>0</v>
          </cell>
          <cell r="UK14">
            <v>432081.33999999997</v>
          </cell>
          <cell r="UN14">
            <v>432081.34</v>
          </cell>
          <cell r="UQ14">
            <v>15155280</v>
          </cell>
          <cell r="UT14">
            <v>15155280</v>
          </cell>
          <cell r="VJ14">
            <v>0</v>
          </cell>
          <cell r="VK14">
            <v>0</v>
          </cell>
          <cell r="VL14">
            <v>0</v>
          </cell>
          <cell r="VN14">
            <v>0</v>
          </cell>
          <cell r="VO14">
            <v>0</v>
          </cell>
          <cell r="VP14">
            <v>0</v>
          </cell>
          <cell r="VR14">
            <v>53217357.600000001</v>
          </cell>
          <cell r="VS14">
            <v>8255061.1199999973</v>
          </cell>
          <cell r="VT14">
            <v>50000000</v>
          </cell>
          <cell r="VV14">
            <v>53217357.600000001</v>
          </cell>
          <cell r="VW14">
            <v>8255061.1199999973</v>
          </cell>
          <cell r="VX14">
            <v>50000000</v>
          </cell>
          <cell r="WI14">
            <v>0</v>
          </cell>
          <cell r="WM14">
            <v>0</v>
          </cell>
          <cell r="WR14">
            <v>0</v>
          </cell>
          <cell r="WS14">
            <v>2659060</v>
          </cell>
          <cell r="WT14">
            <v>0</v>
          </cell>
          <cell r="WU14">
            <v>565481.41</v>
          </cell>
          <cell r="WV14">
            <v>2873091.94</v>
          </cell>
          <cell r="WX14">
            <v>0</v>
          </cell>
          <cell r="WY14">
            <v>2659060</v>
          </cell>
          <cell r="WZ14">
            <v>0</v>
          </cell>
          <cell r="XA14">
            <v>565481.41</v>
          </cell>
          <cell r="XB14">
            <v>2801264.6400000001</v>
          </cell>
          <cell r="XD14">
            <v>2368455</v>
          </cell>
          <cell r="XF14">
            <v>2368455</v>
          </cell>
        </row>
        <row r="15">
          <cell r="F15">
            <v>3602905</v>
          </cell>
          <cell r="G15">
            <v>3602905</v>
          </cell>
          <cell r="H15">
            <v>38310304</v>
          </cell>
          <cell r="I15">
            <v>38310304</v>
          </cell>
          <cell r="N15">
            <v>81304824</v>
          </cell>
          <cell r="O15">
            <v>81304824</v>
          </cell>
          <cell r="P15">
            <v>32136174.000000004</v>
          </cell>
          <cell r="Q15">
            <v>32136174.000000004</v>
          </cell>
          <cell r="V15">
            <v>0</v>
          </cell>
          <cell r="X15">
            <v>0</v>
          </cell>
          <cell r="Z15">
            <v>0</v>
          </cell>
          <cell r="AB15">
            <v>0</v>
          </cell>
          <cell r="AJ15">
            <v>0</v>
          </cell>
          <cell r="AK15">
            <v>0</v>
          </cell>
          <cell r="AL15">
            <v>1425000</v>
          </cell>
          <cell r="AO15">
            <v>353175</v>
          </cell>
          <cell r="AP15">
            <v>0</v>
          </cell>
          <cell r="AY15">
            <v>0</v>
          </cell>
          <cell r="AZ15">
            <v>17620000</v>
          </cell>
          <cell r="BD15">
            <v>0</v>
          </cell>
          <cell r="BE15">
            <v>6281987.5800000001</v>
          </cell>
          <cell r="CF15">
            <v>91920447.400000006</v>
          </cell>
          <cell r="CG15">
            <v>26335595.739999998</v>
          </cell>
          <cell r="CH15">
            <v>0</v>
          </cell>
          <cell r="CJ15">
            <v>91920447.400000006</v>
          </cell>
          <cell r="CK15">
            <v>26335595.739999998</v>
          </cell>
          <cell r="CL15">
            <v>0</v>
          </cell>
          <cell r="CN15">
            <v>0</v>
          </cell>
          <cell r="CO15">
            <v>0</v>
          </cell>
          <cell r="CP15">
            <v>0</v>
          </cell>
          <cell r="CR15">
            <v>0</v>
          </cell>
          <cell r="CS15">
            <v>0</v>
          </cell>
          <cell r="CT15">
            <v>0</v>
          </cell>
          <cell r="CY15">
            <v>0</v>
          </cell>
          <cell r="CZ15">
            <v>0</v>
          </cell>
          <cell r="DA15">
            <v>0</v>
          </cell>
          <cell r="DB15">
            <v>0</v>
          </cell>
          <cell r="DG15">
            <v>0</v>
          </cell>
          <cell r="DH15">
            <v>0</v>
          </cell>
          <cell r="DI15">
            <v>0</v>
          </cell>
          <cell r="DJ15">
            <v>0</v>
          </cell>
          <cell r="DO15">
            <v>0</v>
          </cell>
          <cell r="DR15">
            <v>0</v>
          </cell>
          <cell r="DV15">
            <v>0</v>
          </cell>
          <cell r="DW15">
            <v>0</v>
          </cell>
          <cell r="DY15">
            <v>0</v>
          </cell>
          <cell r="DZ15">
            <v>0</v>
          </cell>
          <cell r="EA15">
            <v>0</v>
          </cell>
          <cell r="ED15">
            <v>0</v>
          </cell>
          <cell r="EL15">
            <v>0</v>
          </cell>
          <cell r="EM15">
            <v>0</v>
          </cell>
          <cell r="ES15">
            <v>0</v>
          </cell>
          <cell r="ET15">
            <v>0</v>
          </cell>
          <cell r="FG15">
            <v>0</v>
          </cell>
          <cell r="FJ15">
            <v>0</v>
          </cell>
          <cell r="FM15">
            <v>0</v>
          </cell>
          <cell r="FP15">
            <v>0</v>
          </cell>
          <cell r="GO15">
            <v>0</v>
          </cell>
          <cell r="GR15">
            <v>0</v>
          </cell>
          <cell r="GU15">
            <v>0</v>
          </cell>
          <cell r="GX15">
            <v>0</v>
          </cell>
          <cell r="HM15">
            <v>0</v>
          </cell>
          <cell r="HP15">
            <v>0</v>
          </cell>
          <cell r="HS15">
            <v>0</v>
          </cell>
          <cell r="HV15">
            <v>0</v>
          </cell>
          <cell r="HY15">
            <v>0</v>
          </cell>
          <cell r="IB15">
            <v>0</v>
          </cell>
          <cell r="IE15">
            <v>0</v>
          </cell>
          <cell r="IH15">
            <v>0</v>
          </cell>
          <cell r="IK15">
            <v>512716.77</v>
          </cell>
          <cell r="IN15">
            <v>512716.77</v>
          </cell>
          <cell r="IQ15">
            <v>0</v>
          </cell>
          <cell r="IT15">
            <v>0</v>
          </cell>
          <cell r="KB15">
            <v>0</v>
          </cell>
          <cell r="KC15">
            <v>0</v>
          </cell>
          <cell r="KD15">
            <v>0</v>
          </cell>
          <cell r="KF15">
            <v>0</v>
          </cell>
          <cell r="KG15">
            <v>0</v>
          </cell>
          <cell r="KH15">
            <v>0</v>
          </cell>
          <cell r="LB15">
            <v>0</v>
          </cell>
          <cell r="LC15">
            <v>0</v>
          </cell>
          <cell r="LD15">
            <v>0</v>
          </cell>
          <cell r="LE15">
            <v>96181.520000000019</v>
          </cell>
          <cell r="LF15">
            <v>273747.92</v>
          </cell>
          <cell r="LJ15">
            <v>0</v>
          </cell>
          <cell r="LK15">
            <v>0</v>
          </cell>
          <cell r="LL15">
            <v>0</v>
          </cell>
          <cell r="LM15">
            <v>96181.520000000019</v>
          </cell>
          <cell r="LN15">
            <v>273747.92</v>
          </cell>
          <cell r="MH15">
            <v>0</v>
          </cell>
          <cell r="MI15">
            <v>0</v>
          </cell>
          <cell r="MJ15">
            <v>0</v>
          </cell>
          <cell r="MK15">
            <v>0</v>
          </cell>
          <cell r="ML15">
            <v>0</v>
          </cell>
          <cell r="MN15">
            <v>0</v>
          </cell>
          <cell r="MO15">
            <v>0</v>
          </cell>
          <cell r="MP15">
            <v>0</v>
          </cell>
          <cell r="MQ15">
            <v>0</v>
          </cell>
          <cell r="MR15">
            <v>0</v>
          </cell>
          <cell r="MT15">
            <v>0</v>
          </cell>
          <cell r="MU15">
            <v>0</v>
          </cell>
          <cell r="MV15">
            <v>0</v>
          </cell>
          <cell r="MX15">
            <v>0</v>
          </cell>
          <cell r="MY15">
            <v>0</v>
          </cell>
          <cell r="MZ15">
            <v>0</v>
          </cell>
          <cell r="NB15">
            <v>0</v>
          </cell>
          <cell r="NC15">
            <v>0</v>
          </cell>
          <cell r="ND15">
            <v>12700000</v>
          </cell>
          <cell r="NF15">
            <v>0</v>
          </cell>
          <cell r="NG15">
            <v>0</v>
          </cell>
          <cell r="NH15">
            <v>12700000</v>
          </cell>
          <cell r="NY15">
            <v>616071.53</v>
          </cell>
          <cell r="OB15">
            <v>616071.53</v>
          </cell>
          <cell r="OR15">
            <v>0</v>
          </cell>
          <cell r="OS15">
            <v>0</v>
          </cell>
          <cell r="OT15">
            <v>0</v>
          </cell>
          <cell r="OU15">
            <v>0</v>
          </cell>
          <cell r="OW15">
            <v>0</v>
          </cell>
          <cell r="OX15">
            <v>0</v>
          </cell>
          <cell r="OY15">
            <v>0</v>
          </cell>
          <cell r="OZ15">
            <v>0</v>
          </cell>
          <cell r="PA15">
            <v>0</v>
          </cell>
          <cell r="PD15">
            <v>0</v>
          </cell>
          <cell r="PG15">
            <v>0</v>
          </cell>
          <cell r="PJ15">
            <v>0</v>
          </cell>
          <cell r="PP15">
            <v>0</v>
          </cell>
          <cell r="PQ15">
            <v>0</v>
          </cell>
          <cell r="PR15">
            <v>0</v>
          </cell>
          <cell r="PS15">
            <v>0</v>
          </cell>
          <cell r="PT15">
            <v>0</v>
          </cell>
          <cell r="PU15">
            <v>0</v>
          </cell>
          <cell r="PY15">
            <v>0</v>
          </cell>
          <cell r="PZ15">
            <v>0</v>
          </cell>
          <cell r="QA15">
            <v>0</v>
          </cell>
          <cell r="QB15">
            <v>0</v>
          </cell>
          <cell r="QC15">
            <v>0</v>
          </cell>
          <cell r="QD15">
            <v>0</v>
          </cell>
          <cell r="QF15">
            <v>247782.09999999963</v>
          </cell>
          <cell r="QG15">
            <v>4707860</v>
          </cell>
          <cell r="QJ15">
            <v>0</v>
          </cell>
          <cell r="QK15">
            <v>0</v>
          </cell>
          <cell r="QO15">
            <v>247782.09999999963</v>
          </cell>
          <cell r="QP15">
            <v>4707860</v>
          </cell>
          <cell r="QS15">
            <v>0</v>
          </cell>
          <cell r="QT15">
            <v>0</v>
          </cell>
          <cell r="SG15">
            <v>0</v>
          </cell>
          <cell r="SJ15">
            <v>0</v>
          </cell>
          <cell r="TC15">
            <v>11735516.610000001</v>
          </cell>
          <cell r="TD15">
            <v>11735516.609999999</v>
          </cell>
          <cell r="TE15">
            <v>2489934.7199999997</v>
          </cell>
          <cell r="TF15">
            <v>2489934.7200000002</v>
          </cell>
          <cell r="TG15">
            <v>2159100</v>
          </cell>
          <cell r="TH15">
            <v>2159100</v>
          </cell>
          <cell r="TI15">
            <v>0</v>
          </cell>
          <cell r="TJ15">
            <v>0</v>
          </cell>
          <cell r="TK15">
            <v>0</v>
          </cell>
          <cell r="TL15">
            <v>0</v>
          </cell>
          <cell r="TM15">
            <v>0</v>
          </cell>
          <cell r="TN15">
            <v>0</v>
          </cell>
          <cell r="TO15">
            <v>0</v>
          </cell>
          <cell r="TP15">
            <v>0</v>
          </cell>
          <cell r="TQ15">
            <v>11038083.73</v>
          </cell>
          <cell r="TT15">
            <v>9437847.3099999987</v>
          </cell>
          <cell r="TW15">
            <v>2195475</v>
          </cell>
          <cell r="TZ15">
            <v>2195475</v>
          </cell>
          <cell r="UE15">
            <v>0</v>
          </cell>
          <cell r="UH15">
            <v>0</v>
          </cell>
          <cell r="UK15">
            <v>432081.33999999997</v>
          </cell>
          <cell r="UN15">
            <v>432081.34</v>
          </cell>
          <cell r="UQ15">
            <v>13848820</v>
          </cell>
          <cell r="UT15">
            <v>13846141.289999999</v>
          </cell>
          <cell r="VJ15">
            <v>0</v>
          </cell>
          <cell r="VK15">
            <v>0</v>
          </cell>
          <cell r="VL15">
            <v>0</v>
          </cell>
          <cell r="VN15">
            <v>0</v>
          </cell>
          <cell r="VO15">
            <v>0</v>
          </cell>
          <cell r="VP15">
            <v>0</v>
          </cell>
          <cell r="VR15">
            <v>0</v>
          </cell>
          <cell r="VS15">
            <v>0</v>
          </cell>
          <cell r="VT15">
            <v>0</v>
          </cell>
          <cell r="VV15">
            <v>0</v>
          </cell>
          <cell r="VW15">
            <v>0</v>
          </cell>
          <cell r="VX15">
            <v>0</v>
          </cell>
          <cell r="WI15">
            <v>0</v>
          </cell>
          <cell r="WM15">
            <v>0</v>
          </cell>
          <cell r="WR15">
            <v>0</v>
          </cell>
          <cell r="WS15">
            <v>14951254</v>
          </cell>
          <cell r="WT15">
            <v>0</v>
          </cell>
          <cell r="WU15">
            <v>762761.38</v>
          </cell>
          <cell r="WV15">
            <v>2960528.1</v>
          </cell>
          <cell r="WX15">
            <v>0</v>
          </cell>
          <cell r="WY15">
            <v>14826515.199999999</v>
          </cell>
          <cell r="WZ15">
            <v>0</v>
          </cell>
          <cell r="XA15">
            <v>762761.38</v>
          </cell>
          <cell r="XB15">
            <v>2960528.1</v>
          </cell>
          <cell r="XD15">
            <v>101584</v>
          </cell>
          <cell r="XF15">
            <v>101584</v>
          </cell>
        </row>
        <row r="16">
          <cell r="F16">
            <v>70676595.999999985</v>
          </cell>
          <cell r="G16">
            <v>70676595.999999985</v>
          </cell>
          <cell r="H16">
            <v>26423364</v>
          </cell>
          <cell r="I16">
            <v>26423364</v>
          </cell>
          <cell r="N16">
            <v>84553507</v>
          </cell>
          <cell r="O16">
            <v>84553507</v>
          </cell>
          <cell r="P16">
            <v>78155114.000000015</v>
          </cell>
          <cell r="Q16">
            <v>78155114.000000015</v>
          </cell>
          <cell r="V16">
            <v>0</v>
          </cell>
          <cell r="X16">
            <v>0</v>
          </cell>
          <cell r="Z16">
            <v>0</v>
          </cell>
          <cell r="AB16">
            <v>0</v>
          </cell>
          <cell r="AJ16">
            <v>0</v>
          </cell>
          <cell r="AK16">
            <v>700000</v>
          </cell>
          <cell r="AL16">
            <v>2100000</v>
          </cell>
          <cell r="AO16">
            <v>1340875</v>
          </cell>
          <cell r="AP16">
            <v>0</v>
          </cell>
          <cell r="AY16">
            <v>0</v>
          </cell>
          <cell r="AZ16">
            <v>77354907.420000002</v>
          </cell>
          <cell r="BD16">
            <v>0</v>
          </cell>
          <cell r="BE16">
            <v>60728102.420000002</v>
          </cell>
          <cell r="CF16">
            <v>26009071.5</v>
          </cell>
          <cell r="CG16">
            <v>61485378.959999993</v>
          </cell>
          <cell r="CH16">
            <v>0</v>
          </cell>
          <cell r="CJ16">
            <v>26009071.5</v>
          </cell>
          <cell r="CK16">
            <v>61485378.959999993</v>
          </cell>
          <cell r="CL16">
            <v>0</v>
          </cell>
          <cell r="CN16">
            <v>0</v>
          </cell>
          <cell r="CO16">
            <v>0</v>
          </cell>
          <cell r="CP16">
            <v>0</v>
          </cell>
          <cell r="CR16">
            <v>0</v>
          </cell>
          <cell r="CS16">
            <v>0</v>
          </cell>
          <cell r="CT16">
            <v>0</v>
          </cell>
          <cell r="CY16">
            <v>0</v>
          </cell>
          <cell r="CZ16">
            <v>0</v>
          </cell>
          <cell r="DA16">
            <v>0</v>
          </cell>
          <cell r="DB16">
            <v>0</v>
          </cell>
          <cell r="DG16">
            <v>0</v>
          </cell>
          <cell r="DH16">
            <v>0</v>
          </cell>
          <cell r="DI16">
            <v>0</v>
          </cell>
          <cell r="DJ16">
            <v>0</v>
          </cell>
          <cell r="DO16">
            <v>0</v>
          </cell>
          <cell r="DR16">
            <v>0</v>
          </cell>
          <cell r="DV16">
            <v>0</v>
          </cell>
          <cell r="DW16">
            <v>0</v>
          </cell>
          <cell r="DY16">
            <v>0</v>
          </cell>
          <cell r="DZ16">
            <v>0</v>
          </cell>
          <cell r="EA16">
            <v>2874947.37</v>
          </cell>
          <cell r="ED16">
            <v>2874947.37</v>
          </cell>
          <cell r="EL16">
            <v>116683.25999999978</v>
          </cell>
          <cell r="EM16">
            <v>2216666.7400000002</v>
          </cell>
          <cell r="ES16">
            <v>115516.4</v>
          </cell>
          <cell r="ET16">
            <v>2194499.7000000002</v>
          </cell>
          <cell r="FG16">
            <v>0</v>
          </cell>
          <cell r="FJ16">
            <v>0</v>
          </cell>
          <cell r="FM16">
            <v>0</v>
          </cell>
          <cell r="FP16">
            <v>0</v>
          </cell>
          <cell r="GO16">
            <v>0</v>
          </cell>
          <cell r="GR16">
            <v>0</v>
          </cell>
          <cell r="GU16">
            <v>0</v>
          </cell>
          <cell r="GX16">
            <v>0</v>
          </cell>
          <cell r="HM16">
            <v>0</v>
          </cell>
          <cell r="HP16">
            <v>0</v>
          </cell>
          <cell r="HS16">
            <v>114244381.16</v>
          </cell>
          <cell r="HV16">
            <v>114244381.16</v>
          </cell>
          <cell r="HY16">
            <v>0</v>
          </cell>
          <cell r="IB16">
            <v>0</v>
          </cell>
          <cell r="IE16">
            <v>0</v>
          </cell>
          <cell r="IH16">
            <v>0</v>
          </cell>
          <cell r="IK16">
            <v>233203.43</v>
          </cell>
          <cell r="IN16">
            <v>233203.43</v>
          </cell>
          <cell r="IQ16">
            <v>496459.00000000006</v>
          </cell>
          <cell r="IT16">
            <v>496459.00000000006</v>
          </cell>
          <cell r="KB16">
            <v>0</v>
          </cell>
          <cell r="KC16">
            <v>0</v>
          </cell>
          <cell r="KD16">
            <v>0</v>
          </cell>
          <cell r="KF16">
            <v>0</v>
          </cell>
          <cell r="KG16">
            <v>0</v>
          </cell>
          <cell r="KH16">
            <v>0</v>
          </cell>
          <cell r="LB16">
            <v>0</v>
          </cell>
          <cell r="LC16">
            <v>0</v>
          </cell>
          <cell r="LD16">
            <v>0</v>
          </cell>
          <cell r="LE16">
            <v>89548.31</v>
          </cell>
          <cell r="LF16">
            <v>254868.75</v>
          </cell>
          <cell r="LJ16">
            <v>0</v>
          </cell>
          <cell r="LK16">
            <v>0</v>
          </cell>
          <cell r="LL16">
            <v>0</v>
          </cell>
          <cell r="LM16">
            <v>89548.31</v>
          </cell>
          <cell r="LN16">
            <v>254868.75</v>
          </cell>
          <cell r="MH16">
            <v>0</v>
          </cell>
          <cell r="MI16">
            <v>0</v>
          </cell>
          <cell r="MJ16">
            <v>0</v>
          </cell>
          <cell r="MK16">
            <v>0</v>
          </cell>
          <cell r="ML16">
            <v>0</v>
          </cell>
          <cell r="MN16">
            <v>0</v>
          </cell>
          <cell r="MO16">
            <v>0</v>
          </cell>
          <cell r="MP16">
            <v>0</v>
          </cell>
          <cell r="MQ16">
            <v>0</v>
          </cell>
          <cell r="MR16">
            <v>0</v>
          </cell>
          <cell r="MT16">
            <v>0</v>
          </cell>
          <cell r="MU16">
            <v>0</v>
          </cell>
          <cell r="MV16">
            <v>0</v>
          </cell>
          <cell r="MX16">
            <v>0</v>
          </cell>
          <cell r="MY16">
            <v>0</v>
          </cell>
          <cell r="MZ16">
            <v>0</v>
          </cell>
          <cell r="NB16">
            <v>0</v>
          </cell>
          <cell r="NC16">
            <v>0</v>
          </cell>
          <cell r="ND16">
            <v>25500000</v>
          </cell>
          <cell r="NF16">
            <v>0</v>
          </cell>
          <cell r="NG16">
            <v>0</v>
          </cell>
          <cell r="NH16">
            <v>25500000</v>
          </cell>
          <cell r="NY16">
            <v>2243341.42</v>
          </cell>
          <cell r="OB16">
            <v>2243341.42</v>
          </cell>
          <cell r="OR16">
            <v>0</v>
          </cell>
          <cell r="OS16">
            <v>0</v>
          </cell>
          <cell r="OT16">
            <v>0</v>
          </cell>
          <cell r="OU16">
            <v>0</v>
          </cell>
          <cell r="OW16">
            <v>0</v>
          </cell>
          <cell r="OX16">
            <v>0</v>
          </cell>
          <cell r="OY16">
            <v>0</v>
          </cell>
          <cell r="OZ16">
            <v>0</v>
          </cell>
          <cell r="PA16">
            <v>0</v>
          </cell>
          <cell r="PD16">
            <v>0</v>
          </cell>
          <cell r="PG16">
            <v>0</v>
          </cell>
          <cell r="PJ16">
            <v>0</v>
          </cell>
          <cell r="PP16">
            <v>0</v>
          </cell>
          <cell r="PQ16">
            <v>0</v>
          </cell>
          <cell r="PR16">
            <v>0</v>
          </cell>
          <cell r="PS16">
            <v>0</v>
          </cell>
          <cell r="PT16">
            <v>2832420</v>
          </cell>
          <cell r="PU16">
            <v>53815850</v>
          </cell>
          <cell r="PY16">
            <v>0</v>
          </cell>
          <cell r="PZ16">
            <v>0</v>
          </cell>
          <cell r="QA16">
            <v>0</v>
          </cell>
          <cell r="QB16">
            <v>0</v>
          </cell>
          <cell r="QC16">
            <v>2832420</v>
          </cell>
          <cell r="QD16">
            <v>53815850</v>
          </cell>
          <cell r="QF16">
            <v>908147.46999999881</v>
          </cell>
          <cell r="QG16">
            <v>17254802</v>
          </cell>
          <cell r="QJ16">
            <v>1317057.9000000013</v>
          </cell>
          <cell r="QK16">
            <v>25024100</v>
          </cell>
          <cell r="QO16">
            <v>908147.46999999881</v>
          </cell>
          <cell r="QP16">
            <v>17254802</v>
          </cell>
          <cell r="QS16">
            <v>1317054.92</v>
          </cell>
          <cell r="QT16">
            <v>25024043.490000002</v>
          </cell>
          <cell r="SG16">
            <v>33489578.949999999</v>
          </cell>
          <cell r="SJ16">
            <v>33489578.949999999</v>
          </cell>
          <cell r="TC16">
            <v>13747473.610000003</v>
          </cell>
          <cell r="TD16">
            <v>12712977.960000001</v>
          </cell>
          <cell r="TE16">
            <v>4274335.4899999993</v>
          </cell>
          <cell r="TF16">
            <v>4010504.8600000003</v>
          </cell>
          <cell r="TG16">
            <v>2002000</v>
          </cell>
          <cell r="TH16">
            <v>2002000</v>
          </cell>
          <cell r="TI16">
            <v>16000</v>
          </cell>
          <cell r="TJ16">
            <v>16000</v>
          </cell>
          <cell r="TK16">
            <v>0</v>
          </cell>
          <cell r="TL16">
            <v>0</v>
          </cell>
          <cell r="TM16">
            <v>0</v>
          </cell>
          <cell r="TN16">
            <v>0</v>
          </cell>
          <cell r="TO16">
            <v>0</v>
          </cell>
          <cell r="TP16">
            <v>0</v>
          </cell>
          <cell r="TQ16">
            <v>9934796.3000000007</v>
          </cell>
          <cell r="TT16">
            <v>9934796.3000000007</v>
          </cell>
          <cell r="TW16">
            <v>1910645</v>
          </cell>
          <cell r="TZ16">
            <v>1910645</v>
          </cell>
          <cell r="UE16">
            <v>0</v>
          </cell>
          <cell r="UH16">
            <v>0</v>
          </cell>
          <cell r="UK16">
            <v>1166619.6199999999</v>
          </cell>
          <cell r="UN16">
            <v>1166619.6199999999</v>
          </cell>
          <cell r="UQ16">
            <v>14764680</v>
          </cell>
          <cell r="UT16">
            <v>14764680</v>
          </cell>
          <cell r="VJ16">
            <v>0</v>
          </cell>
          <cell r="VK16">
            <v>0</v>
          </cell>
          <cell r="VL16">
            <v>0</v>
          </cell>
          <cell r="VN16">
            <v>0</v>
          </cell>
          <cell r="VO16">
            <v>0</v>
          </cell>
          <cell r="VP16">
            <v>0</v>
          </cell>
          <cell r="VR16">
            <v>0</v>
          </cell>
          <cell r="VS16">
            <v>0</v>
          </cell>
          <cell r="VT16">
            <v>0</v>
          </cell>
          <cell r="VV16">
            <v>0</v>
          </cell>
          <cell r="VW16">
            <v>0</v>
          </cell>
          <cell r="VX16">
            <v>0</v>
          </cell>
          <cell r="WI16">
            <v>0</v>
          </cell>
          <cell r="WM16">
            <v>0</v>
          </cell>
          <cell r="WR16">
            <v>0</v>
          </cell>
          <cell r="WS16">
            <v>0</v>
          </cell>
          <cell r="WT16">
            <v>0</v>
          </cell>
          <cell r="WU16">
            <v>727402.64</v>
          </cell>
          <cell r="WV16">
            <v>3007999.21</v>
          </cell>
          <cell r="WX16">
            <v>0</v>
          </cell>
          <cell r="WY16">
            <v>0</v>
          </cell>
          <cell r="WZ16">
            <v>0</v>
          </cell>
          <cell r="XA16">
            <v>727402.64</v>
          </cell>
          <cell r="XB16">
            <v>3007999.21</v>
          </cell>
          <cell r="XD16">
            <v>8370618.8700000001</v>
          </cell>
          <cell r="XF16">
            <v>8370618.8700000001</v>
          </cell>
        </row>
        <row r="17">
          <cell r="F17">
            <v>23912030</v>
          </cell>
          <cell r="G17">
            <v>23912030</v>
          </cell>
          <cell r="H17">
            <v>23344067</v>
          </cell>
          <cell r="I17">
            <v>23344067</v>
          </cell>
          <cell r="N17">
            <v>13656933</v>
          </cell>
          <cell r="O17">
            <v>13656933</v>
          </cell>
          <cell r="P17">
            <v>18846447</v>
          </cell>
          <cell r="Q17">
            <v>18846447</v>
          </cell>
          <cell r="V17">
            <v>0</v>
          </cell>
          <cell r="X17">
            <v>0</v>
          </cell>
          <cell r="Z17">
            <v>0</v>
          </cell>
          <cell r="AB17">
            <v>0</v>
          </cell>
          <cell r="AJ17">
            <v>0</v>
          </cell>
          <cell r="AK17">
            <v>0</v>
          </cell>
          <cell r="AL17">
            <v>0</v>
          </cell>
          <cell r="AO17">
            <v>607750</v>
          </cell>
          <cell r="AP17">
            <v>0</v>
          </cell>
          <cell r="AY17">
            <v>0</v>
          </cell>
          <cell r="AZ17">
            <v>1880000</v>
          </cell>
          <cell r="BD17">
            <v>0</v>
          </cell>
          <cell r="BE17">
            <v>647432.49</v>
          </cell>
          <cell r="CF17">
            <v>0</v>
          </cell>
          <cell r="CG17">
            <v>26847743.760000002</v>
          </cell>
          <cell r="CH17">
            <v>0</v>
          </cell>
          <cell r="CJ17">
            <v>0</v>
          </cell>
          <cell r="CK17">
            <v>26847743.760000002</v>
          </cell>
          <cell r="CL17">
            <v>0</v>
          </cell>
          <cell r="CN17">
            <v>0</v>
          </cell>
          <cell r="CO17">
            <v>0</v>
          </cell>
          <cell r="CP17">
            <v>0</v>
          </cell>
          <cell r="CR17">
            <v>0</v>
          </cell>
          <cell r="CS17">
            <v>0</v>
          </cell>
          <cell r="CT17">
            <v>0</v>
          </cell>
          <cell r="CY17">
            <v>20442866.109999999</v>
          </cell>
          <cell r="CZ17">
            <v>16848433.609999999</v>
          </cell>
          <cell r="DA17">
            <v>0</v>
          </cell>
          <cell r="DB17">
            <v>0</v>
          </cell>
          <cell r="DG17">
            <v>2117990.5499999998</v>
          </cell>
          <cell r="DH17">
            <v>1746827.56</v>
          </cell>
          <cell r="DI17">
            <v>0</v>
          </cell>
          <cell r="DJ17">
            <v>0</v>
          </cell>
          <cell r="DO17">
            <v>0</v>
          </cell>
          <cell r="DR17">
            <v>0</v>
          </cell>
          <cell r="DV17">
            <v>750000</v>
          </cell>
          <cell r="DW17">
            <v>750000</v>
          </cell>
          <cell r="DY17">
            <v>750000</v>
          </cell>
          <cell r="DZ17">
            <v>750000</v>
          </cell>
          <cell r="EA17">
            <v>0</v>
          </cell>
          <cell r="ED17">
            <v>0</v>
          </cell>
          <cell r="EL17">
            <v>0</v>
          </cell>
          <cell r="EM17">
            <v>0</v>
          </cell>
          <cell r="ES17">
            <v>0</v>
          </cell>
          <cell r="ET17">
            <v>0</v>
          </cell>
          <cell r="FG17">
            <v>0</v>
          </cell>
          <cell r="FJ17">
            <v>0</v>
          </cell>
          <cell r="FM17">
            <v>0</v>
          </cell>
          <cell r="FP17">
            <v>0</v>
          </cell>
          <cell r="GO17">
            <v>0</v>
          </cell>
          <cell r="GR17">
            <v>0</v>
          </cell>
          <cell r="GU17">
            <v>657978</v>
          </cell>
          <cell r="GX17">
            <v>657978</v>
          </cell>
          <cell r="HM17">
            <v>0</v>
          </cell>
          <cell r="HP17">
            <v>0</v>
          </cell>
          <cell r="HS17">
            <v>0</v>
          </cell>
          <cell r="HV17">
            <v>0</v>
          </cell>
          <cell r="HY17">
            <v>0</v>
          </cell>
          <cell r="IB17">
            <v>0</v>
          </cell>
          <cell r="IE17">
            <v>0</v>
          </cell>
          <cell r="IH17">
            <v>0</v>
          </cell>
          <cell r="IK17">
            <v>261871.47</v>
          </cell>
          <cell r="IN17">
            <v>261871.47</v>
          </cell>
          <cell r="IQ17">
            <v>727747.06000000017</v>
          </cell>
          <cell r="IT17">
            <v>727747.06000000017</v>
          </cell>
          <cell r="KB17">
            <v>0</v>
          </cell>
          <cell r="KC17">
            <v>0</v>
          </cell>
          <cell r="KD17">
            <v>0</v>
          </cell>
          <cell r="KF17">
            <v>0</v>
          </cell>
          <cell r="KG17">
            <v>0</v>
          </cell>
          <cell r="KH17">
            <v>0</v>
          </cell>
          <cell r="LB17">
            <v>0</v>
          </cell>
          <cell r="LC17">
            <v>0</v>
          </cell>
          <cell r="LD17">
            <v>0</v>
          </cell>
          <cell r="LE17">
            <v>56382.26999999999</v>
          </cell>
          <cell r="LF17">
            <v>160472.92000000001</v>
          </cell>
          <cell r="LJ17">
            <v>0</v>
          </cell>
          <cell r="LK17">
            <v>0</v>
          </cell>
          <cell r="LL17">
            <v>0</v>
          </cell>
          <cell r="LM17">
            <v>56382.26999999999</v>
          </cell>
          <cell r="LN17">
            <v>160472.92000000001</v>
          </cell>
          <cell r="MH17">
            <v>0</v>
          </cell>
          <cell r="MI17">
            <v>0</v>
          </cell>
          <cell r="MJ17">
            <v>0</v>
          </cell>
          <cell r="MK17">
            <v>0</v>
          </cell>
          <cell r="ML17">
            <v>0</v>
          </cell>
          <cell r="MN17">
            <v>0</v>
          </cell>
          <cell r="MO17">
            <v>0</v>
          </cell>
          <cell r="MP17">
            <v>0</v>
          </cell>
          <cell r="MQ17">
            <v>0</v>
          </cell>
          <cell r="MR17">
            <v>0</v>
          </cell>
          <cell r="MT17">
            <v>0</v>
          </cell>
          <cell r="MU17">
            <v>0</v>
          </cell>
          <cell r="MV17">
            <v>0</v>
          </cell>
          <cell r="MX17">
            <v>0</v>
          </cell>
          <cell r="MY17">
            <v>0</v>
          </cell>
          <cell r="MZ17">
            <v>0</v>
          </cell>
          <cell r="NB17">
            <v>0</v>
          </cell>
          <cell r="NC17">
            <v>0</v>
          </cell>
          <cell r="ND17">
            <v>2400000</v>
          </cell>
          <cell r="NF17">
            <v>0</v>
          </cell>
          <cell r="NG17">
            <v>0</v>
          </cell>
          <cell r="NH17">
            <v>2400000</v>
          </cell>
          <cell r="NY17">
            <v>0</v>
          </cell>
          <cell r="OB17">
            <v>0</v>
          </cell>
          <cell r="OR17">
            <v>0</v>
          </cell>
          <cell r="OS17">
            <v>0</v>
          </cell>
          <cell r="OT17">
            <v>0</v>
          </cell>
          <cell r="OU17">
            <v>0</v>
          </cell>
          <cell r="OW17">
            <v>0</v>
          </cell>
          <cell r="OX17">
            <v>0</v>
          </cell>
          <cell r="OY17">
            <v>0</v>
          </cell>
          <cell r="OZ17">
            <v>0</v>
          </cell>
          <cell r="PA17">
            <v>0</v>
          </cell>
          <cell r="PD17">
            <v>0</v>
          </cell>
          <cell r="PG17">
            <v>0</v>
          </cell>
          <cell r="PJ17">
            <v>0</v>
          </cell>
          <cell r="PP17">
            <v>0</v>
          </cell>
          <cell r="PQ17">
            <v>0</v>
          </cell>
          <cell r="PR17">
            <v>0</v>
          </cell>
          <cell r="PS17">
            <v>0</v>
          </cell>
          <cell r="PT17">
            <v>0</v>
          </cell>
          <cell r="PU17">
            <v>0</v>
          </cell>
          <cell r="PY17">
            <v>0</v>
          </cell>
          <cell r="PZ17">
            <v>0</v>
          </cell>
          <cell r="QA17">
            <v>0</v>
          </cell>
          <cell r="QB17">
            <v>0</v>
          </cell>
          <cell r="QC17">
            <v>0</v>
          </cell>
          <cell r="QD17">
            <v>0</v>
          </cell>
          <cell r="QF17">
            <v>0</v>
          </cell>
          <cell r="QG17">
            <v>0</v>
          </cell>
          <cell r="QJ17">
            <v>0</v>
          </cell>
          <cell r="QK17">
            <v>0</v>
          </cell>
          <cell r="QO17">
            <v>0</v>
          </cell>
          <cell r="QP17">
            <v>0</v>
          </cell>
          <cell r="QS17">
            <v>0</v>
          </cell>
          <cell r="QT17">
            <v>0</v>
          </cell>
          <cell r="SG17">
            <v>0</v>
          </cell>
          <cell r="SJ17">
            <v>0</v>
          </cell>
          <cell r="TC17">
            <v>10272011.370000001</v>
          </cell>
          <cell r="TD17">
            <v>10182958.859999999</v>
          </cell>
          <cell r="TE17">
            <v>1061779.48</v>
          </cell>
          <cell r="TF17">
            <v>949400.87999999989</v>
          </cell>
          <cell r="TG17">
            <v>1274000</v>
          </cell>
          <cell r="TH17">
            <v>1274000</v>
          </cell>
          <cell r="TI17">
            <v>12000</v>
          </cell>
          <cell r="TJ17">
            <v>12000</v>
          </cell>
          <cell r="TK17">
            <v>0</v>
          </cell>
          <cell r="TL17">
            <v>0</v>
          </cell>
          <cell r="TM17">
            <v>0</v>
          </cell>
          <cell r="TN17">
            <v>0</v>
          </cell>
          <cell r="TO17">
            <v>0</v>
          </cell>
          <cell r="TP17">
            <v>0</v>
          </cell>
          <cell r="TQ17">
            <v>5683832.3799999999</v>
          </cell>
          <cell r="TT17">
            <v>4833832.38</v>
          </cell>
          <cell r="TW17">
            <v>1713000</v>
          </cell>
          <cell r="TZ17">
            <v>1713000</v>
          </cell>
          <cell r="UE17">
            <v>0</v>
          </cell>
          <cell r="UH17">
            <v>0</v>
          </cell>
          <cell r="UK17">
            <v>604913.88</v>
          </cell>
          <cell r="UN17">
            <v>604913.88</v>
          </cell>
          <cell r="UQ17">
            <v>10389960</v>
          </cell>
          <cell r="UT17">
            <v>10389960</v>
          </cell>
          <cell r="VJ17">
            <v>0</v>
          </cell>
          <cell r="VK17">
            <v>0</v>
          </cell>
          <cell r="VL17">
            <v>0</v>
          </cell>
          <cell r="VN17">
            <v>0</v>
          </cell>
          <cell r="VO17">
            <v>0</v>
          </cell>
          <cell r="VP17">
            <v>0</v>
          </cell>
          <cell r="VR17">
            <v>0</v>
          </cell>
          <cell r="VS17">
            <v>0</v>
          </cell>
          <cell r="VT17">
            <v>0</v>
          </cell>
          <cell r="VV17">
            <v>0</v>
          </cell>
          <cell r="VW17">
            <v>0</v>
          </cell>
          <cell r="VX17">
            <v>0</v>
          </cell>
          <cell r="WI17">
            <v>0</v>
          </cell>
          <cell r="WM17">
            <v>0</v>
          </cell>
          <cell r="WR17">
            <v>0</v>
          </cell>
          <cell r="WS17">
            <v>0</v>
          </cell>
          <cell r="WT17">
            <v>0</v>
          </cell>
          <cell r="WU17">
            <v>408771.32</v>
          </cell>
          <cell r="WV17">
            <v>1090029.5799999998</v>
          </cell>
          <cell r="WX17">
            <v>0</v>
          </cell>
          <cell r="WY17">
            <v>0</v>
          </cell>
          <cell r="WZ17">
            <v>0</v>
          </cell>
          <cell r="XA17">
            <v>408771.32</v>
          </cell>
          <cell r="XB17">
            <v>1090029.5799999998</v>
          </cell>
          <cell r="XD17">
            <v>6313273.5599999996</v>
          </cell>
          <cell r="XF17">
            <v>6313273.5599999996</v>
          </cell>
        </row>
        <row r="18">
          <cell r="F18">
            <v>19329765</v>
          </cell>
          <cell r="G18">
            <v>19329765</v>
          </cell>
          <cell r="H18">
            <v>36738053</v>
          </cell>
          <cell r="I18">
            <v>36738053</v>
          </cell>
          <cell r="N18">
            <v>95610318.999999985</v>
          </cell>
          <cell r="O18">
            <v>95610318.999999985</v>
          </cell>
          <cell r="P18">
            <v>36885363.999999993</v>
          </cell>
          <cell r="Q18">
            <v>36885363.999999993</v>
          </cell>
          <cell r="V18">
            <v>0</v>
          </cell>
          <cell r="X18">
            <v>0</v>
          </cell>
          <cell r="Z18">
            <v>13500000</v>
          </cell>
          <cell r="AB18">
            <v>13500000</v>
          </cell>
          <cell r="AJ18">
            <v>0</v>
          </cell>
          <cell r="AK18">
            <v>0</v>
          </cell>
          <cell r="AL18">
            <v>0</v>
          </cell>
          <cell r="AO18">
            <v>0</v>
          </cell>
          <cell r="AP18">
            <v>0</v>
          </cell>
          <cell r="AY18">
            <v>0</v>
          </cell>
          <cell r="AZ18">
            <v>0</v>
          </cell>
          <cell r="BD18">
            <v>0</v>
          </cell>
          <cell r="BE18">
            <v>0</v>
          </cell>
          <cell r="CF18">
            <v>0</v>
          </cell>
          <cell r="CG18">
            <v>39178020.700000003</v>
          </cell>
          <cell r="CH18">
            <v>0</v>
          </cell>
          <cell r="CJ18">
            <v>0</v>
          </cell>
          <cell r="CK18">
            <v>24368639.899999999</v>
          </cell>
          <cell r="CL18">
            <v>0</v>
          </cell>
          <cell r="CN18">
            <v>0</v>
          </cell>
          <cell r="CO18">
            <v>0</v>
          </cell>
          <cell r="CP18">
            <v>0</v>
          </cell>
          <cell r="CR18">
            <v>0</v>
          </cell>
          <cell r="CS18">
            <v>0</v>
          </cell>
          <cell r="CT18">
            <v>0</v>
          </cell>
          <cell r="CY18">
            <v>5807543.7800000003</v>
          </cell>
          <cell r="CZ18">
            <v>5744102.1699999999</v>
          </cell>
          <cell r="DA18">
            <v>0</v>
          </cell>
          <cell r="DB18">
            <v>0</v>
          </cell>
          <cell r="DG18">
            <v>926278.79</v>
          </cell>
          <cell r="DH18">
            <v>916160.13</v>
          </cell>
          <cell r="DI18">
            <v>0</v>
          </cell>
          <cell r="DJ18">
            <v>0</v>
          </cell>
          <cell r="DO18">
            <v>0</v>
          </cell>
          <cell r="DR18">
            <v>0</v>
          </cell>
          <cell r="DV18">
            <v>0</v>
          </cell>
          <cell r="DW18">
            <v>0</v>
          </cell>
          <cell r="DY18">
            <v>0</v>
          </cell>
          <cell r="DZ18">
            <v>0</v>
          </cell>
          <cell r="EA18">
            <v>0</v>
          </cell>
          <cell r="ED18">
            <v>0</v>
          </cell>
          <cell r="EL18">
            <v>0</v>
          </cell>
          <cell r="EM18">
            <v>0</v>
          </cell>
          <cell r="ES18">
            <v>0</v>
          </cell>
          <cell r="ET18">
            <v>0</v>
          </cell>
          <cell r="FG18">
            <v>31220842.109999999</v>
          </cell>
          <cell r="FJ18">
            <v>31220842.109999999</v>
          </cell>
          <cell r="FM18">
            <v>0</v>
          </cell>
          <cell r="FP18">
            <v>0</v>
          </cell>
          <cell r="GO18">
            <v>0</v>
          </cell>
          <cell r="GR18">
            <v>0</v>
          </cell>
          <cell r="GU18">
            <v>1975247.58</v>
          </cell>
          <cell r="GX18">
            <v>1975247.58</v>
          </cell>
          <cell r="HM18">
            <v>0</v>
          </cell>
          <cell r="HP18">
            <v>0</v>
          </cell>
          <cell r="HS18">
            <v>0</v>
          </cell>
          <cell r="HV18">
            <v>0</v>
          </cell>
          <cell r="HY18">
            <v>0</v>
          </cell>
          <cell r="IB18">
            <v>0</v>
          </cell>
          <cell r="IE18">
            <v>0</v>
          </cell>
          <cell r="IH18">
            <v>0</v>
          </cell>
          <cell r="IK18">
            <v>523742.94</v>
          </cell>
          <cell r="IN18">
            <v>523742.94</v>
          </cell>
          <cell r="IQ18">
            <v>689135.44999999984</v>
          </cell>
          <cell r="IT18">
            <v>689135.44999999984</v>
          </cell>
          <cell r="KB18">
            <v>5390000</v>
          </cell>
          <cell r="KC18">
            <v>9716100</v>
          </cell>
          <cell r="KD18">
            <v>22283900</v>
          </cell>
          <cell r="KF18">
            <v>5390000</v>
          </cell>
          <cell r="KG18">
            <v>9716100</v>
          </cell>
          <cell r="KH18">
            <v>22283900</v>
          </cell>
          <cell r="LB18">
            <v>0</v>
          </cell>
          <cell r="LC18">
            <v>0</v>
          </cell>
          <cell r="LD18">
            <v>0</v>
          </cell>
          <cell r="LE18">
            <v>69648.69</v>
          </cell>
          <cell r="LF18">
            <v>198231.25</v>
          </cell>
          <cell r="LJ18">
            <v>0</v>
          </cell>
          <cell r="LK18">
            <v>0</v>
          </cell>
          <cell r="LL18">
            <v>0</v>
          </cell>
          <cell r="LM18">
            <v>69648.69</v>
          </cell>
          <cell r="LN18">
            <v>198231.25</v>
          </cell>
          <cell r="MH18">
            <v>0</v>
          </cell>
          <cell r="MI18">
            <v>0</v>
          </cell>
          <cell r="MJ18">
            <v>0</v>
          </cell>
          <cell r="MK18">
            <v>0</v>
          </cell>
          <cell r="ML18">
            <v>0</v>
          </cell>
          <cell r="MN18">
            <v>0</v>
          </cell>
          <cell r="MO18">
            <v>0</v>
          </cell>
          <cell r="MP18">
            <v>0</v>
          </cell>
          <cell r="MQ18">
            <v>0</v>
          </cell>
          <cell r="MR18">
            <v>0</v>
          </cell>
          <cell r="MT18">
            <v>0</v>
          </cell>
          <cell r="MU18">
            <v>0</v>
          </cell>
          <cell r="MV18">
            <v>0</v>
          </cell>
          <cell r="MX18">
            <v>0</v>
          </cell>
          <cell r="MY18">
            <v>0</v>
          </cell>
          <cell r="MZ18">
            <v>0</v>
          </cell>
          <cell r="NB18">
            <v>0</v>
          </cell>
          <cell r="NC18">
            <v>0</v>
          </cell>
          <cell r="ND18">
            <v>0</v>
          </cell>
          <cell r="NF18">
            <v>0</v>
          </cell>
          <cell r="NG18">
            <v>0</v>
          </cell>
          <cell r="NH18">
            <v>0</v>
          </cell>
          <cell r="NY18">
            <v>291131.40000000002</v>
          </cell>
          <cell r="OB18">
            <v>291131.40000000002</v>
          </cell>
          <cell r="OR18">
            <v>0</v>
          </cell>
          <cell r="OS18">
            <v>0</v>
          </cell>
          <cell r="OT18">
            <v>0</v>
          </cell>
          <cell r="OU18">
            <v>0</v>
          </cell>
          <cell r="OW18">
            <v>0</v>
          </cell>
          <cell r="OX18">
            <v>0</v>
          </cell>
          <cell r="OY18">
            <v>0</v>
          </cell>
          <cell r="OZ18">
            <v>0</v>
          </cell>
          <cell r="PA18">
            <v>0</v>
          </cell>
          <cell r="PD18">
            <v>0</v>
          </cell>
          <cell r="PG18">
            <v>136806572.46000001</v>
          </cell>
          <cell r="PJ18">
            <v>92536653.829999998</v>
          </cell>
          <cell r="PP18">
            <v>0</v>
          </cell>
          <cell r="PQ18">
            <v>0</v>
          </cell>
          <cell r="PR18">
            <v>5871627.4900000002</v>
          </cell>
          <cell r="PS18">
            <v>111560890</v>
          </cell>
          <cell r="PT18">
            <v>0</v>
          </cell>
          <cell r="PU18">
            <v>0</v>
          </cell>
          <cell r="PY18">
            <v>0</v>
          </cell>
          <cell r="PZ18">
            <v>0</v>
          </cell>
          <cell r="QA18">
            <v>5871627.4900000002</v>
          </cell>
          <cell r="QB18">
            <v>111560890</v>
          </cell>
          <cell r="QC18">
            <v>0</v>
          </cell>
          <cell r="QD18">
            <v>0</v>
          </cell>
          <cell r="QF18">
            <v>0</v>
          </cell>
          <cell r="QG18">
            <v>0</v>
          </cell>
          <cell r="QJ18">
            <v>0</v>
          </cell>
          <cell r="QK18">
            <v>0</v>
          </cell>
          <cell r="QO18">
            <v>0</v>
          </cell>
          <cell r="QP18">
            <v>0</v>
          </cell>
          <cell r="QS18">
            <v>0</v>
          </cell>
          <cell r="QT18">
            <v>0</v>
          </cell>
          <cell r="SG18">
            <v>20218421.050000001</v>
          </cell>
          <cell r="SJ18">
            <v>20218421.050000001</v>
          </cell>
          <cell r="TC18">
            <v>12424264.119999999</v>
          </cell>
          <cell r="TD18">
            <v>11978713.369999999</v>
          </cell>
          <cell r="TE18">
            <v>3502051.84</v>
          </cell>
          <cell r="TF18">
            <v>3461966</v>
          </cell>
          <cell r="TG18">
            <v>2039300</v>
          </cell>
          <cell r="TH18">
            <v>2039300</v>
          </cell>
          <cell r="TI18">
            <v>20000</v>
          </cell>
          <cell r="TJ18">
            <v>20000</v>
          </cell>
          <cell r="TK18">
            <v>3167602</v>
          </cell>
          <cell r="TL18">
            <v>3167602</v>
          </cell>
          <cell r="TM18">
            <v>0</v>
          </cell>
          <cell r="TN18">
            <v>0</v>
          </cell>
          <cell r="TO18">
            <v>0</v>
          </cell>
          <cell r="TP18">
            <v>0</v>
          </cell>
          <cell r="TQ18">
            <v>9676500.2799999993</v>
          </cell>
          <cell r="TT18">
            <v>9176500.2799999993</v>
          </cell>
          <cell r="TW18">
            <v>3519436.65</v>
          </cell>
          <cell r="TZ18">
            <v>3519436.65</v>
          </cell>
          <cell r="UE18">
            <v>0</v>
          </cell>
          <cell r="UH18">
            <v>0</v>
          </cell>
          <cell r="UK18">
            <v>432081.33999999997</v>
          </cell>
          <cell r="UN18">
            <v>432081.34</v>
          </cell>
          <cell r="UQ18">
            <v>14764680</v>
          </cell>
          <cell r="UT18">
            <v>14764680</v>
          </cell>
          <cell r="VJ18">
            <v>0</v>
          </cell>
          <cell r="VK18">
            <v>0</v>
          </cell>
          <cell r="VL18">
            <v>0</v>
          </cell>
          <cell r="VN18">
            <v>0</v>
          </cell>
          <cell r="VO18">
            <v>0</v>
          </cell>
          <cell r="VP18">
            <v>0</v>
          </cell>
          <cell r="VR18">
            <v>0</v>
          </cell>
          <cell r="VS18">
            <v>0</v>
          </cell>
          <cell r="VT18">
            <v>0</v>
          </cell>
          <cell r="VV18">
            <v>0</v>
          </cell>
          <cell r="VW18">
            <v>0</v>
          </cell>
          <cell r="VX18">
            <v>0</v>
          </cell>
          <cell r="WI18">
            <v>0</v>
          </cell>
          <cell r="WM18">
            <v>0</v>
          </cell>
          <cell r="WR18">
            <v>0</v>
          </cell>
          <cell r="WS18">
            <v>0</v>
          </cell>
          <cell r="WT18">
            <v>0</v>
          </cell>
          <cell r="WU18">
            <v>708095.72</v>
          </cell>
          <cell r="WV18">
            <v>3140320.7</v>
          </cell>
          <cell r="WX18">
            <v>0</v>
          </cell>
          <cell r="WY18">
            <v>0</v>
          </cell>
          <cell r="WZ18">
            <v>0</v>
          </cell>
          <cell r="XA18">
            <v>708095.72</v>
          </cell>
          <cell r="XB18">
            <v>3140320.7</v>
          </cell>
          <cell r="XD18">
            <v>11722853.77</v>
          </cell>
          <cell r="XF18">
            <v>11722853.77</v>
          </cell>
        </row>
        <row r="19">
          <cell r="F19">
            <v>65396262</v>
          </cell>
          <cell r="G19">
            <v>65396262</v>
          </cell>
          <cell r="H19">
            <v>45016798</v>
          </cell>
          <cell r="I19">
            <v>45016798</v>
          </cell>
          <cell r="N19">
            <v>19846275</v>
          </cell>
          <cell r="O19">
            <v>19846275</v>
          </cell>
          <cell r="P19">
            <v>75885756</v>
          </cell>
          <cell r="Q19">
            <v>75885756</v>
          </cell>
          <cell r="V19">
            <v>0</v>
          </cell>
          <cell r="X19">
            <v>0</v>
          </cell>
          <cell r="Z19">
            <v>0</v>
          </cell>
          <cell r="AB19">
            <v>0</v>
          </cell>
          <cell r="AJ19">
            <v>0</v>
          </cell>
          <cell r="AK19">
            <v>1100000</v>
          </cell>
          <cell r="AL19">
            <v>1950000</v>
          </cell>
          <cell r="AO19">
            <v>0</v>
          </cell>
          <cell r="AP19">
            <v>1500000</v>
          </cell>
          <cell r="AY19">
            <v>0</v>
          </cell>
          <cell r="AZ19">
            <v>20732424.399999999</v>
          </cell>
          <cell r="BD19">
            <v>0</v>
          </cell>
          <cell r="BE19">
            <v>20732424.399999999</v>
          </cell>
          <cell r="CF19">
            <v>57882229.460000001</v>
          </cell>
          <cell r="CG19">
            <v>42661024.210000001</v>
          </cell>
          <cell r="CH19">
            <v>0</v>
          </cell>
          <cell r="CJ19">
            <v>56682562.520000003</v>
          </cell>
          <cell r="CK19">
            <v>41696103.100000001</v>
          </cell>
          <cell r="CL19">
            <v>0</v>
          </cell>
          <cell r="CN19">
            <v>0</v>
          </cell>
          <cell r="CO19">
            <v>19790610.629999999</v>
          </cell>
          <cell r="CP19">
            <v>0</v>
          </cell>
          <cell r="CR19">
            <v>0</v>
          </cell>
          <cell r="CS19">
            <v>19790610.629999999</v>
          </cell>
          <cell r="CT19">
            <v>0</v>
          </cell>
          <cell r="CY19">
            <v>0</v>
          </cell>
          <cell r="CZ19">
            <v>0</v>
          </cell>
          <cell r="DA19">
            <v>38592656.030000001</v>
          </cell>
          <cell r="DB19">
            <v>38592656.030000001</v>
          </cell>
          <cell r="DG19">
            <v>0</v>
          </cell>
          <cell r="DH19">
            <v>0</v>
          </cell>
          <cell r="DI19">
            <v>8957793.9700000007</v>
          </cell>
          <cell r="DJ19">
            <v>8957793.9700000007</v>
          </cell>
          <cell r="DO19">
            <v>0</v>
          </cell>
          <cell r="DR19">
            <v>0</v>
          </cell>
          <cell r="DV19">
            <v>0</v>
          </cell>
          <cell r="DW19">
            <v>1871900</v>
          </cell>
          <cell r="DY19">
            <v>0</v>
          </cell>
          <cell r="DZ19">
            <v>1871900</v>
          </cell>
          <cell r="EA19">
            <v>0</v>
          </cell>
          <cell r="ED19">
            <v>0</v>
          </cell>
          <cell r="EL19">
            <v>0</v>
          </cell>
          <cell r="EM19">
            <v>0</v>
          </cell>
          <cell r="ES19">
            <v>0</v>
          </cell>
          <cell r="ET19">
            <v>0</v>
          </cell>
          <cell r="FG19">
            <v>0</v>
          </cell>
          <cell r="FJ19">
            <v>0</v>
          </cell>
          <cell r="FM19">
            <v>0</v>
          </cell>
          <cell r="FP19">
            <v>0</v>
          </cell>
          <cell r="GO19">
            <v>0</v>
          </cell>
          <cell r="GR19">
            <v>0</v>
          </cell>
          <cell r="GU19">
            <v>752485.42</v>
          </cell>
          <cell r="GX19">
            <v>752485.42</v>
          </cell>
          <cell r="HM19">
            <v>0</v>
          </cell>
          <cell r="HP19">
            <v>0</v>
          </cell>
          <cell r="HS19">
            <v>0</v>
          </cell>
          <cell r="HV19">
            <v>0</v>
          </cell>
          <cell r="HY19">
            <v>0</v>
          </cell>
          <cell r="IB19">
            <v>0</v>
          </cell>
          <cell r="IE19">
            <v>0</v>
          </cell>
          <cell r="IH19">
            <v>0</v>
          </cell>
          <cell r="IK19">
            <v>249185.63</v>
          </cell>
          <cell r="IN19">
            <v>249185.63</v>
          </cell>
          <cell r="IQ19">
            <v>693910.30999999994</v>
          </cell>
          <cell r="IT19">
            <v>693910.30999999994</v>
          </cell>
          <cell r="KB19">
            <v>0</v>
          </cell>
          <cell r="KC19">
            <v>0</v>
          </cell>
          <cell r="KD19">
            <v>0</v>
          </cell>
          <cell r="KF19">
            <v>0</v>
          </cell>
          <cell r="KG19">
            <v>0</v>
          </cell>
          <cell r="KH19">
            <v>0</v>
          </cell>
          <cell r="LB19">
            <v>0</v>
          </cell>
          <cell r="LC19">
            <v>0</v>
          </cell>
          <cell r="LD19">
            <v>0</v>
          </cell>
          <cell r="LE19">
            <v>76281.899999999994</v>
          </cell>
          <cell r="LF19">
            <v>217110.42</v>
          </cell>
          <cell r="LJ19">
            <v>0</v>
          </cell>
          <cell r="LK19">
            <v>0</v>
          </cell>
          <cell r="LL19">
            <v>0</v>
          </cell>
          <cell r="LM19">
            <v>76281.899999999994</v>
          </cell>
          <cell r="LN19">
            <v>217110.42</v>
          </cell>
          <cell r="MH19">
            <v>0</v>
          </cell>
          <cell r="MI19">
            <v>0</v>
          </cell>
          <cell r="MJ19">
            <v>0</v>
          </cell>
          <cell r="MK19">
            <v>0</v>
          </cell>
          <cell r="ML19">
            <v>0</v>
          </cell>
          <cell r="MN19">
            <v>0</v>
          </cell>
          <cell r="MO19">
            <v>0</v>
          </cell>
          <cell r="MP19">
            <v>0</v>
          </cell>
          <cell r="MQ19">
            <v>0</v>
          </cell>
          <cell r="MR19">
            <v>0</v>
          </cell>
          <cell r="MT19">
            <v>0</v>
          </cell>
          <cell r="MU19">
            <v>0</v>
          </cell>
          <cell r="MV19">
            <v>0</v>
          </cell>
          <cell r="MX19">
            <v>0</v>
          </cell>
          <cell r="MY19">
            <v>0</v>
          </cell>
          <cell r="MZ19">
            <v>0</v>
          </cell>
          <cell r="NB19">
            <v>870000</v>
          </cell>
          <cell r="NC19">
            <v>16530000</v>
          </cell>
          <cell r="ND19">
            <v>0</v>
          </cell>
          <cell r="NF19">
            <v>870000</v>
          </cell>
          <cell r="NG19">
            <v>16530000</v>
          </cell>
          <cell r="NH19">
            <v>0</v>
          </cell>
          <cell r="NY19">
            <v>0</v>
          </cell>
          <cell r="OB19">
            <v>0</v>
          </cell>
          <cell r="OR19">
            <v>0</v>
          </cell>
          <cell r="OS19">
            <v>0</v>
          </cell>
          <cell r="OT19">
            <v>0</v>
          </cell>
          <cell r="OU19">
            <v>0</v>
          </cell>
          <cell r="OW19">
            <v>0</v>
          </cell>
          <cell r="OX19">
            <v>0</v>
          </cell>
          <cell r="OY19">
            <v>0</v>
          </cell>
          <cell r="OZ19">
            <v>0</v>
          </cell>
          <cell r="PA19">
            <v>0</v>
          </cell>
          <cell r="PD19">
            <v>0</v>
          </cell>
          <cell r="PG19">
            <v>0</v>
          </cell>
          <cell r="PJ19">
            <v>0</v>
          </cell>
          <cell r="PP19">
            <v>0</v>
          </cell>
          <cell r="PQ19">
            <v>0</v>
          </cell>
          <cell r="PR19">
            <v>0</v>
          </cell>
          <cell r="PS19">
            <v>0</v>
          </cell>
          <cell r="PT19">
            <v>0</v>
          </cell>
          <cell r="PU19">
            <v>0</v>
          </cell>
          <cell r="PY19">
            <v>0</v>
          </cell>
          <cell r="PZ19">
            <v>0</v>
          </cell>
          <cell r="QA19">
            <v>0</v>
          </cell>
          <cell r="QB19">
            <v>0</v>
          </cell>
          <cell r="QC19">
            <v>0</v>
          </cell>
          <cell r="QD19">
            <v>0</v>
          </cell>
          <cell r="QF19">
            <v>0</v>
          </cell>
          <cell r="QG19">
            <v>0</v>
          </cell>
          <cell r="QJ19">
            <v>0</v>
          </cell>
          <cell r="QK19">
            <v>0</v>
          </cell>
          <cell r="QO19">
            <v>0</v>
          </cell>
          <cell r="QP19">
            <v>0</v>
          </cell>
          <cell r="QS19">
            <v>0</v>
          </cell>
          <cell r="QT19">
            <v>0</v>
          </cell>
          <cell r="SG19">
            <v>0</v>
          </cell>
          <cell r="SJ19">
            <v>0</v>
          </cell>
          <cell r="TC19">
            <v>12330491.4</v>
          </cell>
          <cell r="TD19">
            <v>12297474.57</v>
          </cell>
          <cell r="TE19">
            <v>2945801.76</v>
          </cell>
          <cell r="TF19">
            <v>2497943.0299999998</v>
          </cell>
          <cell r="TG19">
            <v>2116800</v>
          </cell>
          <cell r="TH19">
            <v>2116800</v>
          </cell>
          <cell r="TI19">
            <v>5000</v>
          </cell>
          <cell r="TJ19">
            <v>5000</v>
          </cell>
          <cell r="TK19">
            <v>0</v>
          </cell>
          <cell r="TL19">
            <v>0</v>
          </cell>
          <cell r="TM19">
            <v>0</v>
          </cell>
          <cell r="TN19">
            <v>0</v>
          </cell>
          <cell r="TO19">
            <v>0</v>
          </cell>
          <cell r="TP19">
            <v>0</v>
          </cell>
          <cell r="TQ19">
            <v>11472497.040000001</v>
          </cell>
          <cell r="TT19">
            <v>10422479.26</v>
          </cell>
          <cell r="TW19">
            <v>2939645</v>
          </cell>
          <cell r="TZ19">
            <v>2939645</v>
          </cell>
          <cell r="UE19">
            <v>0</v>
          </cell>
          <cell r="UH19">
            <v>0</v>
          </cell>
          <cell r="UK19">
            <v>518497.61</v>
          </cell>
          <cell r="UN19">
            <v>518497.61</v>
          </cell>
          <cell r="UQ19">
            <v>12421080</v>
          </cell>
          <cell r="UT19">
            <v>12421080</v>
          </cell>
          <cell r="VJ19">
            <v>0</v>
          </cell>
          <cell r="VK19">
            <v>0</v>
          </cell>
          <cell r="VL19">
            <v>0</v>
          </cell>
          <cell r="VN19">
            <v>0</v>
          </cell>
          <cell r="VO19">
            <v>0</v>
          </cell>
          <cell r="VP19">
            <v>0</v>
          </cell>
          <cell r="VR19">
            <v>0</v>
          </cell>
          <cell r="VS19">
            <v>0</v>
          </cell>
          <cell r="VT19">
            <v>0</v>
          </cell>
          <cell r="VV19">
            <v>0</v>
          </cell>
          <cell r="VW19">
            <v>0</v>
          </cell>
          <cell r="VX19">
            <v>0</v>
          </cell>
          <cell r="WI19">
            <v>0</v>
          </cell>
          <cell r="WM19">
            <v>0</v>
          </cell>
          <cell r="WR19">
            <v>0</v>
          </cell>
          <cell r="WS19">
            <v>0</v>
          </cell>
          <cell r="WT19">
            <v>0</v>
          </cell>
          <cell r="WU19">
            <v>881498.89</v>
          </cell>
          <cell r="WV19">
            <v>2981191.04</v>
          </cell>
          <cell r="WX19">
            <v>0</v>
          </cell>
          <cell r="WY19">
            <v>0</v>
          </cell>
          <cell r="WZ19">
            <v>0</v>
          </cell>
          <cell r="XA19">
            <v>881498.89</v>
          </cell>
          <cell r="XB19">
            <v>2981191.04</v>
          </cell>
          <cell r="XD19">
            <v>0</v>
          </cell>
          <cell r="XF19">
            <v>0</v>
          </cell>
        </row>
        <row r="20">
          <cell r="F20">
            <v>82672458</v>
          </cell>
          <cell r="G20">
            <v>82672458</v>
          </cell>
          <cell r="H20">
            <v>23920317</v>
          </cell>
          <cell r="I20">
            <v>23920317</v>
          </cell>
          <cell r="N20">
            <v>13855540</v>
          </cell>
          <cell r="O20">
            <v>13855540</v>
          </cell>
          <cell r="P20">
            <v>35065496.999999993</v>
          </cell>
          <cell r="Q20">
            <v>35065496.999999993</v>
          </cell>
          <cell r="V20">
            <v>0</v>
          </cell>
          <cell r="X20">
            <v>0</v>
          </cell>
          <cell r="Z20">
            <v>0</v>
          </cell>
          <cell r="AB20">
            <v>0</v>
          </cell>
          <cell r="AJ20">
            <v>0</v>
          </cell>
          <cell r="AK20">
            <v>0</v>
          </cell>
          <cell r="AL20">
            <v>0</v>
          </cell>
          <cell r="AO20">
            <v>73950</v>
          </cell>
          <cell r="AP20">
            <v>0</v>
          </cell>
          <cell r="AY20">
            <v>0</v>
          </cell>
          <cell r="AZ20">
            <v>3325000</v>
          </cell>
          <cell r="BD20">
            <v>0</v>
          </cell>
          <cell r="BE20">
            <v>3317875</v>
          </cell>
          <cell r="CF20">
            <v>4126596.99</v>
          </cell>
          <cell r="CG20">
            <v>41708497.780000001</v>
          </cell>
          <cell r="CH20">
            <v>0</v>
          </cell>
          <cell r="CJ20">
            <v>4126596.99</v>
          </cell>
          <cell r="CK20">
            <v>41708497.780000001</v>
          </cell>
          <cell r="CL20">
            <v>0</v>
          </cell>
          <cell r="CN20">
            <v>0</v>
          </cell>
          <cell r="CO20">
            <v>0</v>
          </cell>
          <cell r="CP20">
            <v>0</v>
          </cell>
          <cell r="CR20">
            <v>0</v>
          </cell>
          <cell r="CS20">
            <v>0</v>
          </cell>
          <cell r="CT20">
            <v>0</v>
          </cell>
          <cell r="CY20">
            <v>5471666.5200000005</v>
          </cell>
          <cell r="CZ20">
            <v>5471666.5200000005</v>
          </cell>
          <cell r="DA20">
            <v>0</v>
          </cell>
          <cell r="DB20">
            <v>0</v>
          </cell>
          <cell r="DG20">
            <v>566892.92999999993</v>
          </cell>
          <cell r="DH20">
            <v>566892.92999999993</v>
          </cell>
          <cell r="DI20">
            <v>0</v>
          </cell>
          <cell r="DJ20">
            <v>0</v>
          </cell>
          <cell r="DO20">
            <v>0</v>
          </cell>
          <cell r="DR20">
            <v>0</v>
          </cell>
          <cell r="DV20">
            <v>366700</v>
          </cell>
          <cell r="DW20">
            <v>199500</v>
          </cell>
          <cell r="DY20">
            <v>366700</v>
          </cell>
          <cell r="DZ20">
            <v>199500</v>
          </cell>
          <cell r="EA20">
            <v>0</v>
          </cell>
          <cell r="ED20">
            <v>0</v>
          </cell>
          <cell r="EL20">
            <v>0</v>
          </cell>
          <cell r="EM20">
            <v>0</v>
          </cell>
          <cell r="ES20">
            <v>0</v>
          </cell>
          <cell r="ET20">
            <v>0</v>
          </cell>
          <cell r="FG20">
            <v>0</v>
          </cell>
          <cell r="FJ20">
            <v>0</v>
          </cell>
          <cell r="FM20">
            <v>0</v>
          </cell>
          <cell r="FP20">
            <v>0</v>
          </cell>
          <cell r="GO20">
            <v>0</v>
          </cell>
          <cell r="GR20">
            <v>0</v>
          </cell>
          <cell r="GU20">
            <v>879730.99999999988</v>
          </cell>
          <cell r="GX20">
            <v>879730.99999999988</v>
          </cell>
          <cell r="HM20">
            <v>0</v>
          </cell>
          <cell r="HP20">
            <v>0</v>
          </cell>
          <cell r="HS20">
            <v>16842882</v>
          </cell>
          <cell r="HV20">
            <v>16842882</v>
          </cell>
          <cell r="HY20">
            <v>0</v>
          </cell>
          <cell r="IB20">
            <v>0</v>
          </cell>
          <cell r="IE20">
            <v>0</v>
          </cell>
          <cell r="IH20">
            <v>0</v>
          </cell>
          <cell r="IK20">
            <v>0</v>
          </cell>
          <cell r="IN20">
            <v>0</v>
          </cell>
          <cell r="IQ20">
            <v>249185.63</v>
          </cell>
          <cell r="IT20">
            <v>249185.63</v>
          </cell>
          <cell r="KB20">
            <v>0</v>
          </cell>
          <cell r="KC20">
            <v>0</v>
          </cell>
          <cell r="KD20">
            <v>0</v>
          </cell>
          <cell r="KF20">
            <v>0</v>
          </cell>
          <cell r="KG20">
            <v>0</v>
          </cell>
          <cell r="KH20">
            <v>0</v>
          </cell>
          <cell r="LB20">
            <v>0</v>
          </cell>
          <cell r="LC20">
            <v>0</v>
          </cell>
          <cell r="LD20">
            <v>0</v>
          </cell>
          <cell r="LE20">
            <v>59698.880000000005</v>
          </cell>
          <cell r="LF20">
            <v>169912.51</v>
          </cell>
          <cell r="LJ20">
            <v>0</v>
          </cell>
          <cell r="LK20">
            <v>0</v>
          </cell>
          <cell r="LL20">
            <v>0</v>
          </cell>
          <cell r="LM20">
            <v>59698.880000000005</v>
          </cell>
          <cell r="LN20">
            <v>169912.51</v>
          </cell>
          <cell r="MH20">
            <v>0</v>
          </cell>
          <cell r="MI20">
            <v>0</v>
          </cell>
          <cell r="MJ20">
            <v>0</v>
          </cell>
          <cell r="MK20">
            <v>0</v>
          </cell>
          <cell r="ML20">
            <v>0</v>
          </cell>
          <cell r="MN20">
            <v>0</v>
          </cell>
          <cell r="MO20">
            <v>0</v>
          </cell>
          <cell r="MP20">
            <v>0</v>
          </cell>
          <cell r="MQ20">
            <v>0</v>
          </cell>
          <cell r="MR20">
            <v>0</v>
          </cell>
          <cell r="MT20">
            <v>0</v>
          </cell>
          <cell r="MU20">
            <v>0</v>
          </cell>
          <cell r="MV20">
            <v>0</v>
          </cell>
          <cell r="MX20">
            <v>0</v>
          </cell>
          <cell r="MY20">
            <v>0</v>
          </cell>
          <cell r="MZ20">
            <v>0</v>
          </cell>
          <cell r="NB20">
            <v>0</v>
          </cell>
          <cell r="NC20">
            <v>0</v>
          </cell>
          <cell r="ND20">
            <v>0</v>
          </cell>
          <cell r="NF20">
            <v>0</v>
          </cell>
          <cell r="NG20">
            <v>0</v>
          </cell>
          <cell r="NH20">
            <v>0</v>
          </cell>
          <cell r="NY20">
            <v>0</v>
          </cell>
          <cell r="OB20">
            <v>0</v>
          </cell>
          <cell r="OR20">
            <v>0</v>
          </cell>
          <cell r="OS20">
            <v>0</v>
          </cell>
          <cell r="OT20">
            <v>0</v>
          </cell>
          <cell r="OU20">
            <v>0</v>
          </cell>
          <cell r="OW20">
            <v>0</v>
          </cell>
          <cell r="OX20">
            <v>0</v>
          </cell>
          <cell r="OY20">
            <v>0</v>
          </cell>
          <cell r="OZ20">
            <v>0</v>
          </cell>
          <cell r="PA20">
            <v>0</v>
          </cell>
          <cell r="PD20">
            <v>0</v>
          </cell>
          <cell r="PG20">
            <v>0</v>
          </cell>
          <cell r="PJ20">
            <v>0</v>
          </cell>
          <cell r="PP20">
            <v>0</v>
          </cell>
          <cell r="PQ20">
            <v>0</v>
          </cell>
          <cell r="PR20">
            <v>0</v>
          </cell>
          <cell r="PS20">
            <v>0</v>
          </cell>
          <cell r="PT20">
            <v>0</v>
          </cell>
          <cell r="PU20">
            <v>0</v>
          </cell>
          <cell r="PY20">
            <v>0</v>
          </cell>
          <cell r="PZ20">
            <v>0</v>
          </cell>
          <cell r="QA20">
            <v>0</v>
          </cell>
          <cell r="QB20">
            <v>0</v>
          </cell>
          <cell r="QC20">
            <v>0</v>
          </cell>
          <cell r="QD20">
            <v>0</v>
          </cell>
          <cell r="QF20">
            <v>0</v>
          </cell>
          <cell r="QG20">
            <v>0</v>
          </cell>
          <cell r="QJ20">
            <v>0</v>
          </cell>
          <cell r="QK20">
            <v>0</v>
          </cell>
          <cell r="QO20">
            <v>0</v>
          </cell>
          <cell r="QP20">
            <v>0</v>
          </cell>
          <cell r="QS20">
            <v>0</v>
          </cell>
          <cell r="QT20">
            <v>0</v>
          </cell>
          <cell r="SG20">
            <v>0</v>
          </cell>
          <cell r="SJ20">
            <v>0</v>
          </cell>
          <cell r="TC20">
            <v>10975710.510000002</v>
          </cell>
          <cell r="TD20">
            <v>10975710.51</v>
          </cell>
          <cell r="TE20">
            <v>1300971.5600000003</v>
          </cell>
          <cell r="TF20">
            <v>1298971.56</v>
          </cell>
          <cell r="TG20">
            <v>1484300</v>
          </cell>
          <cell r="TH20">
            <v>1484300</v>
          </cell>
          <cell r="TI20">
            <v>0</v>
          </cell>
          <cell r="TJ20">
            <v>0</v>
          </cell>
          <cell r="TK20">
            <v>0</v>
          </cell>
          <cell r="TL20">
            <v>0</v>
          </cell>
          <cell r="TM20">
            <v>0</v>
          </cell>
          <cell r="TN20">
            <v>0</v>
          </cell>
          <cell r="TO20">
            <v>0</v>
          </cell>
          <cell r="TP20">
            <v>0</v>
          </cell>
          <cell r="TQ20">
            <v>4954616.37</v>
          </cell>
          <cell r="TT20">
            <v>4268990.97</v>
          </cell>
          <cell r="TW20">
            <v>2120645</v>
          </cell>
          <cell r="TZ20">
            <v>2120645</v>
          </cell>
          <cell r="UE20">
            <v>0</v>
          </cell>
          <cell r="UH20">
            <v>0</v>
          </cell>
          <cell r="UK20">
            <v>561705.74</v>
          </cell>
          <cell r="UN20">
            <v>561705.74</v>
          </cell>
          <cell r="UQ20">
            <v>9061920</v>
          </cell>
          <cell r="UT20">
            <v>9061920</v>
          </cell>
          <cell r="VJ20">
            <v>0</v>
          </cell>
          <cell r="VK20">
            <v>0</v>
          </cell>
          <cell r="VL20">
            <v>0</v>
          </cell>
          <cell r="VN20">
            <v>0</v>
          </cell>
          <cell r="VO20">
            <v>0</v>
          </cell>
          <cell r="VP20">
            <v>0</v>
          </cell>
          <cell r="VR20">
            <v>0</v>
          </cell>
          <cell r="VS20">
            <v>0</v>
          </cell>
          <cell r="VT20">
            <v>0</v>
          </cell>
          <cell r="VV20">
            <v>0</v>
          </cell>
          <cell r="VW20">
            <v>0</v>
          </cell>
          <cell r="VX20">
            <v>0</v>
          </cell>
          <cell r="WI20">
            <v>0</v>
          </cell>
          <cell r="WM20">
            <v>0</v>
          </cell>
          <cell r="WR20">
            <v>0</v>
          </cell>
          <cell r="WS20">
            <v>0</v>
          </cell>
          <cell r="WT20">
            <v>0</v>
          </cell>
          <cell r="WU20">
            <v>375025.87999999995</v>
          </cell>
          <cell r="WV20">
            <v>998416.48</v>
          </cell>
          <cell r="WX20">
            <v>0</v>
          </cell>
          <cell r="WY20">
            <v>0</v>
          </cell>
          <cell r="WZ20">
            <v>0</v>
          </cell>
          <cell r="XA20">
            <v>375025.87999999995</v>
          </cell>
          <cell r="XB20">
            <v>998416.48</v>
          </cell>
          <cell r="XD20">
            <v>2535843.42</v>
          </cell>
          <cell r="XF20">
            <v>2535843.42</v>
          </cell>
        </row>
        <row r="21">
          <cell r="F21">
            <v>30156262</v>
          </cell>
          <cell r="G21">
            <v>30156262</v>
          </cell>
          <cell r="H21">
            <v>6427503</v>
          </cell>
          <cell r="I21">
            <v>6427503</v>
          </cell>
          <cell r="N21">
            <v>18320923</v>
          </cell>
          <cell r="O21">
            <v>18320923</v>
          </cell>
          <cell r="P21">
            <v>24995130</v>
          </cell>
          <cell r="Q21">
            <v>24995130</v>
          </cell>
          <cell r="V21">
            <v>0</v>
          </cell>
          <cell r="X21">
            <v>0</v>
          </cell>
          <cell r="Z21">
            <v>0</v>
          </cell>
          <cell r="AB21">
            <v>0</v>
          </cell>
          <cell r="AJ21">
            <v>0</v>
          </cell>
          <cell r="AK21">
            <v>1200000</v>
          </cell>
          <cell r="AL21">
            <v>0</v>
          </cell>
          <cell r="AO21">
            <v>877625</v>
          </cell>
          <cell r="AP21">
            <v>0</v>
          </cell>
          <cell r="AY21">
            <v>0</v>
          </cell>
          <cell r="AZ21">
            <v>7848445.04</v>
          </cell>
          <cell r="BD21">
            <v>0</v>
          </cell>
          <cell r="BE21">
            <v>7689687.2699999996</v>
          </cell>
          <cell r="CF21">
            <v>32816885.130000003</v>
          </cell>
          <cell r="CG21">
            <v>34361474.359999999</v>
          </cell>
          <cell r="CH21">
            <v>0</v>
          </cell>
          <cell r="CJ21">
            <v>32816885.130000003</v>
          </cell>
          <cell r="CK21">
            <v>34361474.359999999</v>
          </cell>
          <cell r="CL21">
            <v>0</v>
          </cell>
          <cell r="CN21">
            <v>0</v>
          </cell>
          <cell r="CO21">
            <v>0</v>
          </cell>
          <cell r="CP21">
            <v>0</v>
          </cell>
          <cell r="CR21">
            <v>0</v>
          </cell>
          <cell r="CS21">
            <v>0</v>
          </cell>
          <cell r="CT21">
            <v>0</v>
          </cell>
          <cell r="CY21">
            <v>0</v>
          </cell>
          <cell r="CZ21">
            <v>0</v>
          </cell>
          <cell r="DA21">
            <v>0</v>
          </cell>
          <cell r="DB21">
            <v>0</v>
          </cell>
          <cell r="DG21">
            <v>0</v>
          </cell>
          <cell r="DH21">
            <v>0</v>
          </cell>
          <cell r="DI21">
            <v>0</v>
          </cell>
          <cell r="DJ21">
            <v>0</v>
          </cell>
          <cell r="DO21">
            <v>0</v>
          </cell>
          <cell r="DR21">
            <v>0</v>
          </cell>
          <cell r="DV21">
            <v>0</v>
          </cell>
          <cell r="DW21">
            <v>0</v>
          </cell>
          <cell r="DY21">
            <v>0</v>
          </cell>
          <cell r="DZ21">
            <v>0</v>
          </cell>
          <cell r="EA21">
            <v>3368421.05</v>
          </cell>
          <cell r="ED21">
            <v>3368421.05</v>
          </cell>
          <cell r="EL21">
            <v>0</v>
          </cell>
          <cell r="EM21">
            <v>0</v>
          </cell>
          <cell r="ES21">
            <v>0</v>
          </cell>
          <cell r="ET21">
            <v>0</v>
          </cell>
          <cell r="FG21">
            <v>0</v>
          </cell>
          <cell r="FJ21">
            <v>0</v>
          </cell>
          <cell r="FM21">
            <v>0</v>
          </cell>
          <cell r="FP21">
            <v>0</v>
          </cell>
          <cell r="GO21">
            <v>0</v>
          </cell>
          <cell r="GR21">
            <v>0</v>
          </cell>
          <cell r="GU21">
            <v>0</v>
          </cell>
          <cell r="GX21">
            <v>0</v>
          </cell>
          <cell r="HM21">
            <v>0</v>
          </cell>
          <cell r="HP21">
            <v>0</v>
          </cell>
          <cell r="HS21">
            <v>0</v>
          </cell>
          <cell r="HV21">
            <v>0</v>
          </cell>
          <cell r="HY21">
            <v>0</v>
          </cell>
          <cell r="IB21">
            <v>0</v>
          </cell>
          <cell r="IE21">
            <v>0</v>
          </cell>
          <cell r="IH21">
            <v>0</v>
          </cell>
          <cell r="IK21">
            <v>317002.31</v>
          </cell>
          <cell r="IN21">
            <v>317002.31</v>
          </cell>
          <cell r="IQ21">
            <v>620359.75000000012</v>
          </cell>
          <cell r="IT21">
            <v>620359.75000000012</v>
          </cell>
          <cell r="KB21">
            <v>0</v>
          </cell>
          <cell r="KC21">
            <v>0</v>
          </cell>
          <cell r="KD21">
            <v>0</v>
          </cell>
          <cell r="KF21">
            <v>0</v>
          </cell>
          <cell r="KG21">
            <v>0</v>
          </cell>
          <cell r="KH21">
            <v>0</v>
          </cell>
          <cell r="LB21">
            <v>0</v>
          </cell>
          <cell r="LC21">
            <v>0</v>
          </cell>
          <cell r="LD21">
            <v>0</v>
          </cell>
          <cell r="LE21">
            <v>63015.48000000001</v>
          </cell>
          <cell r="LF21">
            <v>179352.08</v>
          </cell>
          <cell r="LJ21">
            <v>0</v>
          </cell>
          <cell r="LK21">
            <v>0</v>
          </cell>
          <cell r="LL21">
            <v>0</v>
          </cell>
          <cell r="LM21">
            <v>63015.48000000001</v>
          </cell>
          <cell r="LN21">
            <v>179352.08</v>
          </cell>
          <cell r="MH21">
            <v>0</v>
          </cell>
          <cell r="MI21">
            <v>0</v>
          </cell>
          <cell r="MJ21">
            <v>0</v>
          </cell>
          <cell r="MK21">
            <v>0</v>
          </cell>
          <cell r="ML21">
            <v>0</v>
          </cell>
          <cell r="MN21">
            <v>0</v>
          </cell>
          <cell r="MO21">
            <v>0</v>
          </cell>
          <cell r="MP21">
            <v>0</v>
          </cell>
          <cell r="MQ21">
            <v>0</v>
          </cell>
          <cell r="MR21">
            <v>0</v>
          </cell>
          <cell r="MT21">
            <v>0</v>
          </cell>
          <cell r="MU21">
            <v>0</v>
          </cell>
          <cell r="MV21">
            <v>0</v>
          </cell>
          <cell r="MX21">
            <v>0</v>
          </cell>
          <cell r="MY21">
            <v>0</v>
          </cell>
          <cell r="MZ21">
            <v>0</v>
          </cell>
          <cell r="NB21">
            <v>0</v>
          </cell>
          <cell r="NC21">
            <v>0</v>
          </cell>
          <cell r="ND21">
            <v>13400000</v>
          </cell>
          <cell r="NF21">
            <v>0</v>
          </cell>
          <cell r="NG21">
            <v>0</v>
          </cell>
          <cell r="NH21">
            <v>13400000</v>
          </cell>
          <cell r="NY21">
            <v>458916.36</v>
          </cell>
          <cell r="OB21">
            <v>458916.36</v>
          </cell>
          <cell r="OR21">
            <v>0</v>
          </cell>
          <cell r="OS21">
            <v>0</v>
          </cell>
          <cell r="OT21">
            <v>0</v>
          </cell>
          <cell r="OU21">
            <v>0</v>
          </cell>
          <cell r="OW21">
            <v>0</v>
          </cell>
          <cell r="OX21">
            <v>0</v>
          </cell>
          <cell r="OY21">
            <v>0</v>
          </cell>
          <cell r="OZ21">
            <v>0</v>
          </cell>
          <cell r="PA21">
            <v>0</v>
          </cell>
          <cell r="PD21">
            <v>0</v>
          </cell>
          <cell r="PG21">
            <v>0</v>
          </cell>
          <cell r="PJ21">
            <v>0</v>
          </cell>
          <cell r="PP21">
            <v>0</v>
          </cell>
          <cell r="PQ21">
            <v>0</v>
          </cell>
          <cell r="PR21">
            <v>0</v>
          </cell>
          <cell r="PS21">
            <v>0</v>
          </cell>
          <cell r="PT21">
            <v>0</v>
          </cell>
          <cell r="PU21">
            <v>0</v>
          </cell>
          <cell r="PY21">
            <v>0</v>
          </cell>
          <cell r="PZ21">
            <v>0</v>
          </cell>
          <cell r="QA21">
            <v>0</v>
          </cell>
          <cell r="QB21">
            <v>0</v>
          </cell>
          <cell r="QC21">
            <v>0</v>
          </cell>
          <cell r="QD21">
            <v>0</v>
          </cell>
          <cell r="QF21">
            <v>0</v>
          </cell>
          <cell r="QG21">
            <v>0</v>
          </cell>
          <cell r="QJ21">
            <v>0</v>
          </cell>
          <cell r="QK21">
            <v>0</v>
          </cell>
          <cell r="QO21">
            <v>0</v>
          </cell>
          <cell r="QP21">
            <v>0</v>
          </cell>
          <cell r="QS21">
            <v>0</v>
          </cell>
          <cell r="QT21">
            <v>0</v>
          </cell>
          <cell r="SG21">
            <v>0</v>
          </cell>
          <cell r="SJ21">
            <v>0</v>
          </cell>
          <cell r="TC21">
            <v>9790016.2699999996</v>
          </cell>
          <cell r="TD21">
            <v>9766122.5800000001</v>
          </cell>
          <cell r="TE21">
            <v>1092990.6399999999</v>
          </cell>
          <cell r="TF21">
            <v>1075135</v>
          </cell>
          <cell r="TG21">
            <v>826800</v>
          </cell>
          <cell r="TH21">
            <v>826800</v>
          </cell>
          <cell r="TI21">
            <v>6000</v>
          </cell>
          <cell r="TJ21">
            <v>5290</v>
          </cell>
          <cell r="TK21">
            <v>0</v>
          </cell>
          <cell r="TL21">
            <v>0</v>
          </cell>
          <cell r="TM21">
            <v>0</v>
          </cell>
          <cell r="TN21">
            <v>0</v>
          </cell>
          <cell r="TO21">
            <v>0</v>
          </cell>
          <cell r="TP21">
            <v>0</v>
          </cell>
          <cell r="TQ21">
            <v>5146853.47</v>
          </cell>
          <cell r="TT21">
            <v>4546853.47</v>
          </cell>
          <cell r="TW21">
            <v>1822475</v>
          </cell>
          <cell r="TZ21">
            <v>1822475</v>
          </cell>
          <cell r="UE21">
            <v>0</v>
          </cell>
          <cell r="UH21">
            <v>0</v>
          </cell>
          <cell r="UK21">
            <v>216040.67</v>
          </cell>
          <cell r="UN21">
            <v>216040.67</v>
          </cell>
          <cell r="UQ21">
            <v>6327720</v>
          </cell>
          <cell r="UT21">
            <v>6291242.9900000002</v>
          </cell>
          <cell r="VJ21">
            <v>0</v>
          </cell>
          <cell r="VK21">
            <v>0</v>
          </cell>
          <cell r="VL21">
            <v>0</v>
          </cell>
          <cell r="VN21">
            <v>0</v>
          </cell>
          <cell r="VO21">
            <v>0</v>
          </cell>
          <cell r="VP21">
            <v>0</v>
          </cell>
          <cell r="VR21">
            <v>0</v>
          </cell>
          <cell r="VS21">
            <v>0</v>
          </cell>
          <cell r="VT21">
            <v>0</v>
          </cell>
          <cell r="VV21">
            <v>0</v>
          </cell>
          <cell r="VW21">
            <v>0</v>
          </cell>
          <cell r="VX21">
            <v>0</v>
          </cell>
          <cell r="WI21">
            <v>0</v>
          </cell>
          <cell r="WM21">
            <v>0</v>
          </cell>
          <cell r="WR21">
            <v>0</v>
          </cell>
          <cell r="WS21">
            <v>7598470</v>
          </cell>
          <cell r="WT21">
            <v>0</v>
          </cell>
          <cell r="WU21">
            <v>324223.63</v>
          </cell>
          <cell r="WV21">
            <v>1172108.68</v>
          </cell>
          <cell r="WX21">
            <v>0</v>
          </cell>
          <cell r="WY21">
            <v>7598470</v>
          </cell>
          <cell r="WZ21">
            <v>0</v>
          </cell>
          <cell r="XA21">
            <v>324223.63</v>
          </cell>
          <cell r="XB21">
            <v>1172108.68</v>
          </cell>
          <cell r="XD21">
            <v>6867091.5899999999</v>
          </cell>
          <cell r="XF21">
            <v>6867091.5899999999</v>
          </cell>
        </row>
        <row r="22">
          <cell r="F22">
            <v>51912822</v>
          </cell>
          <cell r="G22">
            <v>51912822</v>
          </cell>
          <cell r="H22">
            <v>43105712.700000003</v>
          </cell>
          <cell r="I22">
            <v>43105712.700000003</v>
          </cell>
          <cell r="N22">
            <v>261773943.00000003</v>
          </cell>
          <cell r="O22">
            <v>261773943.00000003</v>
          </cell>
          <cell r="P22">
            <v>234149402</v>
          </cell>
          <cell r="Q22">
            <v>234149402</v>
          </cell>
          <cell r="V22">
            <v>0</v>
          </cell>
          <cell r="X22">
            <v>0</v>
          </cell>
          <cell r="Z22">
            <v>0</v>
          </cell>
          <cell r="AB22">
            <v>0</v>
          </cell>
          <cell r="AJ22">
            <v>0</v>
          </cell>
          <cell r="AK22">
            <v>900000</v>
          </cell>
          <cell r="AL22">
            <v>1650000</v>
          </cell>
          <cell r="AO22">
            <v>858500</v>
          </cell>
          <cell r="AP22">
            <v>0</v>
          </cell>
          <cell r="AY22">
            <v>0</v>
          </cell>
          <cell r="AZ22">
            <v>120131330</v>
          </cell>
          <cell r="BD22">
            <v>0</v>
          </cell>
          <cell r="BE22">
            <v>109871583.09999999</v>
          </cell>
          <cell r="CF22">
            <v>7312212.8499999996</v>
          </cell>
          <cell r="CG22">
            <v>18323319.579999998</v>
          </cell>
          <cell r="CH22">
            <v>0</v>
          </cell>
          <cell r="CJ22">
            <v>0</v>
          </cell>
          <cell r="CK22">
            <v>18302790.170000002</v>
          </cell>
          <cell r="CL22">
            <v>0</v>
          </cell>
          <cell r="CN22">
            <v>0</v>
          </cell>
          <cell r="CO22">
            <v>40797621.370000005</v>
          </cell>
          <cell r="CP22">
            <v>0</v>
          </cell>
          <cell r="CR22">
            <v>0</v>
          </cell>
          <cell r="CS22">
            <v>40797620.960000001</v>
          </cell>
          <cell r="CT22">
            <v>0</v>
          </cell>
          <cell r="CY22">
            <v>4812455.97</v>
          </cell>
          <cell r="CZ22">
            <v>4812455.97</v>
          </cell>
          <cell r="DA22">
            <v>104539492.98999999</v>
          </cell>
          <cell r="DB22">
            <v>103287903.68000001</v>
          </cell>
          <cell r="DG22">
            <v>444948.32</v>
          </cell>
          <cell r="DH22">
            <v>444948.32</v>
          </cell>
          <cell r="DI22">
            <v>12310053.949999999</v>
          </cell>
          <cell r="DJ22">
            <v>12190289.859999999</v>
          </cell>
          <cell r="DO22">
            <v>0</v>
          </cell>
          <cell r="DR22">
            <v>0</v>
          </cell>
          <cell r="DV22">
            <v>0</v>
          </cell>
          <cell r="DW22">
            <v>0</v>
          </cell>
          <cell r="DY22">
            <v>0</v>
          </cell>
          <cell r="DZ22">
            <v>0</v>
          </cell>
          <cell r="EA22">
            <v>0</v>
          </cell>
          <cell r="ED22">
            <v>0</v>
          </cell>
          <cell r="EL22">
            <v>0</v>
          </cell>
          <cell r="EM22">
            <v>0</v>
          </cell>
          <cell r="ES22">
            <v>0</v>
          </cell>
          <cell r="ET22">
            <v>0</v>
          </cell>
          <cell r="FG22">
            <v>0</v>
          </cell>
          <cell r="FJ22">
            <v>0</v>
          </cell>
          <cell r="FM22">
            <v>0</v>
          </cell>
          <cell r="FP22">
            <v>0</v>
          </cell>
          <cell r="GO22">
            <v>0</v>
          </cell>
          <cell r="GR22">
            <v>0</v>
          </cell>
          <cell r="GU22">
            <v>0</v>
          </cell>
          <cell r="GX22">
            <v>0</v>
          </cell>
          <cell r="HM22">
            <v>0</v>
          </cell>
          <cell r="HP22">
            <v>0</v>
          </cell>
          <cell r="HS22">
            <v>57628244.390000001</v>
          </cell>
          <cell r="HV22">
            <v>57628244.390000001</v>
          </cell>
          <cell r="HY22">
            <v>0</v>
          </cell>
          <cell r="IB22">
            <v>0</v>
          </cell>
          <cell r="IE22">
            <v>0</v>
          </cell>
          <cell r="IH22">
            <v>0</v>
          </cell>
          <cell r="IK22">
            <v>253995.75</v>
          </cell>
          <cell r="IN22">
            <v>253995.75</v>
          </cell>
          <cell r="IQ22">
            <v>1878713.3799999997</v>
          </cell>
          <cell r="IT22">
            <v>1878713.3799999997</v>
          </cell>
          <cell r="KB22">
            <v>0</v>
          </cell>
          <cell r="KC22">
            <v>0</v>
          </cell>
          <cell r="KD22">
            <v>0</v>
          </cell>
          <cell r="KF22">
            <v>0</v>
          </cell>
          <cell r="KG22">
            <v>0</v>
          </cell>
          <cell r="KH22">
            <v>0</v>
          </cell>
          <cell r="LB22">
            <v>0</v>
          </cell>
          <cell r="LC22">
            <v>0</v>
          </cell>
          <cell r="LD22">
            <v>0</v>
          </cell>
          <cell r="LE22">
            <v>122714.34999999998</v>
          </cell>
          <cell r="LF22">
            <v>349264.58</v>
          </cell>
          <cell r="LJ22">
            <v>0</v>
          </cell>
          <cell r="LK22">
            <v>0</v>
          </cell>
          <cell r="LL22">
            <v>0</v>
          </cell>
          <cell r="LM22">
            <v>122714.34999999998</v>
          </cell>
          <cell r="LN22">
            <v>349264.58</v>
          </cell>
          <cell r="MH22">
            <v>0</v>
          </cell>
          <cell r="MI22">
            <v>0</v>
          </cell>
          <cell r="MJ22">
            <v>0</v>
          </cell>
          <cell r="MK22">
            <v>0</v>
          </cell>
          <cell r="ML22">
            <v>0</v>
          </cell>
          <cell r="MN22">
            <v>0</v>
          </cell>
          <cell r="MO22">
            <v>0</v>
          </cell>
          <cell r="MP22">
            <v>0</v>
          </cell>
          <cell r="MQ22">
            <v>0</v>
          </cell>
          <cell r="MR22">
            <v>0</v>
          </cell>
          <cell r="MT22">
            <v>0</v>
          </cell>
          <cell r="MU22">
            <v>0</v>
          </cell>
          <cell r="MV22">
            <v>0</v>
          </cell>
          <cell r="MX22">
            <v>0</v>
          </cell>
          <cell r="MY22">
            <v>0</v>
          </cell>
          <cell r="MZ22">
            <v>0</v>
          </cell>
          <cell r="NB22">
            <v>870000</v>
          </cell>
          <cell r="NC22">
            <v>16530000</v>
          </cell>
          <cell r="ND22">
            <v>0</v>
          </cell>
          <cell r="NF22">
            <v>870000</v>
          </cell>
          <cell r="NG22">
            <v>16530000</v>
          </cell>
          <cell r="NH22">
            <v>0</v>
          </cell>
          <cell r="NY22">
            <v>664848.82000000007</v>
          </cell>
          <cell r="OB22">
            <v>664848.82000000007</v>
          </cell>
          <cell r="OR22">
            <v>0</v>
          </cell>
          <cell r="OS22">
            <v>0</v>
          </cell>
          <cell r="OT22">
            <v>0</v>
          </cell>
          <cell r="OU22">
            <v>0</v>
          </cell>
          <cell r="OW22">
            <v>0</v>
          </cell>
          <cell r="OX22">
            <v>0</v>
          </cell>
          <cell r="OY22">
            <v>0</v>
          </cell>
          <cell r="OZ22">
            <v>0</v>
          </cell>
          <cell r="PA22">
            <v>0</v>
          </cell>
          <cell r="PD22">
            <v>0</v>
          </cell>
          <cell r="PG22">
            <v>0</v>
          </cell>
          <cell r="PJ22">
            <v>0</v>
          </cell>
          <cell r="PP22">
            <v>0</v>
          </cell>
          <cell r="PQ22">
            <v>0</v>
          </cell>
          <cell r="PR22">
            <v>6687569.2999999998</v>
          </cell>
          <cell r="PS22">
            <v>127063710</v>
          </cell>
          <cell r="PT22">
            <v>4899590</v>
          </cell>
          <cell r="PU22">
            <v>93092050</v>
          </cell>
          <cell r="PY22">
            <v>0</v>
          </cell>
          <cell r="PZ22">
            <v>0</v>
          </cell>
          <cell r="QA22">
            <v>6687569.2999999998</v>
          </cell>
          <cell r="QB22">
            <v>127063710</v>
          </cell>
          <cell r="QC22">
            <v>4899590</v>
          </cell>
          <cell r="QD22">
            <v>93092050</v>
          </cell>
          <cell r="QF22">
            <v>0</v>
          </cell>
          <cell r="QG22">
            <v>0</v>
          </cell>
          <cell r="QJ22">
            <v>0</v>
          </cell>
          <cell r="QK22">
            <v>0</v>
          </cell>
          <cell r="QO22">
            <v>0</v>
          </cell>
          <cell r="QP22">
            <v>0</v>
          </cell>
          <cell r="QS22">
            <v>0</v>
          </cell>
          <cell r="QT22">
            <v>0</v>
          </cell>
          <cell r="SG22">
            <v>0</v>
          </cell>
          <cell r="SJ22">
            <v>0</v>
          </cell>
          <cell r="TC22">
            <v>13929064.039999999</v>
          </cell>
          <cell r="TD22">
            <v>13929064.039999999</v>
          </cell>
          <cell r="TE22">
            <v>3736526.1599999997</v>
          </cell>
          <cell r="TF22">
            <v>3394769.57</v>
          </cell>
          <cell r="TG22">
            <v>2066400</v>
          </cell>
          <cell r="TH22">
            <v>2066400</v>
          </cell>
          <cell r="TI22">
            <v>31000</v>
          </cell>
          <cell r="TJ22">
            <v>31000</v>
          </cell>
          <cell r="TK22">
            <v>0</v>
          </cell>
          <cell r="TL22">
            <v>0</v>
          </cell>
          <cell r="TM22">
            <v>0</v>
          </cell>
          <cell r="TN22">
            <v>0</v>
          </cell>
          <cell r="TO22">
            <v>2048112</v>
          </cell>
          <cell r="TP22">
            <v>2048112</v>
          </cell>
          <cell r="TQ22">
            <v>18462566.120000001</v>
          </cell>
          <cell r="TT22">
            <v>14025727.5</v>
          </cell>
          <cell r="TW22">
            <v>2991345</v>
          </cell>
          <cell r="TZ22">
            <v>2991345</v>
          </cell>
          <cell r="UE22">
            <v>0</v>
          </cell>
          <cell r="UH22">
            <v>0</v>
          </cell>
          <cell r="UK22">
            <v>820954.55</v>
          </cell>
          <cell r="UN22">
            <v>820954.54999999993</v>
          </cell>
          <cell r="UQ22">
            <v>18428919</v>
          </cell>
          <cell r="UT22">
            <v>18153465.579999998</v>
          </cell>
          <cell r="VJ22">
            <v>0</v>
          </cell>
          <cell r="VK22">
            <v>0</v>
          </cell>
          <cell r="VL22">
            <v>0</v>
          </cell>
          <cell r="VN22">
            <v>0</v>
          </cell>
          <cell r="VO22">
            <v>0</v>
          </cell>
          <cell r="VP22">
            <v>0</v>
          </cell>
          <cell r="VR22">
            <v>0</v>
          </cell>
          <cell r="VS22">
            <v>0</v>
          </cell>
          <cell r="VT22">
            <v>0</v>
          </cell>
          <cell r="VV22">
            <v>0</v>
          </cell>
          <cell r="VW22">
            <v>0</v>
          </cell>
          <cell r="VX22">
            <v>0</v>
          </cell>
          <cell r="WI22">
            <v>0</v>
          </cell>
          <cell r="WM22">
            <v>0</v>
          </cell>
          <cell r="WR22">
            <v>0</v>
          </cell>
          <cell r="WS22">
            <v>0</v>
          </cell>
          <cell r="WT22">
            <v>0</v>
          </cell>
          <cell r="WU22">
            <v>676484.88</v>
          </cell>
          <cell r="WV22">
            <v>4953139.75</v>
          </cell>
          <cell r="WX22">
            <v>0</v>
          </cell>
          <cell r="WY22">
            <v>0</v>
          </cell>
          <cell r="WZ22">
            <v>0</v>
          </cell>
          <cell r="XA22">
            <v>676484.88</v>
          </cell>
          <cell r="XB22">
            <v>4953139.75</v>
          </cell>
          <cell r="XD22">
            <v>0</v>
          </cell>
          <cell r="XF22">
            <v>0</v>
          </cell>
        </row>
        <row r="23">
          <cell r="F23">
            <v>49007205</v>
          </cell>
          <cell r="G23">
            <v>49007205</v>
          </cell>
          <cell r="H23">
            <v>13901894</v>
          </cell>
          <cell r="I23">
            <v>13901894</v>
          </cell>
          <cell r="N23">
            <v>23340616</v>
          </cell>
          <cell r="O23">
            <v>23340616</v>
          </cell>
          <cell r="P23">
            <v>25088524</v>
          </cell>
          <cell r="Q23">
            <v>25088524</v>
          </cell>
          <cell r="V23">
            <v>0</v>
          </cell>
          <cell r="X23">
            <v>0</v>
          </cell>
          <cell r="Z23">
            <v>0</v>
          </cell>
          <cell r="AB23">
            <v>0</v>
          </cell>
          <cell r="AJ23">
            <v>0</v>
          </cell>
          <cell r="AK23">
            <v>0</v>
          </cell>
          <cell r="AL23">
            <v>0</v>
          </cell>
          <cell r="AO23">
            <v>159375</v>
          </cell>
          <cell r="AP23">
            <v>0</v>
          </cell>
          <cell r="AY23">
            <v>0</v>
          </cell>
          <cell r="AZ23">
            <v>22515000</v>
          </cell>
          <cell r="BD23">
            <v>0</v>
          </cell>
          <cell r="BE23">
            <v>20144568.59</v>
          </cell>
          <cell r="CF23">
            <v>18515511.760000002</v>
          </cell>
          <cell r="CG23">
            <v>13407191.67</v>
          </cell>
          <cell r="CH23">
            <v>0</v>
          </cell>
          <cell r="CJ23">
            <v>18515511.760000002</v>
          </cell>
          <cell r="CK23">
            <v>13407191.67</v>
          </cell>
          <cell r="CL23">
            <v>0</v>
          </cell>
          <cell r="CN23">
            <v>0</v>
          </cell>
          <cell r="CO23">
            <v>0</v>
          </cell>
          <cell r="CP23">
            <v>0</v>
          </cell>
          <cell r="CR23">
            <v>0</v>
          </cell>
          <cell r="CS23">
            <v>0</v>
          </cell>
          <cell r="CT23">
            <v>0</v>
          </cell>
          <cell r="CY23">
            <v>0</v>
          </cell>
          <cell r="CZ23">
            <v>0</v>
          </cell>
          <cell r="DA23">
            <v>0</v>
          </cell>
          <cell r="DB23">
            <v>0</v>
          </cell>
          <cell r="DG23">
            <v>0</v>
          </cell>
          <cell r="DH23">
            <v>0</v>
          </cell>
          <cell r="DI23">
            <v>0</v>
          </cell>
          <cell r="DJ23">
            <v>0</v>
          </cell>
          <cell r="DO23">
            <v>0</v>
          </cell>
          <cell r="DR23">
            <v>0</v>
          </cell>
          <cell r="DV23">
            <v>0</v>
          </cell>
          <cell r="DW23">
            <v>0</v>
          </cell>
          <cell r="DY23">
            <v>0</v>
          </cell>
          <cell r="DZ23">
            <v>0</v>
          </cell>
          <cell r="EA23">
            <v>0</v>
          </cell>
          <cell r="ED23">
            <v>0</v>
          </cell>
          <cell r="EL23">
            <v>116067.37000000011</v>
          </cell>
          <cell r="EM23">
            <v>2204966.63</v>
          </cell>
          <cell r="ES23">
            <v>115487</v>
          </cell>
          <cell r="ET23">
            <v>2193941.23</v>
          </cell>
          <cell r="FG23">
            <v>0</v>
          </cell>
          <cell r="FJ23">
            <v>0</v>
          </cell>
          <cell r="FM23">
            <v>0</v>
          </cell>
          <cell r="FP23">
            <v>0</v>
          </cell>
          <cell r="GO23">
            <v>0</v>
          </cell>
          <cell r="GR23">
            <v>0</v>
          </cell>
          <cell r="GU23">
            <v>0</v>
          </cell>
          <cell r="GX23">
            <v>0</v>
          </cell>
          <cell r="HM23">
            <v>0</v>
          </cell>
          <cell r="HP23">
            <v>0</v>
          </cell>
          <cell r="HS23">
            <v>0</v>
          </cell>
          <cell r="HV23">
            <v>0</v>
          </cell>
          <cell r="HY23">
            <v>0</v>
          </cell>
          <cell r="IB23">
            <v>0</v>
          </cell>
          <cell r="IE23">
            <v>0</v>
          </cell>
          <cell r="IH23">
            <v>0</v>
          </cell>
          <cell r="IK23">
            <v>41093.730000000003</v>
          </cell>
          <cell r="IN23">
            <v>41093.730000000003</v>
          </cell>
          <cell r="IQ23">
            <v>233285.73999999996</v>
          </cell>
          <cell r="IT23">
            <v>233285.73999999996</v>
          </cell>
          <cell r="KB23">
            <v>3190000</v>
          </cell>
          <cell r="KC23">
            <v>4683482.59</v>
          </cell>
          <cell r="KD23">
            <v>13329897.41</v>
          </cell>
          <cell r="KF23">
            <v>3190000</v>
          </cell>
          <cell r="KG23">
            <v>4683482.59</v>
          </cell>
          <cell r="KH23">
            <v>13329897.41</v>
          </cell>
          <cell r="LB23">
            <v>3375640</v>
          </cell>
          <cell r="LC23">
            <v>9607600</v>
          </cell>
          <cell r="LD23">
            <v>0</v>
          </cell>
          <cell r="LE23">
            <v>63015.48000000001</v>
          </cell>
          <cell r="LF23">
            <v>179352.09</v>
          </cell>
          <cell r="LJ23">
            <v>3375640</v>
          </cell>
          <cell r="LK23">
            <v>9607600</v>
          </cell>
          <cell r="LL23">
            <v>0</v>
          </cell>
          <cell r="LM23">
            <v>63015.48000000001</v>
          </cell>
          <cell r="LN23">
            <v>179352.09</v>
          </cell>
          <cell r="MH23">
            <v>0</v>
          </cell>
          <cell r="MI23">
            <v>0</v>
          </cell>
          <cell r="MJ23">
            <v>0</v>
          </cell>
          <cell r="MK23">
            <v>0</v>
          </cell>
          <cell r="ML23">
            <v>0</v>
          </cell>
          <cell r="MN23">
            <v>0</v>
          </cell>
          <cell r="MO23">
            <v>0</v>
          </cell>
          <cell r="MP23">
            <v>0</v>
          </cell>
          <cell r="MQ23">
            <v>0</v>
          </cell>
          <cell r="MR23">
            <v>0</v>
          </cell>
          <cell r="MT23">
            <v>0</v>
          </cell>
          <cell r="MU23">
            <v>0</v>
          </cell>
          <cell r="MV23">
            <v>0</v>
          </cell>
          <cell r="MX23">
            <v>0</v>
          </cell>
          <cell r="MY23">
            <v>0</v>
          </cell>
          <cell r="MZ23">
            <v>0</v>
          </cell>
          <cell r="NB23">
            <v>0</v>
          </cell>
          <cell r="NC23">
            <v>0</v>
          </cell>
          <cell r="ND23">
            <v>3300000</v>
          </cell>
          <cell r="NF23">
            <v>0</v>
          </cell>
          <cell r="NG23">
            <v>0</v>
          </cell>
          <cell r="NH23">
            <v>3300000</v>
          </cell>
          <cell r="NY23">
            <v>285731.40000000002</v>
          </cell>
          <cell r="OB23">
            <v>285731.40000000002</v>
          </cell>
          <cell r="OR23">
            <v>0</v>
          </cell>
          <cell r="OS23">
            <v>0</v>
          </cell>
          <cell r="OT23">
            <v>0</v>
          </cell>
          <cell r="OU23">
            <v>0</v>
          </cell>
          <cell r="OW23">
            <v>0</v>
          </cell>
          <cell r="OX23">
            <v>0</v>
          </cell>
          <cell r="OY23">
            <v>0</v>
          </cell>
          <cell r="OZ23">
            <v>0</v>
          </cell>
          <cell r="PA23">
            <v>0</v>
          </cell>
          <cell r="PD23">
            <v>0</v>
          </cell>
          <cell r="PG23">
            <v>0</v>
          </cell>
          <cell r="PJ23">
            <v>0</v>
          </cell>
          <cell r="PP23">
            <v>0</v>
          </cell>
          <cell r="PQ23">
            <v>0</v>
          </cell>
          <cell r="PR23">
            <v>0</v>
          </cell>
          <cell r="PS23">
            <v>0</v>
          </cell>
          <cell r="PT23">
            <v>0</v>
          </cell>
          <cell r="PU23">
            <v>0</v>
          </cell>
          <cell r="PY23">
            <v>0</v>
          </cell>
          <cell r="PZ23">
            <v>0</v>
          </cell>
          <cell r="QA23">
            <v>0</v>
          </cell>
          <cell r="QB23">
            <v>0</v>
          </cell>
          <cell r="QC23">
            <v>0</v>
          </cell>
          <cell r="QD23">
            <v>0</v>
          </cell>
          <cell r="QF23">
            <v>0</v>
          </cell>
          <cell r="QG23">
            <v>0</v>
          </cell>
          <cell r="QJ23">
            <v>0</v>
          </cell>
          <cell r="QK23">
            <v>0</v>
          </cell>
          <cell r="QO23">
            <v>0</v>
          </cell>
          <cell r="QP23">
            <v>0</v>
          </cell>
          <cell r="QS23">
            <v>0</v>
          </cell>
          <cell r="QT23">
            <v>0</v>
          </cell>
          <cell r="SG23">
            <v>0</v>
          </cell>
          <cell r="SJ23">
            <v>0</v>
          </cell>
          <cell r="TC23">
            <v>9533845.5800000019</v>
          </cell>
          <cell r="TD23">
            <v>9472575.0099999998</v>
          </cell>
          <cell r="TE23">
            <v>2033922.6399999997</v>
          </cell>
          <cell r="TF23">
            <v>1634402.52</v>
          </cell>
          <cell r="TG23">
            <v>1169600</v>
          </cell>
          <cell r="TH23">
            <v>1169600</v>
          </cell>
          <cell r="TI23">
            <v>11200</v>
          </cell>
          <cell r="TJ23">
            <v>11200</v>
          </cell>
          <cell r="TK23">
            <v>0</v>
          </cell>
          <cell r="TL23">
            <v>0</v>
          </cell>
          <cell r="TM23">
            <v>0</v>
          </cell>
          <cell r="TN23">
            <v>0</v>
          </cell>
          <cell r="TO23">
            <v>0</v>
          </cell>
          <cell r="TP23">
            <v>0</v>
          </cell>
          <cell r="TQ23">
            <v>6280105.6100000003</v>
          </cell>
          <cell r="TT23">
            <v>5450197.5800000001</v>
          </cell>
          <cell r="TW23">
            <v>2191475</v>
          </cell>
          <cell r="TZ23">
            <v>2191475</v>
          </cell>
          <cell r="UE23">
            <v>0</v>
          </cell>
          <cell r="UH23">
            <v>0</v>
          </cell>
          <cell r="UK23">
            <v>432081.33999999997</v>
          </cell>
          <cell r="UN23">
            <v>432081.34</v>
          </cell>
          <cell r="UQ23">
            <v>10280459</v>
          </cell>
          <cell r="UT23">
            <v>10280459</v>
          </cell>
          <cell r="VJ23">
            <v>0</v>
          </cell>
          <cell r="VK23">
            <v>0</v>
          </cell>
          <cell r="VL23">
            <v>0</v>
          </cell>
          <cell r="VN23">
            <v>0</v>
          </cell>
          <cell r="VO23">
            <v>0</v>
          </cell>
          <cell r="VP23">
            <v>0</v>
          </cell>
          <cell r="VR23">
            <v>0</v>
          </cell>
          <cell r="VS23">
            <v>0</v>
          </cell>
          <cell r="VT23">
            <v>0</v>
          </cell>
          <cell r="VV23">
            <v>0</v>
          </cell>
          <cell r="VW23">
            <v>0</v>
          </cell>
          <cell r="VX23">
            <v>0</v>
          </cell>
          <cell r="WI23">
            <v>0</v>
          </cell>
          <cell r="WM23">
            <v>0</v>
          </cell>
          <cell r="WR23">
            <v>0</v>
          </cell>
          <cell r="WS23">
            <v>0</v>
          </cell>
          <cell r="WT23">
            <v>0</v>
          </cell>
          <cell r="WU23">
            <v>454671.54</v>
          </cell>
          <cell r="WV23">
            <v>1025716.1799999999</v>
          </cell>
          <cell r="WX23">
            <v>0</v>
          </cell>
          <cell r="WY23">
            <v>0</v>
          </cell>
          <cell r="WZ23">
            <v>0</v>
          </cell>
          <cell r="XA23">
            <v>454671.54</v>
          </cell>
          <cell r="XB23">
            <v>1025716.1799999999</v>
          </cell>
          <cell r="XD23">
            <v>660053</v>
          </cell>
          <cell r="XF23">
            <v>660053</v>
          </cell>
        </row>
        <row r="24">
          <cell r="F24">
            <v>3965211</v>
          </cell>
          <cell r="G24">
            <v>3965211</v>
          </cell>
          <cell r="H24">
            <v>13422647</v>
          </cell>
          <cell r="I24">
            <v>13422647</v>
          </cell>
          <cell r="N24">
            <v>7207625</v>
          </cell>
          <cell r="O24">
            <v>7207625</v>
          </cell>
          <cell r="P24">
            <v>38336629</v>
          </cell>
          <cell r="Q24">
            <v>38336629</v>
          </cell>
          <cell r="V24">
            <v>0</v>
          </cell>
          <cell r="X24">
            <v>0</v>
          </cell>
          <cell r="Z24">
            <v>0</v>
          </cell>
          <cell r="AB24">
            <v>0</v>
          </cell>
          <cell r="AJ24">
            <v>1500000</v>
          </cell>
          <cell r="AK24">
            <v>800000</v>
          </cell>
          <cell r="AL24">
            <v>2250000</v>
          </cell>
          <cell r="AO24">
            <v>3087625</v>
          </cell>
          <cell r="AP24">
            <v>0</v>
          </cell>
          <cell r="AY24">
            <v>0</v>
          </cell>
          <cell r="AZ24">
            <v>0</v>
          </cell>
          <cell r="BD24">
            <v>0</v>
          </cell>
          <cell r="BE24">
            <v>0</v>
          </cell>
          <cell r="CF24">
            <v>0</v>
          </cell>
          <cell r="CG24">
            <v>65240515.819999993</v>
          </cell>
          <cell r="CH24">
            <v>0</v>
          </cell>
          <cell r="CJ24">
            <v>0</v>
          </cell>
          <cell r="CK24">
            <v>65240515.819999993</v>
          </cell>
          <cell r="CL24">
            <v>0</v>
          </cell>
          <cell r="CN24">
            <v>0</v>
          </cell>
          <cell r="CO24">
            <v>0</v>
          </cell>
          <cell r="CP24">
            <v>0</v>
          </cell>
          <cell r="CR24">
            <v>0</v>
          </cell>
          <cell r="CS24">
            <v>0</v>
          </cell>
          <cell r="CT24">
            <v>0</v>
          </cell>
          <cell r="CY24">
            <v>12468253.23</v>
          </cell>
          <cell r="CZ24">
            <v>12468253.23</v>
          </cell>
          <cell r="DA24">
            <v>0</v>
          </cell>
          <cell r="DB24">
            <v>0</v>
          </cell>
          <cell r="DG24">
            <v>1152785.27</v>
          </cell>
          <cell r="DH24">
            <v>1152785.27</v>
          </cell>
          <cell r="DI24">
            <v>0</v>
          </cell>
          <cell r="DJ24">
            <v>0</v>
          </cell>
          <cell r="DO24">
            <v>0</v>
          </cell>
          <cell r="DR24">
            <v>0</v>
          </cell>
          <cell r="DV24">
            <v>0</v>
          </cell>
          <cell r="DW24">
            <v>0</v>
          </cell>
          <cell r="DY24">
            <v>0</v>
          </cell>
          <cell r="DZ24">
            <v>0</v>
          </cell>
          <cell r="EA24">
            <v>0</v>
          </cell>
          <cell r="ED24">
            <v>0</v>
          </cell>
          <cell r="EL24">
            <v>104646.45</v>
          </cell>
          <cell r="EM24">
            <v>1988000</v>
          </cell>
          <cell r="ES24">
            <v>104646.43</v>
          </cell>
          <cell r="ET24">
            <v>1987999.58</v>
          </cell>
          <cell r="FG24">
            <v>0</v>
          </cell>
          <cell r="FJ24">
            <v>0</v>
          </cell>
          <cell r="FM24">
            <v>0</v>
          </cell>
          <cell r="FP24">
            <v>0</v>
          </cell>
          <cell r="GO24">
            <v>0</v>
          </cell>
          <cell r="GR24">
            <v>0</v>
          </cell>
          <cell r="GU24">
            <v>0</v>
          </cell>
          <cell r="GX24">
            <v>0</v>
          </cell>
          <cell r="HM24">
            <v>0</v>
          </cell>
          <cell r="HP24">
            <v>0</v>
          </cell>
          <cell r="HS24">
            <v>0</v>
          </cell>
          <cell r="HV24">
            <v>0</v>
          </cell>
          <cell r="HY24">
            <v>0</v>
          </cell>
          <cell r="IB24">
            <v>0</v>
          </cell>
          <cell r="IE24">
            <v>0</v>
          </cell>
          <cell r="IH24">
            <v>0</v>
          </cell>
          <cell r="IK24">
            <v>496177.53</v>
          </cell>
          <cell r="IN24">
            <v>496177.53</v>
          </cell>
          <cell r="IQ24">
            <v>1797357.3099999998</v>
          </cell>
          <cell r="IT24">
            <v>1797357.3099999998</v>
          </cell>
          <cell r="KB24">
            <v>0</v>
          </cell>
          <cell r="KC24">
            <v>0</v>
          </cell>
          <cell r="KD24">
            <v>0</v>
          </cell>
          <cell r="KF24">
            <v>0</v>
          </cell>
          <cell r="KG24">
            <v>0</v>
          </cell>
          <cell r="KH24">
            <v>0</v>
          </cell>
          <cell r="LB24">
            <v>0</v>
          </cell>
          <cell r="LC24">
            <v>0</v>
          </cell>
          <cell r="LD24">
            <v>0</v>
          </cell>
          <cell r="LE24">
            <v>89548.31</v>
          </cell>
          <cell r="LF24">
            <v>254868.75</v>
          </cell>
          <cell r="LJ24">
            <v>0</v>
          </cell>
          <cell r="LK24">
            <v>0</v>
          </cell>
          <cell r="LL24">
            <v>0</v>
          </cell>
          <cell r="LM24">
            <v>89548.31</v>
          </cell>
          <cell r="LN24">
            <v>254868.75</v>
          </cell>
          <cell r="MH24">
            <v>0</v>
          </cell>
          <cell r="MI24">
            <v>0</v>
          </cell>
          <cell r="MJ24">
            <v>0</v>
          </cell>
          <cell r="MK24">
            <v>0</v>
          </cell>
          <cell r="ML24">
            <v>0</v>
          </cell>
          <cell r="MN24">
            <v>0</v>
          </cell>
          <cell r="MO24">
            <v>0</v>
          </cell>
          <cell r="MP24">
            <v>0</v>
          </cell>
          <cell r="MQ24">
            <v>0</v>
          </cell>
          <cell r="MR24">
            <v>0</v>
          </cell>
          <cell r="MT24">
            <v>0</v>
          </cell>
          <cell r="MU24">
            <v>0</v>
          </cell>
          <cell r="MV24">
            <v>0</v>
          </cell>
          <cell r="MX24">
            <v>0</v>
          </cell>
          <cell r="MY24">
            <v>0</v>
          </cell>
          <cell r="MZ24">
            <v>0</v>
          </cell>
          <cell r="NB24">
            <v>0</v>
          </cell>
          <cell r="NC24">
            <v>0</v>
          </cell>
          <cell r="ND24">
            <v>17000000</v>
          </cell>
          <cell r="NF24">
            <v>0</v>
          </cell>
          <cell r="NG24">
            <v>0</v>
          </cell>
          <cell r="NH24">
            <v>17000000</v>
          </cell>
          <cell r="NY24">
            <v>1380720.42</v>
          </cell>
          <cell r="OB24">
            <v>1380720.42</v>
          </cell>
          <cell r="OR24">
            <v>0</v>
          </cell>
          <cell r="OS24">
            <v>0</v>
          </cell>
          <cell r="OT24">
            <v>0</v>
          </cell>
          <cell r="OU24">
            <v>0</v>
          </cell>
          <cell r="OW24">
            <v>0</v>
          </cell>
          <cell r="OX24">
            <v>0</v>
          </cell>
          <cell r="OY24">
            <v>0</v>
          </cell>
          <cell r="OZ24">
            <v>0</v>
          </cell>
          <cell r="PA24">
            <v>43248000</v>
          </cell>
          <cell r="PD24">
            <v>37935844.609999999</v>
          </cell>
          <cell r="PG24">
            <v>0</v>
          </cell>
          <cell r="PJ24">
            <v>0</v>
          </cell>
          <cell r="PP24">
            <v>0</v>
          </cell>
          <cell r="PQ24">
            <v>0</v>
          </cell>
          <cell r="PR24">
            <v>0</v>
          </cell>
          <cell r="PS24">
            <v>0</v>
          </cell>
          <cell r="PT24">
            <v>0</v>
          </cell>
          <cell r="PU24">
            <v>0</v>
          </cell>
          <cell r="PY24">
            <v>0</v>
          </cell>
          <cell r="PZ24">
            <v>0</v>
          </cell>
          <cell r="QA24">
            <v>0</v>
          </cell>
          <cell r="QB24">
            <v>0</v>
          </cell>
          <cell r="QC24">
            <v>0</v>
          </cell>
          <cell r="QD24">
            <v>0</v>
          </cell>
          <cell r="QF24">
            <v>0</v>
          </cell>
          <cell r="QG24">
            <v>0</v>
          </cell>
          <cell r="QJ24">
            <v>0</v>
          </cell>
          <cell r="QK24">
            <v>0</v>
          </cell>
          <cell r="QO24">
            <v>0</v>
          </cell>
          <cell r="QP24">
            <v>0</v>
          </cell>
          <cell r="QS24">
            <v>0</v>
          </cell>
          <cell r="QT24">
            <v>0</v>
          </cell>
          <cell r="SG24">
            <v>0</v>
          </cell>
          <cell r="SJ24">
            <v>0</v>
          </cell>
          <cell r="TC24">
            <v>21563322.960000001</v>
          </cell>
          <cell r="TD24">
            <v>20732335.710000001</v>
          </cell>
          <cell r="TE24">
            <v>4839985.4399999995</v>
          </cell>
          <cell r="TF24">
            <v>4648063.32</v>
          </cell>
          <cell r="TG24">
            <v>3635700</v>
          </cell>
          <cell r="TH24">
            <v>3611661.83</v>
          </cell>
          <cell r="TI24">
            <v>7000</v>
          </cell>
          <cell r="TJ24">
            <v>7000</v>
          </cell>
          <cell r="TK24">
            <v>0</v>
          </cell>
          <cell r="TL24">
            <v>0</v>
          </cell>
          <cell r="TM24">
            <v>0</v>
          </cell>
          <cell r="TN24">
            <v>0</v>
          </cell>
          <cell r="TO24">
            <v>0</v>
          </cell>
          <cell r="TP24">
            <v>0</v>
          </cell>
          <cell r="TQ24">
            <v>23824584.199999999</v>
          </cell>
          <cell r="TT24">
            <v>17630420.300000001</v>
          </cell>
          <cell r="TW24">
            <v>2635000</v>
          </cell>
          <cell r="TZ24">
            <v>2635000</v>
          </cell>
          <cell r="UE24">
            <v>0</v>
          </cell>
          <cell r="UH24">
            <v>0</v>
          </cell>
          <cell r="UK24">
            <v>1123411.48</v>
          </cell>
          <cell r="UN24">
            <v>1123411.47</v>
          </cell>
          <cell r="UQ24">
            <v>22186080</v>
          </cell>
          <cell r="UT24">
            <v>22094252.59</v>
          </cell>
          <cell r="VJ24">
            <v>0</v>
          </cell>
          <cell r="VK24">
            <v>0</v>
          </cell>
          <cell r="VL24">
            <v>0</v>
          </cell>
          <cell r="VN24">
            <v>0</v>
          </cell>
          <cell r="VO24">
            <v>0</v>
          </cell>
          <cell r="VP24">
            <v>0</v>
          </cell>
          <cell r="VR24">
            <v>0</v>
          </cell>
          <cell r="VS24">
            <v>0</v>
          </cell>
          <cell r="VT24">
            <v>0</v>
          </cell>
          <cell r="VV24">
            <v>0</v>
          </cell>
          <cell r="VW24">
            <v>0</v>
          </cell>
          <cell r="VX24">
            <v>0</v>
          </cell>
          <cell r="WI24">
            <v>0</v>
          </cell>
          <cell r="WM24">
            <v>0</v>
          </cell>
          <cell r="WR24">
            <v>0</v>
          </cell>
          <cell r="WS24">
            <v>16283530</v>
          </cell>
          <cell r="WT24">
            <v>0</v>
          </cell>
          <cell r="WU24">
            <v>1139243.1499999999</v>
          </cell>
          <cell r="WV24">
            <v>5128083.5599999996</v>
          </cell>
          <cell r="WX24">
            <v>0</v>
          </cell>
          <cell r="WY24">
            <v>16283530</v>
          </cell>
          <cell r="WZ24">
            <v>0</v>
          </cell>
          <cell r="XA24">
            <v>1139243.1499999999</v>
          </cell>
          <cell r="XB24">
            <v>5128083.5599999996</v>
          </cell>
          <cell r="XD24">
            <v>2837887.1399999997</v>
          </cell>
          <cell r="XF24">
            <v>2837887.1399999997</v>
          </cell>
        </row>
        <row r="25">
          <cell r="F25">
            <v>7893627</v>
          </cell>
          <cell r="G25">
            <v>7893627</v>
          </cell>
          <cell r="H25">
            <v>25145532.750000004</v>
          </cell>
          <cell r="I25">
            <v>25145532.750000004</v>
          </cell>
          <cell r="N25">
            <v>12513408</v>
          </cell>
          <cell r="O25">
            <v>12513408</v>
          </cell>
          <cell r="P25">
            <v>26533637.000000004</v>
          </cell>
          <cell r="Q25">
            <v>26533637.000000004</v>
          </cell>
          <cell r="V25">
            <v>0</v>
          </cell>
          <cell r="X25">
            <v>0</v>
          </cell>
          <cell r="Z25">
            <v>0</v>
          </cell>
          <cell r="AB25">
            <v>0</v>
          </cell>
          <cell r="AJ25">
            <v>0</v>
          </cell>
          <cell r="AK25">
            <v>0</v>
          </cell>
          <cell r="AL25">
            <v>0</v>
          </cell>
          <cell r="AO25">
            <v>14875</v>
          </cell>
          <cell r="AP25">
            <v>0</v>
          </cell>
          <cell r="AY25">
            <v>0</v>
          </cell>
          <cell r="AZ25">
            <v>7695850</v>
          </cell>
          <cell r="BD25">
            <v>0</v>
          </cell>
          <cell r="BE25">
            <v>2497417.35</v>
          </cell>
          <cell r="CF25">
            <v>77729924.409999996</v>
          </cell>
          <cell r="CG25">
            <v>27308732.390000001</v>
          </cell>
          <cell r="CH25">
            <v>0</v>
          </cell>
          <cell r="CJ25">
            <v>77030529.540000007</v>
          </cell>
          <cell r="CK25">
            <v>27308732.390000001</v>
          </cell>
          <cell r="CL25">
            <v>0</v>
          </cell>
          <cell r="CN25">
            <v>0</v>
          </cell>
          <cell r="CO25">
            <v>0</v>
          </cell>
          <cell r="CP25">
            <v>0</v>
          </cell>
          <cell r="CR25">
            <v>0</v>
          </cell>
          <cell r="CS25">
            <v>0</v>
          </cell>
          <cell r="CT25">
            <v>0</v>
          </cell>
          <cell r="CY25">
            <v>0</v>
          </cell>
          <cell r="CZ25">
            <v>0</v>
          </cell>
          <cell r="DA25">
            <v>0</v>
          </cell>
          <cell r="DB25">
            <v>0</v>
          </cell>
          <cell r="DG25">
            <v>0</v>
          </cell>
          <cell r="DH25">
            <v>0</v>
          </cell>
          <cell r="DI25">
            <v>0</v>
          </cell>
          <cell r="DJ25">
            <v>0</v>
          </cell>
          <cell r="DO25">
            <v>0</v>
          </cell>
          <cell r="DR25">
            <v>0</v>
          </cell>
          <cell r="DV25">
            <v>0</v>
          </cell>
          <cell r="DW25">
            <v>0</v>
          </cell>
          <cell r="DY25">
            <v>0</v>
          </cell>
          <cell r="DZ25">
            <v>0</v>
          </cell>
          <cell r="EA25">
            <v>0</v>
          </cell>
          <cell r="ED25">
            <v>0</v>
          </cell>
          <cell r="EL25">
            <v>0</v>
          </cell>
          <cell r="EM25">
            <v>0</v>
          </cell>
          <cell r="ES25">
            <v>0</v>
          </cell>
          <cell r="ET25">
            <v>0</v>
          </cell>
          <cell r="FG25">
            <v>0</v>
          </cell>
          <cell r="FJ25">
            <v>0</v>
          </cell>
          <cell r="FM25">
            <v>0</v>
          </cell>
          <cell r="FP25">
            <v>0</v>
          </cell>
          <cell r="GO25">
            <v>0</v>
          </cell>
          <cell r="GR25">
            <v>0</v>
          </cell>
          <cell r="GU25">
            <v>905056.99999999988</v>
          </cell>
          <cell r="GX25">
            <v>900056.99999999988</v>
          </cell>
          <cell r="HM25">
            <v>0</v>
          </cell>
          <cell r="HP25">
            <v>0</v>
          </cell>
          <cell r="HS25">
            <v>0</v>
          </cell>
          <cell r="HV25">
            <v>0</v>
          </cell>
          <cell r="HY25">
            <v>0</v>
          </cell>
          <cell r="IB25">
            <v>0</v>
          </cell>
          <cell r="IE25">
            <v>0</v>
          </cell>
          <cell r="IH25">
            <v>0</v>
          </cell>
          <cell r="IK25">
            <v>0</v>
          </cell>
          <cell r="IN25">
            <v>0</v>
          </cell>
          <cell r="IQ25">
            <v>1066196.74</v>
          </cell>
          <cell r="IT25">
            <v>1066196.74</v>
          </cell>
          <cell r="KB25">
            <v>0</v>
          </cell>
          <cell r="KC25">
            <v>0</v>
          </cell>
          <cell r="KD25">
            <v>0</v>
          </cell>
          <cell r="KF25">
            <v>0</v>
          </cell>
          <cell r="KG25">
            <v>0</v>
          </cell>
          <cell r="KH25">
            <v>0</v>
          </cell>
          <cell r="LB25">
            <v>0</v>
          </cell>
          <cell r="LC25">
            <v>0</v>
          </cell>
          <cell r="LD25">
            <v>0</v>
          </cell>
          <cell r="LE25">
            <v>72965.290000000008</v>
          </cell>
          <cell r="LF25">
            <v>207670.83</v>
          </cell>
          <cell r="LJ25">
            <v>0</v>
          </cell>
          <cell r="LK25">
            <v>0</v>
          </cell>
          <cell r="LL25">
            <v>0</v>
          </cell>
          <cell r="LM25">
            <v>72965.290000000008</v>
          </cell>
          <cell r="LN25">
            <v>207670.83</v>
          </cell>
          <cell r="MH25">
            <v>0</v>
          </cell>
          <cell r="MI25">
            <v>0</v>
          </cell>
          <cell r="MJ25">
            <v>0</v>
          </cell>
          <cell r="MK25">
            <v>0</v>
          </cell>
          <cell r="ML25">
            <v>0</v>
          </cell>
          <cell r="MN25">
            <v>0</v>
          </cell>
          <cell r="MO25">
            <v>0</v>
          </cell>
          <cell r="MP25">
            <v>0</v>
          </cell>
          <cell r="MQ25">
            <v>0</v>
          </cell>
          <cell r="MR25">
            <v>0</v>
          </cell>
          <cell r="MT25">
            <v>0</v>
          </cell>
          <cell r="MU25">
            <v>0</v>
          </cell>
          <cell r="MV25">
            <v>0</v>
          </cell>
          <cell r="MX25">
            <v>0</v>
          </cell>
          <cell r="MY25">
            <v>0</v>
          </cell>
          <cell r="MZ25">
            <v>0</v>
          </cell>
          <cell r="NB25">
            <v>0</v>
          </cell>
          <cell r="NC25">
            <v>0</v>
          </cell>
          <cell r="ND25">
            <v>0</v>
          </cell>
          <cell r="NF25">
            <v>0</v>
          </cell>
          <cell r="NG25">
            <v>0</v>
          </cell>
          <cell r="NH25">
            <v>0</v>
          </cell>
          <cell r="NY25">
            <v>375098.33</v>
          </cell>
          <cell r="OB25">
            <v>375098.33</v>
          </cell>
          <cell r="OR25">
            <v>89775958.659999996</v>
          </cell>
          <cell r="OS25">
            <v>4414857.01</v>
          </cell>
          <cell r="OT25">
            <v>33997564.869999997</v>
          </cell>
          <cell r="OU25">
            <v>96762300</v>
          </cell>
          <cell r="OW25">
            <v>89775958.659999996</v>
          </cell>
          <cell r="OX25">
            <v>4394029.8499999996</v>
          </cell>
          <cell r="OY25">
            <v>33997564.869999997</v>
          </cell>
          <cell r="OZ25">
            <v>96762300</v>
          </cell>
          <cell r="PA25">
            <v>0</v>
          </cell>
          <cell r="PD25">
            <v>0</v>
          </cell>
          <cell r="PG25">
            <v>0</v>
          </cell>
          <cell r="PJ25">
            <v>0</v>
          </cell>
          <cell r="PP25">
            <v>0</v>
          </cell>
          <cell r="PQ25">
            <v>0</v>
          </cell>
          <cell r="PR25">
            <v>0</v>
          </cell>
          <cell r="PS25">
            <v>0</v>
          </cell>
          <cell r="PT25">
            <v>0</v>
          </cell>
          <cell r="PU25">
            <v>0</v>
          </cell>
          <cell r="PY25">
            <v>0</v>
          </cell>
          <cell r="PZ25">
            <v>0</v>
          </cell>
          <cell r="QA25">
            <v>0</v>
          </cell>
          <cell r="QB25">
            <v>0</v>
          </cell>
          <cell r="QC25">
            <v>0</v>
          </cell>
          <cell r="QD25">
            <v>0</v>
          </cell>
          <cell r="QF25">
            <v>0</v>
          </cell>
          <cell r="QG25">
            <v>0</v>
          </cell>
          <cell r="QJ25">
            <v>0</v>
          </cell>
          <cell r="QK25">
            <v>0</v>
          </cell>
          <cell r="QO25">
            <v>0</v>
          </cell>
          <cell r="QP25">
            <v>0</v>
          </cell>
          <cell r="QS25">
            <v>0</v>
          </cell>
          <cell r="QT25">
            <v>0</v>
          </cell>
          <cell r="SG25">
            <v>0</v>
          </cell>
          <cell r="SJ25">
            <v>0</v>
          </cell>
          <cell r="TC25">
            <v>5693692.9899999993</v>
          </cell>
          <cell r="TD25">
            <v>5669775.4400000004</v>
          </cell>
          <cell r="TE25">
            <v>1889789.56</v>
          </cell>
          <cell r="TF25">
            <v>1645288.3699999999</v>
          </cell>
          <cell r="TG25">
            <v>1700399.9999999998</v>
          </cell>
          <cell r="TH25">
            <v>1700400</v>
          </cell>
          <cell r="TI25">
            <v>10000</v>
          </cell>
          <cell r="TJ25">
            <v>0</v>
          </cell>
          <cell r="TK25">
            <v>0</v>
          </cell>
          <cell r="TL25">
            <v>0</v>
          </cell>
          <cell r="TM25">
            <v>0</v>
          </cell>
          <cell r="TN25">
            <v>0</v>
          </cell>
          <cell r="TO25">
            <v>0</v>
          </cell>
          <cell r="TP25">
            <v>0</v>
          </cell>
          <cell r="TQ25">
            <v>6251774.3100000005</v>
          </cell>
          <cell r="TT25">
            <v>5695373.9399999995</v>
          </cell>
          <cell r="TW25">
            <v>2237377.1100000003</v>
          </cell>
          <cell r="TZ25">
            <v>2237377.1100000003</v>
          </cell>
          <cell r="UE25">
            <v>0</v>
          </cell>
          <cell r="UH25">
            <v>0</v>
          </cell>
          <cell r="UK25">
            <v>216040.67</v>
          </cell>
          <cell r="UN25">
            <v>216040.67</v>
          </cell>
          <cell r="UQ25">
            <v>10578879</v>
          </cell>
          <cell r="UT25">
            <v>10531724.539999999</v>
          </cell>
          <cell r="VJ25">
            <v>0</v>
          </cell>
          <cell r="VK25">
            <v>0</v>
          </cell>
          <cell r="VL25">
            <v>0</v>
          </cell>
          <cell r="VN25">
            <v>0</v>
          </cell>
          <cell r="VO25">
            <v>0</v>
          </cell>
          <cell r="VP25">
            <v>0</v>
          </cell>
          <cell r="VR25">
            <v>0</v>
          </cell>
          <cell r="VS25">
            <v>0</v>
          </cell>
          <cell r="VT25">
            <v>0</v>
          </cell>
          <cell r="VV25">
            <v>0</v>
          </cell>
          <cell r="VW25">
            <v>0</v>
          </cell>
          <cell r="VX25">
            <v>0</v>
          </cell>
          <cell r="WI25">
            <v>0</v>
          </cell>
          <cell r="WM25">
            <v>0</v>
          </cell>
          <cell r="WR25">
            <v>0</v>
          </cell>
          <cell r="WS25">
            <v>0</v>
          </cell>
          <cell r="WT25">
            <v>0</v>
          </cell>
          <cell r="WU25">
            <v>419667.62</v>
          </cell>
          <cell r="WV25">
            <v>1091024.1300000001</v>
          </cell>
          <cell r="WX25">
            <v>0</v>
          </cell>
          <cell r="WY25">
            <v>0</v>
          </cell>
          <cell r="WZ25">
            <v>0</v>
          </cell>
          <cell r="XA25">
            <v>419667.62</v>
          </cell>
          <cell r="XB25">
            <v>1091024.1300000001</v>
          </cell>
          <cell r="XD25">
            <v>0</v>
          </cell>
          <cell r="XF25">
            <v>0</v>
          </cell>
        </row>
        <row r="26">
          <cell r="F26">
            <v>13608315</v>
          </cell>
          <cell r="G26">
            <v>13608315</v>
          </cell>
          <cell r="H26">
            <v>28180713</v>
          </cell>
          <cell r="I26">
            <v>28180713</v>
          </cell>
          <cell r="N26">
            <v>5802277</v>
          </cell>
          <cell r="O26">
            <v>5802277</v>
          </cell>
          <cell r="P26">
            <v>19631426.999999996</v>
          </cell>
          <cell r="Q26">
            <v>19631426.999999996</v>
          </cell>
          <cell r="V26">
            <v>0</v>
          </cell>
          <cell r="X26">
            <v>0</v>
          </cell>
          <cell r="Z26">
            <v>0</v>
          </cell>
          <cell r="AB26">
            <v>0</v>
          </cell>
          <cell r="AJ26">
            <v>0</v>
          </cell>
          <cell r="AK26">
            <v>1700000</v>
          </cell>
          <cell r="AL26">
            <v>0</v>
          </cell>
          <cell r="AO26">
            <v>0</v>
          </cell>
          <cell r="AP26">
            <v>0</v>
          </cell>
          <cell r="AY26">
            <v>0</v>
          </cell>
          <cell r="AZ26">
            <v>11960000</v>
          </cell>
          <cell r="BD26">
            <v>0</v>
          </cell>
          <cell r="BE26">
            <v>5617663.79</v>
          </cell>
          <cell r="CF26">
            <v>0</v>
          </cell>
          <cell r="CG26">
            <v>24207764.890000001</v>
          </cell>
          <cell r="CH26">
            <v>0</v>
          </cell>
          <cell r="CJ26">
            <v>0</v>
          </cell>
          <cell r="CK26">
            <v>24207764.890000001</v>
          </cell>
          <cell r="CL26">
            <v>0</v>
          </cell>
          <cell r="CN26">
            <v>0</v>
          </cell>
          <cell r="CO26">
            <v>0</v>
          </cell>
          <cell r="CP26">
            <v>0</v>
          </cell>
          <cell r="CR26">
            <v>0</v>
          </cell>
          <cell r="CS26">
            <v>0</v>
          </cell>
          <cell r="CT26">
            <v>0</v>
          </cell>
          <cell r="CY26">
            <v>0</v>
          </cell>
          <cell r="CZ26">
            <v>0</v>
          </cell>
          <cell r="DA26">
            <v>0</v>
          </cell>
          <cell r="DB26">
            <v>0</v>
          </cell>
          <cell r="DG26">
            <v>0</v>
          </cell>
          <cell r="DH26">
            <v>0</v>
          </cell>
          <cell r="DI26">
            <v>0</v>
          </cell>
          <cell r="DJ26">
            <v>0</v>
          </cell>
          <cell r="DO26">
            <v>0</v>
          </cell>
          <cell r="DR26">
            <v>0</v>
          </cell>
          <cell r="DV26">
            <v>0</v>
          </cell>
          <cell r="DW26">
            <v>0</v>
          </cell>
          <cell r="DY26">
            <v>0</v>
          </cell>
          <cell r="DZ26">
            <v>0</v>
          </cell>
          <cell r="EA26">
            <v>3157894.74</v>
          </cell>
          <cell r="ED26">
            <v>3157894.74</v>
          </cell>
          <cell r="EL26">
            <v>0</v>
          </cell>
          <cell r="EM26">
            <v>0</v>
          </cell>
          <cell r="ES26">
            <v>0</v>
          </cell>
          <cell r="ET26">
            <v>0</v>
          </cell>
          <cell r="FG26">
            <v>0</v>
          </cell>
          <cell r="FJ26">
            <v>0</v>
          </cell>
          <cell r="FM26">
            <v>0</v>
          </cell>
          <cell r="FP26">
            <v>0</v>
          </cell>
          <cell r="GO26">
            <v>0</v>
          </cell>
          <cell r="GR26">
            <v>0</v>
          </cell>
          <cell r="GU26">
            <v>0</v>
          </cell>
          <cell r="GX26">
            <v>0</v>
          </cell>
          <cell r="HM26">
            <v>0</v>
          </cell>
          <cell r="HP26">
            <v>0</v>
          </cell>
          <cell r="HS26">
            <v>0</v>
          </cell>
          <cell r="HV26">
            <v>0</v>
          </cell>
          <cell r="HY26">
            <v>0</v>
          </cell>
          <cell r="IB26">
            <v>0</v>
          </cell>
          <cell r="IE26">
            <v>0</v>
          </cell>
          <cell r="IH26">
            <v>0</v>
          </cell>
          <cell r="IK26">
            <v>0</v>
          </cell>
          <cell r="IN26">
            <v>0</v>
          </cell>
          <cell r="IQ26">
            <v>196069.75</v>
          </cell>
          <cell r="IT26">
            <v>196069.75</v>
          </cell>
          <cell r="KB26">
            <v>3240000</v>
          </cell>
          <cell r="KC26">
            <v>4048408.67</v>
          </cell>
          <cell r="KD26">
            <v>11522381.33</v>
          </cell>
          <cell r="KF26">
            <v>3240000</v>
          </cell>
          <cell r="KG26">
            <v>4048408.67</v>
          </cell>
          <cell r="KH26">
            <v>11522381.33</v>
          </cell>
          <cell r="LB26">
            <v>2396250</v>
          </cell>
          <cell r="LC26">
            <v>6820100</v>
          </cell>
          <cell r="LD26">
            <v>0</v>
          </cell>
          <cell r="LE26">
            <v>82915.100000000006</v>
          </cell>
          <cell r="LF26">
            <v>235989.58</v>
          </cell>
          <cell r="LJ26">
            <v>2396250</v>
          </cell>
          <cell r="LK26">
            <v>6820100</v>
          </cell>
          <cell r="LL26">
            <v>0</v>
          </cell>
          <cell r="LM26">
            <v>82915.100000000006</v>
          </cell>
          <cell r="LN26">
            <v>235989.58</v>
          </cell>
          <cell r="MH26">
            <v>0</v>
          </cell>
          <cell r="MI26">
            <v>0</v>
          </cell>
          <cell r="MJ26">
            <v>0</v>
          </cell>
          <cell r="MK26">
            <v>0</v>
          </cell>
          <cell r="ML26">
            <v>0</v>
          </cell>
          <cell r="MN26">
            <v>0</v>
          </cell>
          <cell r="MO26">
            <v>0</v>
          </cell>
          <cell r="MP26">
            <v>0</v>
          </cell>
          <cell r="MQ26">
            <v>0</v>
          </cell>
          <cell r="MR26">
            <v>0</v>
          </cell>
          <cell r="MT26">
            <v>0</v>
          </cell>
          <cell r="MU26">
            <v>0</v>
          </cell>
          <cell r="MV26">
            <v>0</v>
          </cell>
          <cell r="MX26">
            <v>0</v>
          </cell>
          <cell r="MY26">
            <v>0</v>
          </cell>
          <cell r="MZ26">
            <v>0</v>
          </cell>
          <cell r="NB26">
            <v>0</v>
          </cell>
          <cell r="NC26">
            <v>0</v>
          </cell>
          <cell r="ND26">
            <v>0</v>
          </cell>
          <cell r="NF26">
            <v>0</v>
          </cell>
          <cell r="NG26">
            <v>0</v>
          </cell>
          <cell r="NH26">
            <v>0</v>
          </cell>
          <cell r="NY26">
            <v>346651.85000000003</v>
          </cell>
          <cell r="OB26">
            <v>346651.85000000003</v>
          </cell>
          <cell r="OR26">
            <v>0</v>
          </cell>
          <cell r="OS26">
            <v>0</v>
          </cell>
          <cell r="OT26">
            <v>0</v>
          </cell>
          <cell r="OU26">
            <v>0</v>
          </cell>
          <cell r="OW26">
            <v>0</v>
          </cell>
          <cell r="OX26">
            <v>0</v>
          </cell>
          <cell r="OY26">
            <v>0</v>
          </cell>
          <cell r="OZ26">
            <v>0</v>
          </cell>
          <cell r="PA26">
            <v>0</v>
          </cell>
          <cell r="PD26">
            <v>0</v>
          </cell>
          <cell r="PG26">
            <v>0</v>
          </cell>
          <cell r="PJ26">
            <v>0</v>
          </cell>
          <cell r="PP26">
            <v>0</v>
          </cell>
          <cell r="PQ26">
            <v>0</v>
          </cell>
          <cell r="PR26">
            <v>0</v>
          </cell>
          <cell r="PS26">
            <v>0</v>
          </cell>
          <cell r="PT26">
            <v>0</v>
          </cell>
          <cell r="PU26">
            <v>0</v>
          </cell>
          <cell r="PY26">
            <v>0</v>
          </cell>
          <cell r="PZ26">
            <v>0</v>
          </cell>
          <cell r="QA26">
            <v>0</v>
          </cell>
          <cell r="QB26">
            <v>0</v>
          </cell>
          <cell r="QC26">
            <v>0</v>
          </cell>
          <cell r="QD26">
            <v>0</v>
          </cell>
          <cell r="QF26">
            <v>0</v>
          </cell>
          <cell r="QG26">
            <v>0</v>
          </cell>
          <cell r="QJ26">
            <v>0</v>
          </cell>
          <cell r="QK26">
            <v>0</v>
          </cell>
          <cell r="QO26">
            <v>0</v>
          </cell>
          <cell r="QP26">
            <v>0</v>
          </cell>
          <cell r="QS26">
            <v>0</v>
          </cell>
          <cell r="QT26">
            <v>0</v>
          </cell>
          <cell r="SG26">
            <v>0</v>
          </cell>
          <cell r="SJ26">
            <v>0</v>
          </cell>
          <cell r="TC26">
            <v>3466250.1500000004</v>
          </cell>
          <cell r="TD26">
            <v>3466250.15</v>
          </cell>
          <cell r="TE26">
            <v>2059883.5599999998</v>
          </cell>
          <cell r="TF26">
            <v>1819481.96</v>
          </cell>
          <cell r="TG26">
            <v>1541400</v>
          </cell>
          <cell r="TH26">
            <v>1541400</v>
          </cell>
          <cell r="TI26">
            <v>10000</v>
          </cell>
          <cell r="TJ26">
            <v>10000</v>
          </cell>
          <cell r="TK26">
            <v>2596680</v>
          </cell>
          <cell r="TL26">
            <v>2596680</v>
          </cell>
          <cell r="TM26">
            <v>0</v>
          </cell>
          <cell r="TN26">
            <v>0</v>
          </cell>
          <cell r="TO26">
            <v>0</v>
          </cell>
          <cell r="TP26">
            <v>0</v>
          </cell>
          <cell r="TQ26">
            <v>7149971.6399999997</v>
          </cell>
          <cell r="TT26">
            <v>7149971.6100000003</v>
          </cell>
          <cell r="TW26">
            <v>2354045</v>
          </cell>
          <cell r="TZ26">
            <v>2354045</v>
          </cell>
          <cell r="UE26">
            <v>0</v>
          </cell>
          <cell r="UH26">
            <v>0</v>
          </cell>
          <cell r="UK26">
            <v>518497.61</v>
          </cell>
          <cell r="UN26">
            <v>518497.61</v>
          </cell>
          <cell r="UQ26">
            <v>11327400</v>
          </cell>
          <cell r="UT26">
            <v>11327400</v>
          </cell>
          <cell r="VJ26">
            <v>0</v>
          </cell>
          <cell r="VK26">
            <v>0</v>
          </cell>
          <cell r="VL26">
            <v>0</v>
          </cell>
          <cell r="VN26">
            <v>0</v>
          </cell>
          <cell r="VO26">
            <v>0</v>
          </cell>
          <cell r="VP26">
            <v>0</v>
          </cell>
          <cell r="VR26">
            <v>0</v>
          </cell>
          <cell r="VS26">
            <v>0</v>
          </cell>
          <cell r="VT26">
            <v>0</v>
          </cell>
          <cell r="VV26">
            <v>0</v>
          </cell>
          <cell r="VW26">
            <v>0</v>
          </cell>
          <cell r="VX26">
            <v>0</v>
          </cell>
          <cell r="WI26">
            <v>0</v>
          </cell>
          <cell r="WM26">
            <v>0</v>
          </cell>
          <cell r="WR26">
            <v>0</v>
          </cell>
          <cell r="WS26">
            <v>0</v>
          </cell>
          <cell r="WT26">
            <v>0</v>
          </cell>
          <cell r="WU26">
            <v>557047.18999999994</v>
          </cell>
          <cell r="WV26">
            <v>2692475.48</v>
          </cell>
          <cell r="WX26">
            <v>0</v>
          </cell>
          <cell r="WY26">
            <v>0</v>
          </cell>
          <cell r="WZ26">
            <v>0</v>
          </cell>
          <cell r="XA26">
            <v>557047.18999999994</v>
          </cell>
          <cell r="XB26">
            <v>2692475.48</v>
          </cell>
          <cell r="XD26">
            <v>6078999.2000000002</v>
          </cell>
          <cell r="XF26">
            <v>6078999.2000000002</v>
          </cell>
        </row>
        <row r="27">
          <cell r="F27">
            <v>19829534</v>
          </cell>
          <cell r="G27">
            <v>19829534</v>
          </cell>
          <cell r="H27">
            <v>112184314</v>
          </cell>
          <cell r="I27">
            <v>112184314</v>
          </cell>
          <cell r="N27">
            <v>100144602.99999999</v>
          </cell>
          <cell r="O27">
            <v>100144602.99999999</v>
          </cell>
          <cell r="P27">
            <v>52953556.000000007</v>
          </cell>
          <cell r="Q27">
            <v>52953556.000000007</v>
          </cell>
          <cell r="V27">
            <v>0</v>
          </cell>
          <cell r="X27">
            <v>0</v>
          </cell>
          <cell r="Z27">
            <v>0</v>
          </cell>
          <cell r="AB27">
            <v>0</v>
          </cell>
          <cell r="AJ27">
            <v>500000</v>
          </cell>
          <cell r="AK27">
            <v>0</v>
          </cell>
          <cell r="AL27">
            <v>0</v>
          </cell>
          <cell r="AO27">
            <v>95625</v>
          </cell>
          <cell r="AP27">
            <v>0</v>
          </cell>
          <cell r="AY27">
            <v>0</v>
          </cell>
          <cell r="AZ27">
            <v>6175000</v>
          </cell>
          <cell r="BD27">
            <v>0</v>
          </cell>
          <cell r="BE27">
            <v>3210870.36</v>
          </cell>
          <cell r="CF27">
            <v>0</v>
          </cell>
          <cell r="CG27">
            <v>33737089.289999999</v>
          </cell>
          <cell r="CH27">
            <v>0</v>
          </cell>
          <cell r="CJ27">
            <v>0</v>
          </cell>
          <cell r="CK27">
            <v>33732648.57</v>
          </cell>
          <cell r="CL27">
            <v>0</v>
          </cell>
          <cell r="CN27">
            <v>16701228</v>
          </cell>
          <cell r="CO27">
            <v>9667610.4800000098</v>
          </cell>
          <cell r="CP27">
            <v>0</v>
          </cell>
          <cell r="CR27">
            <v>16701228</v>
          </cell>
          <cell r="CS27">
            <v>9667610.4800000098</v>
          </cell>
          <cell r="CT27">
            <v>0</v>
          </cell>
          <cell r="CY27">
            <v>69829242.729999989</v>
          </cell>
          <cell r="CZ27">
            <v>69829242.729999989</v>
          </cell>
          <cell r="DA27">
            <v>27748384.790000003</v>
          </cell>
          <cell r="DB27">
            <v>27748384.790000003</v>
          </cell>
          <cell r="DG27">
            <v>18783274.539999999</v>
          </cell>
          <cell r="DH27">
            <v>18783274.539999999</v>
          </cell>
          <cell r="DI27">
            <v>6097700.6600000001</v>
          </cell>
          <cell r="DJ27">
            <v>6097700.6600000001</v>
          </cell>
          <cell r="DO27">
            <v>0</v>
          </cell>
          <cell r="DR27">
            <v>0</v>
          </cell>
          <cell r="DV27">
            <v>0</v>
          </cell>
          <cell r="DW27">
            <v>0</v>
          </cell>
          <cell r="DY27">
            <v>0</v>
          </cell>
          <cell r="DZ27">
            <v>0</v>
          </cell>
          <cell r="EA27">
            <v>5789473.6799999997</v>
          </cell>
          <cell r="ED27">
            <v>5789473.6799999997</v>
          </cell>
          <cell r="EL27">
            <v>0</v>
          </cell>
          <cell r="EM27">
            <v>0</v>
          </cell>
          <cell r="ES27">
            <v>0</v>
          </cell>
          <cell r="ET27">
            <v>0</v>
          </cell>
          <cell r="FG27">
            <v>0</v>
          </cell>
          <cell r="FJ27">
            <v>0</v>
          </cell>
          <cell r="FM27">
            <v>0</v>
          </cell>
          <cell r="FP27">
            <v>0</v>
          </cell>
          <cell r="GO27">
            <v>0</v>
          </cell>
          <cell r="GR27">
            <v>0</v>
          </cell>
          <cell r="GU27">
            <v>0</v>
          </cell>
          <cell r="GX27">
            <v>0</v>
          </cell>
          <cell r="HM27">
            <v>0</v>
          </cell>
          <cell r="HP27">
            <v>0</v>
          </cell>
          <cell r="HS27">
            <v>0</v>
          </cell>
          <cell r="HV27">
            <v>0</v>
          </cell>
          <cell r="HY27">
            <v>0</v>
          </cell>
          <cell r="IB27">
            <v>0</v>
          </cell>
          <cell r="IE27">
            <v>0</v>
          </cell>
          <cell r="IH27">
            <v>0</v>
          </cell>
          <cell r="IK27">
            <v>1378270.89</v>
          </cell>
          <cell r="IN27">
            <v>1378270.8599999999</v>
          </cell>
          <cell r="IQ27">
            <v>2914693.84</v>
          </cell>
          <cell r="IT27">
            <v>2914693.84</v>
          </cell>
          <cell r="KB27">
            <v>3910000</v>
          </cell>
          <cell r="KC27">
            <v>3474380.21</v>
          </cell>
          <cell r="KD27">
            <v>9888609.7899999991</v>
          </cell>
          <cell r="KF27">
            <v>3910000</v>
          </cell>
          <cell r="KG27">
            <v>3474380.21</v>
          </cell>
          <cell r="KH27">
            <v>9888609.7899999991</v>
          </cell>
          <cell r="LB27">
            <v>0</v>
          </cell>
          <cell r="LC27">
            <v>0</v>
          </cell>
          <cell r="LD27">
            <v>0</v>
          </cell>
          <cell r="LE27">
            <v>112764.53999999998</v>
          </cell>
          <cell r="LF27">
            <v>320945.83</v>
          </cell>
          <cell r="LJ27">
            <v>0</v>
          </cell>
          <cell r="LK27">
            <v>0</v>
          </cell>
          <cell r="LL27">
            <v>0</v>
          </cell>
          <cell r="LM27">
            <v>112764.53999999998</v>
          </cell>
          <cell r="LN27">
            <v>320945.83</v>
          </cell>
          <cell r="MH27">
            <v>0</v>
          </cell>
          <cell r="MI27">
            <v>0</v>
          </cell>
          <cell r="MJ27">
            <v>0</v>
          </cell>
          <cell r="MK27">
            <v>0</v>
          </cell>
          <cell r="ML27">
            <v>0</v>
          </cell>
          <cell r="MN27">
            <v>0</v>
          </cell>
          <cell r="MO27">
            <v>0</v>
          </cell>
          <cell r="MP27">
            <v>0</v>
          </cell>
          <cell r="MQ27">
            <v>0</v>
          </cell>
          <cell r="MR27">
            <v>0</v>
          </cell>
          <cell r="MT27">
            <v>0</v>
          </cell>
          <cell r="MU27">
            <v>0</v>
          </cell>
          <cell r="MV27">
            <v>0</v>
          </cell>
          <cell r="MX27">
            <v>0</v>
          </cell>
          <cell r="MY27">
            <v>0</v>
          </cell>
          <cell r="MZ27">
            <v>0</v>
          </cell>
          <cell r="NB27">
            <v>870000</v>
          </cell>
          <cell r="NC27">
            <v>16530000</v>
          </cell>
          <cell r="ND27">
            <v>0</v>
          </cell>
          <cell r="NF27">
            <v>870000</v>
          </cell>
          <cell r="NG27">
            <v>16530000</v>
          </cell>
          <cell r="NH27">
            <v>0</v>
          </cell>
          <cell r="NY27">
            <v>0</v>
          </cell>
          <cell r="OB27">
            <v>0</v>
          </cell>
          <cell r="OR27">
            <v>0</v>
          </cell>
          <cell r="OS27">
            <v>0</v>
          </cell>
          <cell r="OT27">
            <v>0</v>
          </cell>
          <cell r="OU27">
            <v>0</v>
          </cell>
          <cell r="OW27">
            <v>0</v>
          </cell>
          <cell r="OX27">
            <v>0</v>
          </cell>
          <cell r="OY27">
            <v>0</v>
          </cell>
          <cell r="OZ27">
            <v>0</v>
          </cell>
          <cell r="PA27">
            <v>0</v>
          </cell>
          <cell r="PD27">
            <v>0</v>
          </cell>
          <cell r="PG27">
            <v>0</v>
          </cell>
          <cell r="PJ27">
            <v>0</v>
          </cell>
          <cell r="PP27">
            <v>0</v>
          </cell>
          <cell r="PQ27">
            <v>0</v>
          </cell>
          <cell r="PR27">
            <v>0</v>
          </cell>
          <cell r="PS27">
            <v>0</v>
          </cell>
          <cell r="PT27">
            <v>0</v>
          </cell>
          <cell r="PU27">
            <v>0</v>
          </cell>
          <cell r="PY27">
            <v>0</v>
          </cell>
          <cell r="PZ27">
            <v>0</v>
          </cell>
          <cell r="QA27">
            <v>0</v>
          </cell>
          <cell r="QB27">
            <v>0</v>
          </cell>
          <cell r="QC27">
            <v>0</v>
          </cell>
          <cell r="QD27">
            <v>0</v>
          </cell>
          <cell r="QF27">
            <v>0</v>
          </cell>
          <cell r="QG27">
            <v>0</v>
          </cell>
          <cell r="QJ27">
            <v>0</v>
          </cell>
          <cell r="QK27">
            <v>0</v>
          </cell>
          <cell r="QO27">
            <v>0</v>
          </cell>
          <cell r="QP27">
            <v>0</v>
          </cell>
          <cell r="QS27">
            <v>0</v>
          </cell>
          <cell r="QT27">
            <v>0</v>
          </cell>
          <cell r="SG27">
            <v>0</v>
          </cell>
          <cell r="SJ27">
            <v>0</v>
          </cell>
          <cell r="TC27">
            <v>21366021.680000003</v>
          </cell>
          <cell r="TD27">
            <v>20262296.309999999</v>
          </cell>
          <cell r="TE27">
            <v>5352175.92</v>
          </cell>
          <cell r="TF27">
            <v>4929995.25</v>
          </cell>
          <cell r="TG27">
            <v>2812000</v>
          </cell>
          <cell r="TH27">
            <v>2812000</v>
          </cell>
          <cell r="TI27">
            <v>35000</v>
          </cell>
          <cell r="TJ27">
            <v>32640</v>
          </cell>
          <cell r="TK27">
            <v>4742316</v>
          </cell>
          <cell r="TL27">
            <v>4742316</v>
          </cell>
          <cell r="TM27">
            <v>0</v>
          </cell>
          <cell r="TN27">
            <v>0</v>
          </cell>
          <cell r="TO27">
            <v>0</v>
          </cell>
          <cell r="TP27">
            <v>0</v>
          </cell>
          <cell r="TQ27">
            <v>18217028.149999999</v>
          </cell>
          <cell r="TT27">
            <v>18217028.149999999</v>
          </cell>
          <cell r="TW27">
            <v>3139245</v>
          </cell>
          <cell r="TZ27">
            <v>3139245</v>
          </cell>
          <cell r="UE27">
            <v>0</v>
          </cell>
          <cell r="UH27">
            <v>0</v>
          </cell>
          <cell r="UK27">
            <v>1123411.48</v>
          </cell>
          <cell r="UN27">
            <v>1123411.48</v>
          </cell>
          <cell r="UQ27">
            <v>18280080</v>
          </cell>
          <cell r="UT27">
            <v>18280080</v>
          </cell>
          <cell r="VJ27">
            <v>0</v>
          </cell>
          <cell r="VK27">
            <v>0</v>
          </cell>
          <cell r="VL27">
            <v>0</v>
          </cell>
          <cell r="VN27">
            <v>0</v>
          </cell>
          <cell r="VO27">
            <v>0</v>
          </cell>
          <cell r="VP27">
            <v>0</v>
          </cell>
          <cell r="VR27">
            <v>0</v>
          </cell>
          <cell r="VS27">
            <v>0</v>
          </cell>
          <cell r="VT27">
            <v>0</v>
          </cell>
          <cell r="VV27">
            <v>0</v>
          </cell>
          <cell r="VW27">
            <v>0</v>
          </cell>
          <cell r="VX27">
            <v>0</v>
          </cell>
          <cell r="WI27">
            <v>0</v>
          </cell>
          <cell r="WM27">
            <v>0</v>
          </cell>
          <cell r="WR27">
            <v>0</v>
          </cell>
          <cell r="WS27">
            <v>7966860</v>
          </cell>
          <cell r="WT27">
            <v>0</v>
          </cell>
          <cell r="WU27">
            <v>1051303.3499999999</v>
          </cell>
          <cell r="WV27">
            <v>4704136.8499999996</v>
          </cell>
          <cell r="WX27">
            <v>0</v>
          </cell>
          <cell r="WY27">
            <v>7966860</v>
          </cell>
          <cell r="WZ27">
            <v>0</v>
          </cell>
          <cell r="XA27">
            <v>1051303.3499999999</v>
          </cell>
          <cell r="XB27">
            <v>4704136.8499999996</v>
          </cell>
          <cell r="XD27">
            <v>4635981.13</v>
          </cell>
          <cell r="XF27">
            <v>4635981.13</v>
          </cell>
        </row>
        <row r="28">
          <cell r="F28">
            <v>21619708</v>
          </cell>
          <cell r="G28">
            <v>21619708</v>
          </cell>
          <cell r="H28">
            <v>27822312</v>
          </cell>
          <cell r="I28">
            <v>27822312</v>
          </cell>
          <cell r="N28">
            <v>132445492</v>
          </cell>
          <cell r="O28">
            <v>132445492</v>
          </cell>
          <cell r="P28">
            <v>23763002.999999996</v>
          </cell>
          <cell r="Q28">
            <v>23763002.999999996</v>
          </cell>
          <cell r="V28">
            <v>0</v>
          </cell>
          <cell r="X28">
            <v>0</v>
          </cell>
          <cell r="Z28">
            <v>0</v>
          </cell>
          <cell r="AB28">
            <v>0</v>
          </cell>
          <cell r="AJ28">
            <v>1200000</v>
          </cell>
          <cell r="AK28">
            <v>0</v>
          </cell>
          <cell r="AL28">
            <v>1050000</v>
          </cell>
          <cell r="AO28">
            <v>317050</v>
          </cell>
          <cell r="AP28">
            <v>0</v>
          </cell>
          <cell r="AY28">
            <v>0</v>
          </cell>
          <cell r="AZ28">
            <v>13889560</v>
          </cell>
          <cell r="BD28">
            <v>0</v>
          </cell>
          <cell r="BE28">
            <v>12978718</v>
          </cell>
          <cell r="CF28">
            <v>0</v>
          </cell>
          <cell r="CG28">
            <v>32791879.890000001</v>
          </cell>
          <cell r="CH28">
            <v>0</v>
          </cell>
          <cell r="CJ28">
            <v>0</v>
          </cell>
          <cell r="CK28">
            <v>32791879.890000001</v>
          </cell>
          <cell r="CL28">
            <v>0</v>
          </cell>
          <cell r="CN28">
            <v>0</v>
          </cell>
          <cell r="CO28">
            <v>0</v>
          </cell>
          <cell r="CP28">
            <v>0</v>
          </cell>
          <cell r="CR28">
            <v>0</v>
          </cell>
          <cell r="CS28">
            <v>0</v>
          </cell>
          <cell r="CT28">
            <v>0</v>
          </cell>
          <cell r="CY28">
            <v>0</v>
          </cell>
          <cell r="CZ28">
            <v>0</v>
          </cell>
          <cell r="DA28">
            <v>0</v>
          </cell>
          <cell r="DB28">
            <v>0</v>
          </cell>
          <cell r="DG28">
            <v>0</v>
          </cell>
          <cell r="DH28">
            <v>0</v>
          </cell>
          <cell r="DI28">
            <v>0</v>
          </cell>
          <cell r="DJ28">
            <v>0</v>
          </cell>
          <cell r="DO28">
            <v>16532456.6</v>
          </cell>
          <cell r="DR28">
            <v>16532456.6</v>
          </cell>
          <cell r="DV28">
            <v>1001000</v>
          </cell>
          <cell r="DW28">
            <v>0</v>
          </cell>
          <cell r="DY28">
            <v>1000873.69</v>
          </cell>
          <cell r="DZ28">
            <v>0</v>
          </cell>
          <cell r="EA28">
            <v>0</v>
          </cell>
          <cell r="ED28">
            <v>0</v>
          </cell>
          <cell r="EL28">
            <v>0</v>
          </cell>
          <cell r="EM28">
            <v>0</v>
          </cell>
          <cell r="ES28">
            <v>0</v>
          </cell>
          <cell r="ET28">
            <v>0</v>
          </cell>
          <cell r="FG28">
            <v>0</v>
          </cell>
          <cell r="FJ28">
            <v>0</v>
          </cell>
          <cell r="FM28">
            <v>0</v>
          </cell>
          <cell r="FP28">
            <v>0</v>
          </cell>
          <cell r="GO28">
            <v>0</v>
          </cell>
          <cell r="GR28">
            <v>0</v>
          </cell>
          <cell r="GU28">
            <v>90041</v>
          </cell>
          <cell r="GX28">
            <v>90041</v>
          </cell>
          <cell r="HM28">
            <v>0</v>
          </cell>
          <cell r="HP28">
            <v>0</v>
          </cell>
          <cell r="HS28">
            <v>0</v>
          </cell>
          <cell r="HV28">
            <v>0</v>
          </cell>
          <cell r="HY28">
            <v>0</v>
          </cell>
          <cell r="IB28">
            <v>0</v>
          </cell>
          <cell r="IE28">
            <v>0</v>
          </cell>
          <cell r="IH28">
            <v>0</v>
          </cell>
          <cell r="IK28">
            <v>557433.94999999995</v>
          </cell>
          <cell r="IN28">
            <v>557433.94999999995</v>
          </cell>
          <cell r="IQ28">
            <v>0</v>
          </cell>
          <cell r="IT28">
            <v>0</v>
          </cell>
          <cell r="KB28">
            <v>0</v>
          </cell>
          <cell r="KC28">
            <v>0</v>
          </cell>
          <cell r="KD28">
            <v>0</v>
          </cell>
          <cell r="KF28">
            <v>0</v>
          </cell>
          <cell r="KG28">
            <v>0</v>
          </cell>
          <cell r="KH28">
            <v>0</v>
          </cell>
          <cell r="LB28">
            <v>0</v>
          </cell>
          <cell r="LC28">
            <v>0</v>
          </cell>
          <cell r="LD28">
            <v>0</v>
          </cell>
          <cell r="LE28">
            <v>69648.69</v>
          </cell>
          <cell r="LF28">
            <v>198231.25</v>
          </cell>
          <cell r="LJ28">
            <v>0</v>
          </cell>
          <cell r="LK28">
            <v>0</v>
          </cell>
          <cell r="LL28">
            <v>0</v>
          </cell>
          <cell r="LM28">
            <v>69648.69</v>
          </cell>
          <cell r="LN28">
            <v>198231.25</v>
          </cell>
          <cell r="MH28">
            <v>0</v>
          </cell>
          <cell r="MI28">
            <v>0</v>
          </cell>
          <cell r="MJ28">
            <v>0</v>
          </cell>
          <cell r="MK28">
            <v>0</v>
          </cell>
          <cell r="ML28">
            <v>0</v>
          </cell>
          <cell r="MN28">
            <v>0</v>
          </cell>
          <cell r="MO28">
            <v>0</v>
          </cell>
          <cell r="MP28">
            <v>0</v>
          </cell>
          <cell r="MQ28">
            <v>0</v>
          </cell>
          <cell r="MR28">
            <v>0</v>
          </cell>
          <cell r="MT28">
            <v>0</v>
          </cell>
          <cell r="MU28">
            <v>0</v>
          </cell>
          <cell r="MV28">
            <v>0</v>
          </cell>
          <cell r="MX28">
            <v>0</v>
          </cell>
          <cell r="MY28">
            <v>0</v>
          </cell>
          <cell r="MZ28">
            <v>0</v>
          </cell>
          <cell r="NB28">
            <v>0</v>
          </cell>
          <cell r="NC28">
            <v>0</v>
          </cell>
          <cell r="ND28">
            <v>0</v>
          </cell>
          <cell r="NF28">
            <v>0</v>
          </cell>
          <cell r="NG28">
            <v>0</v>
          </cell>
          <cell r="NH28">
            <v>0</v>
          </cell>
          <cell r="NY28">
            <v>0</v>
          </cell>
          <cell r="OB28">
            <v>0</v>
          </cell>
          <cell r="OR28">
            <v>0</v>
          </cell>
          <cell r="OS28">
            <v>0</v>
          </cell>
          <cell r="OT28">
            <v>0</v>
          </cell>
          <cell r="OU28">
            <v>0</v>
          </cell>
          <cell r="OW28">
            <v>0</v>
          </cell>
          <cell r="OX28">
            <v>0</v>
          </cell>
          <cell r="OY28">
            <v>0</v>
          </cell>
          <cell r="OZ28">
            <v>0</v>
          </cell>
          <cell r="PA28">
            <v>0</v>
          </cell>
          <cell r="PD28">
            <v>0</v>
          </cell>
          <cell r="PG28">
            <v>0</v>
          </cell>
          <cell r="PJ28">
            <v>0</v>
          </cell>
          <cell r="PP28">
            <v>0</v>
          </cell>
          <cell r="PQ28">
            <v>0</v>
          </cell>
          <cell r="PR28">
            <v>0</v>
          </cell>
          <cell r="PS28">
            <v>0</v>
          </cell>
          <cell r="PT28">
            <v>0</v>
          </cell>
          <cell r="PU28">
            <v>0</v>
          </cell>
          <cell r="PY28">
            <v>0</v>
          </cell>
          <cell r="PZ28">
            <v>0</v>
          </cell>
          <cell r="QA28">
            <v>0</v>
          </cell>
          <cell r="QB28">
            <v>0</v>
          </cell>
          <cell r="QC28">
            <v>0</v>
          </cell>
          <cell r="QD28">
            <v>0</v>
          </cell>
          <cell r="QF28">
            <v>0</v>
          </cell>
          <cell r="QG28">
            <v>0</v>
          </cell>
          <cell r="QJ28">
            <v>0</v>
          </cell>
          <cell r="QK28">
            <v>0</v>
          </cell>
          <cell r="QO28">
            <v>0</v>
          </cell>
          <cell r="QP28">
            <v>0</v>
          </cell>
          <cell r="QS28">
            <v>0</v>
          </cell>
          <cell r="QT28">
            <v>0</v>
          </cell>
          <cell r="SG28">
            <v>0</v>
          </cell>
          <cell r="SJ28">
            <v>0</v>
          </cell>
          <cell r="TC28">
            <v>5643408.9200000009</v>
          </cell>
          <cell r="TD28">
            <v>5613408.9199999999</v>
          </cell>
          <cell r="TE28">
            <v>1745904.1100000003</v>
          </cell>
          <cell r="TF28">
            <v>1745904.11</v>
          </cell>
          <cell r="TG28">
            <v>1512100</v>
          </cell>
          <cell r="TH28">
            <v>1512100</v>
          </cell>
          <cell r="TI28">
            <v>16000</v>
          </cell>
          <cell r="TJ28">
            <v>16000</v>
          </cell>
          <cell r="TK28">
            <v>0</v>
          </cell>
          <cell r="TL28">
            <v>0</v>
          </cell>
          <cell r="TM28">
            <v>0</v>
          </cell>
          <cell r="TN28">
            <v>0</v>
          </cell>
          <cell r="TO28">
            <v>0</v>
          </cell>
          <cell r="TP28">
            <v>0</v>
          </cell>
          <cell r="TQ28">
            <v>7139488.4800000004</v>
          </cell>
          <cell r="TT28">
            <v>5458299.3799999999</v>
          </cell>
          <cell r="TW28">
            <v>1803700</v>
          </cell>
          <cell r="TZ28">
            <v>1803700</v>
          </cell>
          <cell r="UE28">
            <v>0</v>
          </cell>
          <cell r="UH28">
            <v>0</v>
          </cell>
          <cell r="UK28">
            <v>432081.33999999997</v>
          </cell>
          <cell r="UN28">
            <v>432081.33</v>
          </cell>
          <cell r="UQ28">
            <v>10155600</v>
          </cell>
          <cell r="UT28">
            <v>10155600</v>
          </cell>
          <cell r="VJ28">
            <v>0</v>
          </cell>
          <cell r="VK28">
            <v>0</v>
          </cell>
          <cell r="VL28">
            <v>0</v>
          </cell>
          <cell r="VN28">
            <v>0</v>
          </cell>
          <cell r="VO28">
            <v>0</v>
          </cell>
          <cell r="VP28">
            <v>0</v>
          </cell>
          <cell r="VR28">
            <v>0</v>
          </cell>
          <cell r="VS28">
            <v>0</v>
          </cell>
          <cell r="VT28">
            <v>0</v>
          </cell>
          <cell r="VV28">
            <v>0</v>
          </cell>
          <cell r="VW28">
            <v>0</v>
          </cell>
          <cell r="VX28">
            <v>0</v>
          </cell>
          <cell r="WI28">
            <v>0</v>
          </cell>
          <cell r="WM28">
            <v>0</v>
          </cell>
          <cell r="WR28">
            <v>0</v>
          </cell>
          <cell r="WS28">
            <v>7115530</v>
          </cell>
          <cell r="WT28">
            <v>0</v>
          </cell>
          <cell r="WU28">
            <v>561805.89</v>
          </cell>
          <cell r="WV28">
            <v>1200201.49</v>
          </cell>
          <cell r="WX28">
            <v>0</v>
          </cell>
          <cell r="WY28">
            <v>7115530</v>
          </cell>
          <cell r="WZ28">
            <v>0</v>
          </cell>
          <cell r="XA28">
            <v>561805.89</v>
          </cell>
          <cell r="XB28">
            <v>1200201.49</v>
          </cell>
          <cell r="XD28">
            <v>0</v>
          </cell>
          <cell r="XF28">
            <v>0</v>
          </cell>
        </row>
        <row r="29">
          <cell r="F29">
            <v>30920413</v>
          </cell>
          <cell r="G29">
            <v>30920413</v>
          </cell>
          <cell r="H29">
            <v>38425141</v>
          </cell>
          <cell r="I29">
            <v>38425141</v>
          </cell>
          <cell r="N29">
            <v>13757461</v>
          </cell>
          <cell r="O29">
            <v>13757461</v>
          </cell>
          <cell r="P29">
            <v>37413767.000000007</v>
          </cell>
          <cell r="Q29">
            <v>37413767.000000007</v>
          </cell>
          <cell r="V29">
            <v>0</v>
          </cell>
          <cell r="X29">
            <v>0</v>
          </cell>
          <cell r="Z29">
            <v>0</v>
          </cell>
          <cell r="AB29">
            <v>0</v>
          </cell>
          <cell r="AJ29">
            <v>0</v>
          </cell>
          <cell r="AK29">
            <v>0</v>
          </cell>
          <cell r="AL29">
            <v>0</v>
          </cell>
          <cell r="AO29">
            <v>394825</v>
          </cell>
          <cell r="AP29">
            <v>900000</v>
          </cell>
          <cell r="AY29">
            <v>0</v>
          </cell>
          <cell r="AZ29">
            <v>28576000</v>
          </cell>
          <cell r="BD29">
            <v>0</v>
          </cell>
          <cell r="BE29">
            <v>21620000</v>
          </cell>
          <cell r="CF29">
            <v>0</v>
          </cell>
          <cell r="CG29">
            <v>36700472.189999998</v>
          </cell>
          <cell r="CH29">
            <v>0</v>
          </cell>
          <cell r="CJ29">
            <v>0</v>
          </cell>
          <cell r="CK29">
            <v>36700472.189999998</v>
          </cell>
          <cell r="CL29">
            <v>0</v>
          </cell>
          <cell r="CN29">
            <v>0</v>
          </cell>
          <cell r="CO29">
            <v>0</v>
          </cell>
          <cell r="CP29">
            <v>0</v>
          </cell>
          <cell r="CR29">
            <v>0</v>
          </cell>
          <cell r="CS29">
            <v>0</v>
          </cell>
          <cell r="CT29">
            <v>0</v>
          </cell>
          <cell r="CY29">
            <v>17855197.960000001</v>
          </cell>
          <cell r="CZ29">
            <v>17855197.960000001</v>
          </cell>
          <cell r="DA29">
            <v>0</v>
          </cell>
          <cell r="DB29">
            <v>0</v>
          </cell>
          <cell r="DG29">
            <v>4794206.9000000004</v>
          </cell>
          <cell r="DH29">
            <v>4794206.9000000004</v>
          </cell>
          <cell r="DI29">
            <v>0</v>
          </cell>
          <cell r="DJ29">
            <v>0</v>
          </cell>
          <cell r="DO29">
            <v>0</v>
          </cell>
          <cell r="DR29">
            <v>0</v>
          </cell>
          <cell r="DV29">
            <v>1500000</v>
          </cell>
          <cell r="DW29">
            <v>2500000</v>
          </cell>
          <cell r="DY29">
            <v>1500000</v>
          </cell>
          <cell r="DZ29">
            <v>2500000</v>
          </cell>
          <cell r="EA29">
            <v>0</v>
          </cell>
          <cell r="ED29">
            <v>0</v>
          </cell>
          <cell r="EL29">
            <v>0</v>
          </cell>
          <cell r="EM29">
            <v>0</v>
          </cell>
          <cell r="ES29">
            <v>0</v>
          </cell>
          <cell r="ET29">
            <v>0</v>
          </cell>
          <cell r="FG29">
            <v>0</v>
          </cell>
          <cell r="FJ29">
            <v>0</v>
          </cell>
          <cell r="FM29">
            <v>0</v>
          </cell>
          <cell r="FP29">
            <v>0</v>
          </cell>
          <cell r="GO29">
            <v>0</v>
          </cell>
          <cell r="GR29">
            <v>0</v>
          </cell>
          <cell r="GU29">
            <v>0</v>
          </cell>
          <cell r="GX29">
            <v>0</v>
          </cell>
          <cell r="HM29">
            <v>0</v>
          </cell>
          <cell r="HP29">
            <v>0</v>
          </cell>
          <cell r="HS29">
            <v>0</v>
          </cell>
          <cell r="HV29">
            <v>0</v>
          </cell>
          <cell r="HY29">
            <v>173448000</v>
          </cell>
          <cell r="IB29">
            <v>173448000</v>
          </cell>
          <cell r="IE29">
            <v>0</v>
          </cell>
          <cell r="IH29">
            <v>0</v>
          </cell>
          <cell r="IK29">
            <v>962729.24</v>
          </cell>
          <cell r="IN29">
            <v>962729.24</v>
          </cell>
          <cell r="IQ29">
            <v>502104.09000000014</v>
          </cell>
          <cell r="IT29">
            <v>502104.09000000014</v>
          </cell>
          <cell r="KB29">
            <v>0</v>
          </cell>
          <cell r="KC29">
            <v>0</v>
          </cell>
          <cell r="KD29">
            <v>0</v>
          </cell>
          <cell r="KF29">
            <v>0</v>
          </cell>
          <cell r="KG29">
            <v>0</v>
          </cell>
          <cell r="KH29">
            <v>0</v>
          </cell>
          <cell r="LB29">
            <v>0</v>
          </cell>
          <cell r="LC29">
            <v>0</v>
          </cell>
          <cell r="LD29">
            <v>0</v>
          </cell>
          <cell r="LE29">
            <v>92864.919999999984</v>
          </cell>
          <cell r="LF29">
            <v>264308.33</v>
          </cell>
          <cell r="LJ29">
            <v>0</v>
          </cell>
          <cell r="LK29">
            <v>0</v>
          </cell>
          <cell r="LL29">
            <v>0</v>
          </cell>
          <cell r="LM29">
            <v>92864.919999999984</v>
          </cell>
          <cell r="LN29">
            <v>264308.33</v>
          </cell>
          <cell r="MH29">
            <v>0</v>
          </cell>
          <cell r="MI29">
            <v>0</v>
          </cell>
          <cell r="MJ29">
            <v>0</v>
          </cell>
          <cell r="MK29">
            <v>0</v>
          </cell>
          <cell r="ML29">
            <v>0</v>
          </cell>
          <cell r="MN29">
            <v>0</v>
          </cell>
          <cell r="MO29">
            <v>0</v>
          </cell>
          <cell r="MP29">
            <v>0</v>
          </cell>
          <cell r="MQ29">
            <v>0</v>
          </cell>
          <cell r="MR29">
            <v>0</v>
          </cell>
          <cell r="MT29">
            <v>0</v>
          </cell>
          <cell r="MU29">
            <v>0</v>
          </cell>
          <cell r="MV29">
            <v>0</v>
          </cell>
          <cell r="MX29">
            <v>0</v>
          </cell>
          <cell r="MY29">
            <v>0</v>
          </cell>
          <cell r="MZ29">
            <v>0</v>
          </cell>
          <cell r="NB29">
            <v>870000</v>
          </cell>
          <cell r="NC29">
            <v>16530000</v>
          </cell>
          <cell r="ND29">
            <v>11200000</v>
          </cell>
          <cell r="NF29">
            <v>870000</v>
          </cell>
          <cell r="NG29">
            <v>16530000</v>
          </cell>
          <cell r="NH29">
            <v>11200000</v>
          </cell>
          <cell r="NY29">
            <v>374554.6</v>
          </cell>
          <cell r="OB29">
            <v>374554.6</v>
          </cell>
          <cell r="OR29">
            <v>0</v>
          </cell>
          <cell r="OS29">
            <v>0</v>
          </cell>
          <cell r="OT29">
            <v>0</v>
          </cell>
          <cell r="OU29">
            <v>0</v>
          </cell>
          <cell r="OW29">
            <v>0</v>
          </cell>
          <cell r="OX29">
            <v>0</v>
          </cell>
          <cell r="OY29">
            <v>0</v>
          </cell>
          <cell r="OZ29">
            <v>0</v>
          </cell>
          <cell r="PA29">
            <v>0</v>
          </cell>
          <cell r="PD29">
            <v>0</v>
          </cell>
          <cell r="PG29">
            <v>0</v>
          </cell>
          <cell r="PJ29">
            <v>0</v>
          </cell>
          <cell r="PP29">
            <v>0</v>
          </cell>
          <cell r="PQ29">
            <v>0</v>
          </cell>
          <cell r="PR29">
            <v>0</v>
          </cell>
          <cell r="PS29">
            <v>0</v>
          </cell>
          <cell r="PT29">
            <v>0</v>
          </cell>
          <cell r="PU29">
            <v>0</v>
          </cell>
          <cell r="PY29">
            <v>0</v>
          </cell>
          <cell r="PZ29">
            <v>0</v>
          </cell>
          <cell r="QA29">
            <v>0</v>
          </cell>
          <cell r="QB29">
            <v>0</v>
          </cell>
          <cell r="QC29">
            <v>0</v>
          </cell>
          <cell r="QD29">
            <v>0</v>
          </cell>
          <cell r="QF29">
            <v>278754.62999999989</v>
          </cell>
          <cell r="QG29">
            <v>5296338</v>
          </cell>
          <cell r="QJ29">
            <v>0</v>
          </cell>
          <cell r="QK29">
            <v>0</v>
          </cell>
          <cell r="QO29">
            <v>278754.62999999989</v>
          </cell>
          <cell r="QP29">
            <v>5296338</v>
          </cell>
          <cell r="QS29">
            <v>0</v>
          </cell>
          <cell r="QT29">
            <v>0</v>
          </cell>
          <cell r="SG29">
            <v>0</v>
          </cell>
          <cell r="SJ29">
            <v>0</v>
          </cell>
          <cell r="TC29">
            <v>9042212.5300000012</v>
          </cell>
          <cell r="TD29">
            <v>9042212.5299999993</v>
          </cell>
          <cell r="TE29">
            <v>2915316.6</v>
          </cell>
          <cell r="TF29">
            <v>2915316.6</v>
          </cell>
          <cell r="TG29">
            <v>2311400</v>
          </cell>
          <cell r="TH29">
            <v>2311400</v>
          </cell>
          <cell r="TI29">
            <v>5000</v>
          </cell>
          <cell r="TJ29">
            <v>5000</v>
          </cell>
          <cell r="TK29">
            <v>0</v>
          </cell>
          <cell r="TL29">
            <v>0</v>
          </cell>
          <cell r="TM29">
            <v>0</v>
          </cell>
          <cell r="TN29">
            <v>0</v>
          </cell>
          <cell r="TO29">
            <v>0</v>
          </cell>
          <cell r="TP29">
            <v>0</v>
          </cell>
          <cell r="TQ29">
            <v>11568615.6</v>
          </cell>
          <cell r="TT29">
            <v>10010826.790000001</v>
          </cell>
          <cell r="TW29">
            <v>2861645</v>
          </cell>
          <cell r="TZ29">
            <v>2861645</v>
          </cell>
          <cell r="UE29">
            <v>0</v>
          </cell>
          <cell r="UH29">
            <v>0</v>
          </cell>
          <cell r="UK29">
            <v>993787.08</v>
          </cell>
          <cell r="UN29">
            <v>993787.08</v>
          </cell>
          <cell r="UQ29">
            <v>15376078</v>
          </cell>
          <cell r="UT29">
            <v>15162791.640000001</v>
          </cell>
          <cell r="VJ29">
            <v>0</v>
          </cell>
          <cell r="VK29">
            <v>0</v>
          </cell>
          <cell r="VL29">
            <v>0</v>
          </cell>
          <cell r="VN29">
            <v>0</v>
          </cell>
          <cell r="VO29">
            <v>0</v>
          </cell>
          <cell r="VP29">
            <v>0</v>
          </cell>
          <cell r="VR29">
            <v>0</v>
          </cell>
          <cell r="VS29">
            <v>0</v>
          </cell>
          <cell r="VT29">
            <v>0</v>
          </cell>
          <cell r="VV29">
            <v>0</v>
          </cell>
          <cell r="VW29">
            <v>0</v>
          </cell>
          <cell r="VX29">
            <v>0</v>
          </cell>
          <cell r="WI29">
            <v>0</v>
          </cell>
          <cell r="WM29">
            <v>0</v>
          </cell>
          <cell r="WR29">
            <v>0</v>
          </cell>
          <cell r="WS29">
            <v>7400000</v>
          </cell>
          <cell r="WT29">
            <v>0</v>
          </cell>
          <cell r="WU29">
            <v>620973.97</v>
          </cell>
          <cell r="WV29">
            <v>2749359.4499999997</v>
          </cell>
          <cell r="WX29">
            <v>0</v>
          </cell>
          <cell r="WY29">
            <v>7400000</v>
          </cell>
          <cell r="WZ29">
            <v>0</v>
          </cell>
          <cell r="XA29">
            <v>620973.97</v>
          </cell>
          <cell r="XB29">
            <v>2749359.4499999997</v>
          </cell>
          <cell r="XD29">
            <v>3720341.9200000004</v>
          </cell>
          <cell r="XF29">
            <v>3720341.9200000004</v>
          </cell>
        </row>
        <row r="32">
          <cell r="F32">
            <v>319174964</v>
          </cell>
          <cell r="G32">
            <v>319174964</v>
          </cell>
          <cell r="H32">
            <v>0</v>
          </cell>
          <cell r="I32">
            <v>0</v>
          </cell>
          <cell r="N32">
            <v>645516392.99999988</v>
          </cell>
          <cell r="O32">
            <v>645516392.99999988</v>
          </cell>
          <cell r="P32">
            <v>0</v>
          </cell>
          <cell r="Q32">
            <v>0</v>
          </cell>
          <cell r="V32">
            <v>0</v>
          </cell>
          <cell r="X32">
            <v>0</v>
          </cell>
          <cell r="Z32">
            <v>0</v>
          </cell>
          <cell r="AB32">
            <v>0</v>
          </cell>
          <cell r="AJ32">
            <v>500000</v>
          </cell>
          <cell r="AK32">
            <v>1000000</v>
          </cell>
          <cell r="AL32">
            <v>975000</v>
          </cell>
          <cell r="AO32">
            <v>0</v>
          </cell>
          <cell r="AP32">
            <v>0</v>
          </cell>
          <cell r="AY32">
            <v>0</v>
          </cell>
          <cell r="AZ32">
            <v>0</v>
          </cell>
          <cell r="BE32">
            <v>0</v>
          </cell>
          <cell r="CF32">
            <v>17000000</v>
          </cell>
          <cell r="CG32">
            <v>0</v>
          </cell>
          <cell r="CH32">
            <v>458262601.56</v>
          </cell>
          <cell r="CJ32">
            <v>0</v>
          </cell>
          <cell r="CK32">
            <v>0</v>
          </cell>
          <cell r="CL32">
            <v>458262601.56</v>
          </cell>
          <cell r="CN32">
            <v>0</v>
          </cell>
          <cell r="CO32">
            <v>0</v>
          </cell>
          <cell r="CP32">
            <v>0</v>
          </cell>
          <cell r="CR32">
            <v>0</v>
          </cell>
          <cell r="CS32">
            <v>0</v>
          </cell>
          <cell r="CT32">
            <v>0</v>
          </cell>
          <cell r="CY32">
            <v>183356704.92000002</v>
          </cell>
          <cell r="CZ32">
            <v>183356704.92000002</v>
          </cell>
          <cell r="DA32">
            <v>0</v>
          </cell>
          <cell r="DB32">
            <v>0</v>
          </cell>
          <cell r="DG32">
            <v>33439307.350000001</v>
          </cell>
          <cell r="DH32">
            <v>33439307.350000001</v>
          </cell>
          <cell r="DI32">
            <v>0</v>
          </cell>
          <cell r="DJ32">
            <v>0</v>
          </cell>
          <cell r="DO32">
            <v>0</v>
          </cell>
          <cell r="DR32">
            <v>0</v>
          </cell>
          <cell r="DV32">
            <v>1068744.44</v>
          </cell>
          <cell r="DW32">
            <v>0</v>
          </cell>
          <cell r="DY32">
            <v>1068744.44</v>
          </cell>
          <cell r="DZ32">
            <v>0</v>
          </cell>
          <cell r="EA32">
            <v>0</v>
          </cell>
          <cell r="ED32">
            <v>0</v>
          </cell>
          <cell r="EL32">
            <v>0</v>
          </cell>
          <cell r="EM32">
            <v>0</v>
          </cell>
          <cell r="ES32">
            <v>0</v>
          </cell>
          <cell r="ET32">
            <v>0</v>
          </cell>
          <cell r="FG32">
            <v>0</v>
          </cell>
          <cell r="FJ32">
            <v>0</v>
          </cell>
          <cell r="FM32">
            <v>7202461</v>
          </cell>
          <cell r="FP32">
            <v>7202432.4299999997</v>
          </cell>
          <cell r="GO32">
            <v>1093620</v>
          </cell>
          <cell r="GR32">
            <v>1093620</v>
          </cell>
          <cell r="GU32">
            <v>0</v>
          </cell>
          <cell r="GX32">
            <v>0</v>
          </cell>
          <cell r="HM32">
            <v>0</v>
          </cell>
          <cell r="HP32">
            <v>0</v>
          </cell>
          <cell r="HS32">
            <v>0</v>
          </cell>
          <cell r="HV32">
            <v>0</v>
          </cell>
          <cell r="HY32">
            <v>0</v>
          </cell>
          <cell r="IB32">
            <v>0</v>
          </cell>
          <cell r="IE32">
            <v>1932300</v>
          </cell>
          <cell r="IH32">
            <v>1932300</v>
          </cell>
          <cell r="IK32">
            <v>0</v>
          </cell>
          <cell r="IN32">
            <v>0</v>
          </cell>
          <cell r="IQ32">
            <v>0</v>
          </cell>
          <cell r="IT32">
            <v>0</v>
          </cell>
          <cell r="KB32">
            <v>0</v>
          </cell>
          <cell r="KC32">
            <v>0</v>
          </cell>
          <cell r="KD32">
            <v>0</v>
          </cell>
          <cell r="KF32">
            <v>0</v>
          </cell>
          <cell r="KG32">
            <v>0</v>
          </cell>
          <cell r="KH32">
            <v>0</v>
          </cell>
          <cell r="LB32">
            <v>4269003.9000000004</v>
          </cell>
          <cell r="LC32">
            <v>12150186.1</v>
          </cell>
          <cell r="LD32">
            <v>10500000</v>
          </cell>
          <cell r="LE32">
            <v>43115.86</v>
          </cell>
          <cell r="LF32">
            <v>122714.57</v>
          </cell>
          <cell r="LJ32">
            <v>4269003.9000000004</v>
          </cell>
          <cell r="LK32">
            <v>12150186.1</v>
          </cell>
          <cell r="LL32">
            <v>10500000</v>
          </cell>
          <cell r="LM32">
            <v>43115.85</v>
          </cell>
          <cell r="LN32">
            <v>122714.57</v>
          </cell>
          <cell r="MH32">
            <v>0</v>
          </cell>
          <cell r="MI32">
            <v>0</v>
          </cell>
          <cell r="MJ32">
            <v>0</v>
          </cell>
          <cell r="MK32">
            <v>0</v>
          </cell>
          <cell r="ML32">
            <v>0</v>
          </cell>
          <cell r="MN32">
            <v>0</v>
          </cell>
          <cell r="MO32">
            <v>0</v>
          </cell>
          <cell r="MP32">
            <v>0</v>
          </cell>
          <cell r="MQ32">
            <v>0</v>
          </cell>
          <cell r="MR32">
            <v>0</v>
          </cell>
          <cell r="MT32">
            <v>1608236.84</v>
          </cell>
          <cell r="MU32">
            <v>30556500</v>
          </cell>
          <cell r="MV32">
            <v>27553093</v>
          </cell>
          <cell r="MX32">
            <v>1608236.84</v>
          </cell>
          <cell r="MY32">
            <v>30556500</v>
          </cell>
          <cell r="MZ32">
            <v>25470989.199999999</v>
          </cell>
          <cell r="NB32">
            <v>0</v>
          </cell>
          <cell r="NC32">
            <v>0</v>
          </cell>
          <cell r="ND32">
            <v>0</v>
          </cell>
          <cell r="NF32">
            <v>0</v>
          </cell>
          <cell r="NG32">
            <v>0</v>
          </cell>
          <cell r="NH32">
            <v>0</v>
          </cell>
          <cell r="NY32">
            <v>0</v>
          </cell>
          <cell r="OB32">
            <v>0</v>
          </cell>
          <cell r="OR32">
            <v>54865746.100000001</v>
          </cell>
          <cell r="OS32">
            <v>9808672</v>
          </cell>
          <cell r="OT32">
            <v>33997564.869999997</v>
          </cell>
          <cell r="OU32">
            <v>96762300</v>
          </cell>
          <cell r="OW32">
            <v>54865746.100000001</v>
          </cell>
          <cell r="OX32">
            <v>9808672</v>
          </cell>
          <cell r="OY32">
            <v>33997564.869999997</v>
          </cell>
          <cell r="OZ32">
            <v>96762300</v>
          </cell>
          <cell r="PA32">
            <v>27030000</v>
          </cell>
          <cell r="PD32">
            <v>22995210.949999999</v>
          </cell>
          <cell r="PG32">
            <v>0</v>
          </cell>
          <cell r="PJ32">
            <v>0</v>
          </cell>
          <cell r="PP32">
            <v>0</v>
          </cell>
          <cell r="PQ32">
            <v>0</v>
          </cell>
          <cell r="PR32">
            <v>0</v>
          </cell>
          <cell r="PS32">
            <v>0</v>
          </cell>
          <cell r="PT32">
            <v>0</v>
          </cell>
          <cell r="PU32">
            <v>0</v>
          </cell>
          <cell r="PY32">
            <v>0</v>
          </cell>
          <cell r="PZ32">
            <v>0</v>
          </cell>
          <cell r="QA32">
            <v>0</v>
          </cell>
          <cell r="QB32">
            <v>0</v>
          </cell>
          <cell r="QC32">
            <v>0</v>
          </cell>
          <cell r="QD32">
            <v>0</v>
          </cell>
          <cell r="QF32">
            <v>0</v>
          </cell>
          <cell r="QG32">
            <v>0</v>
          </cell>
          <cell r="QJ32">
            <v>0</v>
          </cell>
          <cell r="QK32">
            <v>0</v>
          </cell>
          <cell r="QO32">
            <v>0</v>
          </cell>
          <cell r="QP32">
            <v>0</v>
          </cell>
          <cell r="QS32">
            <v>0</v>
          </cell>
          <cell r="QT32">
            <v>0</v>
          </cell>
          <cell r="SG32">
            <v>0</v>
          </cell>
          <cell r="SJ32">
            <v>0</v>
          </cell>
          <cell r="TC32">
            <v>31742279.460000005</v>
          </cell>
          <cell r="TD32">
            <v>31350295.98</v>
          </cell>
          <cell r="TE32">
            <v>11283881.610000001</v>
          </cell>
          <cell r="TF32">
            <v>11169221.609999999</v>
          </cell>
          <cell r="TG32">
            <v>0</v>
          </cell>
          <cell r="TH32">
            <v>0</v>
          </cell>
          <cell r="TI32">
            <v>222500</v>
          </cell>
          <cell r="TJ32">
            <v>222500</v>
          </cell>
          <cell r="TK32">
            <v>0</v>
          </cell>
          <cell r="TL32">
            <v>0</v>
          </cell>
          <cell r="TM32">
            <v>0</v>
          </cell>
          <cell r="TN32">
            <v>0</v>
          </cell>
          <cell r="TO32">
            <v>3346452</v>
          </cell>
          <cell r="TP32">
            <v>3346452</v>
          </cell>
          <cell r="TQ32">
            <v>40513764.010000005</v>
          </cell>
          <cell r="TT32">
            <v>35424956.310000002</v>
          </cell>
          <cell r="TW32">
            <v>4572645</v>
          </cell>
          <cell r="TZ32">
            <v>4572645</v>
          </cell>
          <cell r="UE32">
            <v>0</v>
          </cell>
          <cell r="UH32">
            <v>0</v>
          </cell>
          <cell r="UK32">
            <v>1209827.74</v>
          </cell>
          <cell r="UN32">
            <v>1209827.74</v>
          </cell>
          <cell r="UQ32">
            <v>31638600</v>
          </cell>
          <cell r="UT32">
            <v>31591788.969999999</v>
          </cell>
          <cell r="VJ32">
            <v>20095142.399999999</v>
          </cell>
          <cell r="VK32">
            <v>50000000</v>
          </cell>
          <cell r="VL32">
            <v>56250000</v>
          </cell>
          <cell r="VN32">
            <v>20095142.399999999</v>
          </cell>
          <cell r="VO32">
            <v>50000000</v>
          </cell>
          <cell r="VP32">
            <v>56250000</v>
          </cell>
          <cell r="VR32">
            <v>0</v>
          </cell>
          <cell r="VS32">
            <v>0</v>
          </cell>
          <cell r="VT32">
            <v>0</v>
          </cell>
          <cell r="VV32">
            <v>0</v>
          </cell>
          <cell r="VW32">
            <v>0</v>
          </cell>
          <cell r="VX32">
            <v>0</v>
          </cell>
          <cell r="WI32">
            <v>10000000</v>
          </cell>
          <cell r="WM32">
            <v>10000000</v>
          </cell>
          <cell r="WR32">
            <v>122900000</v>
          </cell>
          <cell r="WS32">
            <v>0</v>
          </cell>
          <cell r="WT32">
            <v>0</v>
          </cell>
          <cell r="WU32">
            <v>2217654.67</v>
          </cell>
          <cell r="WV32">
            <v>8247609.4400000004</v>
          </cell>
          <cell r="WX32">
            <v>122900000</v>
          </cell>
          <cell r="WY32">
            <v>0</v>
          </cell>
          <cell r="WZ32">
            <v>0</v>
          </cell>
          <cell r="XA32">
            <v>2217654.67</v>
          </cell>
          <cell r="XB32">
            <v>8247609.4400000004</v>
          </cell>
          <cell r="XD32">
            <v>0</v>
          </cell>
          <cell r="XF32">
            <v>0</v>
          </cell>
        </row>
        <row r="33">
          <cell r="F33">
            <v>132874820.08</v>
          </cell>
          <cell r="G33">
            <v>132874820.08</v>
          </cell>
          <cell r="H33">
            <v>0</v>
          </cell>
          <cell r="I33">
            <v>0</v>
          </cell>
          <cell r="N33">
            <v>999580846</v>
          </cell>
          <cell r="O33">
            <v>999580846</v>
          </cell>
          <cell r="P33">
            <v>0</v>
          </cell>
          <cell r="Q33">
            <v>0</v>
          </cell>
          <cell r="V33">
            <v>0</v>
          </cell>
          <cell r="X33">
            <v>0</v>
          </cell>
          <cell r="Z33">
            <v>0</v>
          </cell>
          <cell r="AB33">
            <v>0</v>
          </cell>
          <cell r="AJ33">
            <v>0</v>
          </cell>
          <cell r="AK33">
            <v>600000</v>
          </cell>
          <cell r="AL33">
            <v>1125000</v>
          </cell>
          <cell r="AO33">
            <v>0</v>
          </cell>
          <cell r="AP33">
            <v>0</v>
          </cell>
          <cell r="AY33">
            <v>0</v>
          </cell>
          <cell r="AZ33">
            <v>0</v>
          </cell>
          <cell r="BE33">
            <v>0</v>
          </cell>
          <cell r="CF33">
            <v>62532.789999999106</v>
          </cell>
          <cell r="CG33">
            <v>0</v>
          </cell>
          <cell r="CH33">
            <v>1175154526.8099999</v>
          </cell>
          <cell r="CJ33">
            <v>62532.79</v>
          </cell>
          <cell r="CK33">
            <v>0</v>
          </cell>
          <cell r="CL33">
            <v>1116505934.95</v>
          </cell>
          <cell r="CN33">
            <v>0</v>
          </cell>
          <cell r="CO33">
            <v>0</v>
          </cell>
          <cell r="CP33">
            <v>0</v>
          </cell>
          <cell r="CR33">
            <v>0</v>
          </cell>
          <cell r="CS33">
            <v>0</v>
          </cell>
          <cell r="CT33">
            <v>0</v>
          </cell>
          <cell r="CY33">
            <v>1504621358.3100002</v>
          </cell>
          <cell r="CZ33">
            <v>1504621358.3100002</v>
          </cell>
          <cell r="DA33">
            <v>0</v>
          </cell>
          <cell r="DB33">
            <v>0</v>
          </cell>
          <cell r="DG33">
            <v>241419487.13999999</v>
          </cell>
          <cell r="DH33">
            <v>241419487.13999999</v>
          </cell>
          <cell r="DI33">
            <v>0</v>
          </cell>
          <cell r="DJ33">
            <v>0</v>
          </cell>
          <cell r="DO33">
            <v>0</v>
          </cell>
          <cell r="DR33">
            <v>0</v>
          </cell>
          <cell r="DV33">
            <v>4040000</v>
          </cell>
          <cell r="DW33">
            <v>1520000</v>
          </cell>
          <cell r="DY33">
            <v>4040000</v>
          </cell>
          <cell r="DZ33">
            <v>1520000</v>
          </cell>
          <cell r="EA33">
            <v>0</v>
          </cell>
          <cell r="ED33">
            <v>0</v>
          </cell>
          <cell r="EL33">
            <v>0</v>
          </cell>
          <cell r="EM33">
            <v>0</v>
          </cell>
          <cell r="ES33">
            <v>0</v>
          </cell>
          <cell r="ET33">
            <v>0</v>
          </cell>
          <cell r="FG33">
            <v>0</v>
          </cell>
          <cell r="FJ33">
            <v>0</v>
          </cell>
          <cell r="FM33">
            <v>13747040.4</v>
          </cell>
          <cell r="FP33">
            <v>13746998.459999999</v>
          </cell>
          <cell r="GO33">
            <v>40000</v>
          </cell>
          <cell r="GR33">
            <v>40000</v>
          </cell>
          <cell r="GU33">
            <v>0</v>
          </cell>
          <cell r="GX33">
            <v>0</v>
          </cell>
          <cell r="HM33">
            <v>55307900</v>
          </cell>
          <cell r="HP33">
            <v>55307900</v>
          </cell>
          <cell r="HS33">
            <v>0</v>
          </cell>
          <cell r="HV33">
            <v>0</v>
          </cell>
          <cell r="HY33">
            <v>0</v>
          </cell>
          <cell r="IB33">
            <v>0</v>
          </cell>
          <cell r="IE33">
            <v>0</v>
          </cell>
          <cell r="IH33">
            <v>0</v>
          </cell>
          <cell r="IK33">
            <v>0</v>
          </cell>
          <cell r="IN33">
            <v>0</v>
          </cell>
          <cell r="IQ33">
            <v>0</v>
          </cell>
          <cell r="IT33">
            <v>0</v>
          </cell>
          <cell r="KB33">
            <v>0</v>
          </cell>
          <cell r="KC33">
            <v>0</v>
          </cell>
          <cell r="KD33">
            <v>0</v>
          </cell>
          <cell r="KF33">
            <v>0</v>
          </cell>
          <cell r="KG33">
            <v>0</v>
          </cell>
          <cell r="KH33">
            <v>0</v>
          </cell>
          <cell r="LB33">
            <v>27227646.110000003</v>
          </cell>
          <cell r="LC33">
            <v>77493713.890000001</v>
          </cell>
          <cell r="LD33">
            <v>39090000</v>
          </cell>
          <cell r="LE33">
            <v>89548.31</v>
          </cell>
          <cell r="LF33">
            <v>254868.75</v>
          </cell>
          <cell r="LJ33">
            <v>27227646.110000003</v>
          </cell>
          <cell r="LK33">
            <v>77493713.890000001</v>
          </cell>
          <cell r="LL33">
            <v>39090000</v>
          </cell>
          <cell r="LM33">
            <v>89548.31</v>
          </cell>
          <cell r="LN33">
            <v>254868.75</v>
          </cell>
          <cell r="MH33">
            <v>0</v>
          </cell>
          <cell r="MI33">
            <v>0</v>
          </cell>
          <cell r="MJ33">
            <v>0</v>
          </cell>
          <cell r="MK33">
            <v>0</v>
          </cell>
          <cell r="ML33">
            <v>0</v>
          </cell>
          <cell r="MN33">
            <v>0</v>
          </cell>
          <cell r="MO33">
            <v>0</v>
          </cell>
          <cell r="MP33">
            <v>0</v>
          </cell>
          <cell r="MQ33">
            <v>0</v>
          </cell>
          <cell r="MR33">
            <v>0</v>
          </cell>
          <cell r="MT33">
            <v>9923247.3699999992</v>
          </cell>
          <cell r="MU33">
            <v>188541699.99000001</v>
          </cell>
          <cell r="MV33">
            <v>219238912.74000001</v>
          </cell>
          <cell r="MX33">
            <v>9923247.3699999992</v>
          </cell>
          <cell r="MY33">
            <v>188541699.99000001</v>
          </cell>
          <cell r="MZ33">
            <v>194718408.58000001</v>
          </cell>
          <cell r="NB33">
            <v>0</v>
          </cell>
          <cell r="NC33">
            <v>0</v>
          </cell>
          <cell r="ND33">
            <v>0</v>
          </cell>
          <cell r="NF33">
            <v>0</v>
          </cell>
          <cell r="NG33">
            <v>0</v>
          </cell>
          <cell r="NH33">
            <v>0</v>
          </cell>
          <cell r="NY33">
            <v>0</v>
          </cell>
          <cell r="OB33">
            <v>0</v>
          </cell>
          <cell r="OR33">
            <v>0</v>
          </cell>
          <cell r="OS33">
            <v>0</v>
          </cell>
          <cell r="OT33">
            <v>0</v>
          </cell>
          <cell r="OU33">
            <v>0</v>
          </cell>
          <cell r="OW33">
            <v>0</v>
          </cell>
          <cell r="OX33">
            <v>0</v>
          </cell>
          <cell r="OY33">
            <v>0</v>
          </cell>
          <cell r="OZ33">
            <v>0</v>
          </cell>
          <cell r="PA33">
            <v>0</v>
          </cell>
          <cell r="PD33">
            <v>0</v>
          </cell>
          <cell r="PG33">
            <v>0</v>
          </cell>
          <cell r="PJ33">
            <v>0</v>
          </cell>
          <cell r="PP33">
            <v>0</v>
          </cell>
          <cell r="PQ33">
            <v>0</v>
          </cell>
          <cell r="PR33">
            <v>0</v>
          </cell>
          <cell r="PS33">
            <v>0</v>
          </cell>
          <cell r="PT33">
            <v>0</v>
          </cell>
          <cell r="PU33">
            <v>0</v>
          </cell>
          <cell r="PY33">
            <v>0</v>
          </cell>
          <cell r="PZ33">
            <v>0</v>
          </cell>
          <cell r="QA33">
            <v>0</v>
          </cell>
          <cell r="QB33">
            <v>0</v>
          </cell>
          <cell r="QC33">
            <v>0</v>
          </cell>
          <cell r="QD33">
            <v>0</v>
          </cell>
          <cell r="QF33">
            <v>0</v>
          </cell>
          <cell r="QG33">
            <v>0</v>
          </cell>
          <cell r="QJ33">
            <v>0</v>
          </cell>
          <cell r="QK33">
            <v>0</v>
          </cell>
          <cell r="QO33">
            <v>0</v>
          </cell>
          <cell r="QP33">
            <v>0</v>
          </cell>
          <cell r="QS33">
            <v>0</v>
          </cell>
          <cell r="QT33">
            <v>0</v>
          </cell>
          <cell r="SG33">
            <v>0</v>
          </cell>
          <cell r="SJ33">
            <v>0</v>
          </cell>
          <cell r="TC33">
            <v>112698515</v>
          </cell>
          <cell r="TD33">
            <v>112698515</v>
          </cell>
          <cell r="TE33">
            <v>75885443.799999997</v>
          </cell>
          <cell r="TF33">
            <v>75885443.799999997</v>
          </cell>
          <cell r="TG33">
            <v>0</v>
          </cell>
          <cell r="TH33">
            <v>0</v>
          </cell>
          <cell r="TI33">
            <v>752000</v>
          </cell>
          <cell r="TJ33">
            <v>698631.6</v>
          </cell>
          <cell r="TK33">
            <v>0</v>
          </cell>
          <cell r="TL33">
            <v>0</v>
          </cell>
          <cell r="TM33">
            <v>5462900.0000000009</v>
          </cell>
          <cell r="TN33">
            <v>5462900.0000000009</v>
          </cell>
          <cell r="TO33">
            <v>14264300</v>
          </cell>
          <cell r="TP33">
            <v>14264300</v>
          </cell>
          <cell r="TQ33">
            <v>243145202.28</v>
          </cell>
          <cell r="TT33">
            <v>228670222</v>
          </cell>
          <cell r="TW33">
            <v>35583671</v>
          </cell>
          <cell r="TZ33">
            <v>35583671</v>
          </cell>
          <cell r="UE33">
            <v>498281800</v>
          </cell>
          <cell r="UH33">
            <v>498281738.75999999</v>
          </cell>
          <cell r="UK33">
            <v>5617057.4200000009</v>
          </cell>
          <cell r="UN33">
            <v>5617057.4200000009</v>
          </cell>
          <cell r="UQ33">
            <v>174723320</v>
          </cell>
          <cell r="UT33">
            <v>174723320</v>
          </cell>
          <cell r="VJ33">
            <v>0</v>
          </cell>
          <cell r="VK33">
            <v>0</v>
          </cell>
          <cell r="VL33">
            <v>0</v>
          </cell>
          <cell r="VN33">
            <v>0</v>
          </cell>
          <cell r="VO33">
            <v>0</v>
          </cell>
          <cell r="VP33">
            <v>0</v>
          </cell>
          <cell r="VR33">
            <v>0</v>
          </cell>
          <cell r="VS33">
            <v>0</v>
          </cell>
          <cell r="VT33">
            <v>0</v>
          </cell>
          <cell r="VV33">
            <v>0</v>
          </cell>
          <cell r="VW33">
            <v>0</v>
          </cell>
          <cell r="VX33">
            <v>0</v>
          </cell>
          <cell r="WI33">
            <v>15000000</v>
          </cell>
          <cell r="WM33">
            <v>15000000</v>
          </cell>
          <cell r="WR33">
            <v>0</v>
          </cell>
          <cell r="WS33">
            <v>124350000</v>
          </cell>
          <cell r="WT33">
            <v>0</v>
          </cell>
          <cell r="WU33">
            <v>5520501.0499999998</v>
          </cell>
          <cell r="WV33">
            <v>17645431.100000001</v>
          </cell>
          <cell r="WX33">
            <v>0</v>
          </cell>
          <cell r="WY33">
            <v>123395349.70999999</v>
          </cell>
          <cell r="WZ33">
            <v>0</v>
          </cell>
          <cell r="XA33">
            <v>5520501.0499999998</v>
          </cell>
          <cell r="XB33">
            <v>17645431.100000001</v>
          </cell>
          <cell r="XD33">
            <v>0</v>
          </cell>
          <cell r="XF33">
            <v>0</v>
          </cell>
        </row>
      </sheetData>
      <sheetData sheetId="1">
        <row r="8">
          <cell r="D8">
            <v>0</v>
          </cell>
          <cell r="E8">
            <v>0</v>
          </cell>
          <cell r="F8">
            <v>0</v>
          </cell>
          <cell r="G8">
            <v>0</v>
          </cell>
          <cell r="H8">
            <v>3325000</v>
          </cell>
          <cell r="I8">
            <v>3325000</v>
          </cell>
          <cell r="J8">
            <v>53934.879999999997</v>
          </cell>
          <cell r="K8">
            <v>53934.879999999997</v>
          </cell>
          <cell r="L8">
            <v>5974500</v>
          </cell>
          <cell r="M8">
            <v>5974500</v>
          </cell>
          <cell r="N8">
            <v>1519979.11</v>
          </cell>
          <cell r="O8">
            <v>1519979.11</v>
          </cell>
          <cell r="P8">
            <v>0</v>
          </cell>
          <cell r="Q8">
            <v>0</v>
          </cell>
          <cell r="R8">
            <v>15330.61</v>
          </cell>
          <cell r="S8">
            <v>15330.61</v>
          </cell>
          <cell r="T8">
            <v>77600</v>
          </cell>
          <cell r="U8">
            <v>77600</v>
          </cell>
          <cell r="V8">
            <v>0</v>
          </cell>
          <cell r="W8">
            <v>0</v>
          </cell>
          <cell r="X8">
            <v>0</v>
          </cell>
          <cell r="Y8">
            <v>0</v>
          </cell>
          <cell r="Z8">
            <v>0</v>
          </cell>
          <cell r="AA8">
            <v>0</v>
          </cell>
          <cell r="AB8">
            <v>11213996.25</v>
          </cell>
          <cell r="AC8">
            <v>11213996.25</v>
          </cell>
          <cell r="AD8">
            <v>0</v>
          </cell>
          <cell r="AE8">
            <v>0</v>
          </cell>
          <cell r="AF8">
            <v>0</v>
          </cell>
          <cell r="AG8">
            <v>0</v>
          </cell>
          <cell r="AH8">
            <v>89490.14</v>
          </cell>
          <cell r="AI8">
            <v>89490.14</v>
          </cell>
          <cell r="AJ8">
            <v>0</v>
          </cell>
          <cell r="AK8">
            <v>0</v>
          </cell>
          <cell r="AL8">
            <v>0</v>
          </cell>
          <cell r="AM8">
            <v>0</v>
          </cell>
          <cell r="AN8">
            <v>737077.64</v>
          </cell>
          <cell r="AO8">
            <v>737077.64</v>
          </cell>
          <cell r="AR8">
            <v>0</v>
          </cell>
          <cell r="AS8">
            <v>0</v>
          </cell>
          <cell r="AT8">
            <v>0</v>
          </cell>
          <cell r="AU8">
            <v>0</v>
          </cell>
          <cell r="AX8">
            <v>0</v>
          </cell>
          <cell r="AY8">
            <v>0</v>
          </cell>
          <cell r="AZ8">
            <v>374392.09</v>
          </cell>
          <cell r="BA8">
            <v>252399.81000000003</v>
          </cell>
          <cell r="BB8">
            <v>0</v>
          </cell>
          <cell r="BC8">
            <v>0</v>
          </cell>
        </row>
        <row r="9">
          <cell r="D9">
            <v>186439.84</v>
          </cell>
          <cell r="E9">
            <v>186439.84</v>
          </cell>
          <cell r="F9">
            <v>0</v>
          </cell>
          <cell r="G9">
            <v>0</v>
          </cell>
          <cell r="H9">
            <v>0</v>
          </cell>
          <cell r="I9">
            <v>0</v>
          </cell>
          <cell r="J9">
            <v>67887.75</v>
          </cell>
          <cell r="K9">
            <v>67887.75</v>
          </cell>
          <cell r="L9">
            <v>14978320</v>
          </cell>
          <cell r="M9">
            <v>14978320</v>
          </cell>
          <cell r="N9">
            <v>598624.23</v>
          </cell>
          <cell r="O9">
            <v>598624.23</v>
          </cell>
          <cell r="P9">
            <v>142042142.06999999</v>
          </cell>
          <cell r="Q9">
            <v>142042142.06999999</v>
          </cell>
          <cell r="R9">
            <v>26062.05</v>
          </cell>
          <cell r="S9">
            <v>26062.05</v>
          </cell>
          <cell r="T9">
            <v>1053262</v>
          </cell>
          <cell r="U9">
            <v>1053262</v>
          </cell>
          <cell r="V9">
            <v>0</v>
          </cell>
          <cell r="W9">
            <v>0</v>
          </cell>
          <cell r="X9">
            <v>0</v>
          </cell>
          <cell r="Y9">
            <v>0</v>
          </cell>
          <cell r="Z9">
            <v>0</v>
          </cell>
          <cell r="AA9">
            <v>0</v>
          </cell>
          <cell r="AB9">
            <v>9300000</v>
          </cell>
          <cell r="AC9">
            <v>9300000</v>
          </cell>
          <cell r="AD9">
            <v>0</v>
          </cell>
          <cell r="AE9">
            <v>0</v>
          </cell>
          <cell r="AF9">
            <v>0</v>
          </cell>
          <cell r="AG9">
            <v>0</v>
          </cell>
          <cell r="AH9">
            <v>0</v>
          </cell>
          <cell r="AI9">
            <v>0</v>
          </cell>
          <cell r="AJ9">
            <v>3559266.8200000003</v>
          </cell>
          <cell r="AK9">
            <v>3553451.57</v>
          </cell>
          <cell r="AL9">
            <v>0</v>
          </cell>
          <cell r="AM9">
            <v>0</v>
          </cell>
          <cell r="AN9">
            <v>1266895.2</v>
          </cell>
          <cell r="AO9">
            <v>1266895.2</v>
          </cell>
          <cell r="AR9">
            <v>0</v>
          </cell>
          <cell r="AS9">
            <v>0</v>
          </cell>
          <cell r="AT9">
            <v>19702508.899999999</v>
          </cell>
          <cell r="AU9">
            <v>19146137.25</v>
          </cell>
          <cell r="AX9">
            <v>0</v>
          </cell>
          <cell r="AY9">
            <v>0</v>
          </cell>
          <cell r="AZ9">
            <v>318485.21999999997</v>
          </cell>
          <cell r="BA9">
            <v>318485.21999999997</v>
          </cell>
          <cell r="BB9">
            <v>0</v>
          </cell>
          <cell r="BC9">
            <v>0</v>
          </cell>
        </row>
        <row r="10">
          <cell r="D10">
            <v>331821.02</v>
          </cell>
          <cell r="E10">
            <v>331819.38</v>
          </cell>
          <cell r="F10">
            <v>0</v>
          </cell>
          <cell r="G10">
            <v>0</v>
          </cell>
          <cell r="H10">
            <v>3185000</v>
          </cell>
          <cell r="I10">
            <v>3185000</v>
          </cell>
          <cell r="J10">
            <v>73065.23</v>
          </cell>
          <cell r="K10">
            <v>73065.23</v>
          </cell>
          <cell r="L10">
            <v>2929920</v>
          </cell>
          <cell r="M10">
            <v>2929142.23</v>
          </cell>
          <cell r="N10">
            <v>9752078.3499999996</v>
          </cell>
          <cell r="O10">
            <v>9752078.1500000004</v>
          </cell>
          <cell r="P10">
            <v>0</v>
          </cell>
          <cell r="Q10">
            <v>0</v>
          </cell>
          <cell r="R10">
            <v>3035.15</v>
          </cell>
          <cell r="S10">
            <v>3035.15</v>
          </cell>
          <cell r="T10">
            <v>543894.17000000004</v>
          </cell>
          <cell r="U10">
            <v>543894.17000000004</v>
          </cell>
          <cell r="V10">
            <v>0</v>
          </cell>
          <cell r="W10">
            <v>0</v>
          </cell>
          <cell r="X10">
            <v>0</v>
          </cell>
          <cell r="Y10">
            <v>0</v>
          </cell>
          <cell r="Z10">
            <v>12537656.039999999</v>
          </cell>
          <cell r="AA10">
            <v>10476531.109999999</v>
          </cell>
          <cell r="AB10">
            <v>33863280.170000002</v>
          </cell>
          <cell r="AC10">
            <v>33863280.170000002</v>
          </cell>
          <cell r="AD10">
            <v>0</v>
          </cell>
          <cell r="AE10">
            <v>0</v>
          </cell>
          <cell r="AF10">
            <v>175027.82</v>
          </cell>
          <cell r="AG10">
            <v>175000</v>
          </cell>
          <cell r="AH10">
            <v>160157.4</v>
          </cell>
          <cell r="AI10">
            <v>160157.4</v>
          </cell>
          <cell r="AJ10">
            <v>0</v>
          </cell>
          <cell r="AK10">
            <v>0</v>
          </cell>
          <cell r="AL10">
            <v>0</v>
          </cell>
          <cell r="AM10">
            <v>0</v>
          </cell>
          <cell r="AN10">
            <v>1885803.3800000001</v>
          </cell>
          <cell r="AO10">
            <v>1885803.3800000001</v>
          </cell>
          <cell r="AR10">
            <v>0</v>
          </cell>
          <cell r="AS10">
            <v>0</v>
          </cell>
          <cell r="AT10">
            <v>0</v>
          </cell>
          <cell r="AU10">
            <v>0</v>
          </cell>
          <cell r="AX10">
            <v>0</v>
          </cell>
          <cell r="AY10">
            <v>0</v>
          </cell>
          <cell r="AZ10">
            <v>437322.59</v>
          </cell>
          <cell r="BA10">
            <v>396284.47000000003</v>
          </cell>
          <cell r="BB10">
            <v>0</v>
          </cell>
          <cell r="BC10">
            <v>0</v>
          </cell>
        </row>
        <row r="11">
          <cell r="D11">
            <v>452058.38</v>
          </cell>
          <cell r="E11">
            <v>439872.81</v>
          </cell>
          <cell r="F11">
            <v>0</v>
          </cell>
          <cell r="G11">
            <v>0</v>
          </cell>
          <cell r="H11">
            <v>0</v>
          </cell>
          <cell r="I11">
            <v>0</v>
          </cell>
          <cell r="J11">
            <v>92911.11</v>
          </cell>
          <cell r="K11">
            <v>92911.11</v>
          </cell>
          <cell r="L11">
            <v>0</v>
          </cell>
          <cell r="M11">
            <v>0</v>
          </cell>
          <cell r="N11">
            <v>3940507.37</v>
          </cell>
          <cell r="O11">
            <v>3940507.37</v>
          </cell>
          <cell r="P11">
            <v>0</v>
          </cell>
          <cell r="Q11">
            <v>0</v>
          </cell>
          <cell r="R11">
            <v>42925.72</v>
          </cell>
          <cell r="S11">
            <v>42925.72</v>
          </cell>
          <cell r="T11">
            <v>1746810.8099999998</v>
          </cell>
          <cell r="U11">
            <v>1746810.81</v>
          </cell>
          <cell r="V11">
            <v>0</v>
          </cell>
          <cell r="W11">
            <v>0</v>
          </cell>
          <cell r="X11">
            <v>1646700</v>
          </cell>
          <cell r="Y11">
            <v>326700</v>
          </cell>
          <cell r="Z11">
            <v>17689792.870000001</v>
          </cell>
          <cell r="AA11">
            <v>17285244.190000001</v>
          </cell>
          <cell r="AB11">
            <v>45567576.010000005</v>
          </cell>
          <cell r="AC11">
            <v>45567576.010000005</v>
          </cell>
          <cell r="AD11">
            <v>0</v>
          </cell>
          <cell r="AE11">
            <v>0</v>
          </cell>
          <cell r="AF11">
            <v>0</v>
          </cell>
          <cell r="AG11">
            <v>0</v>
          </cell>
          <cell r="AH11">
            <v>0</v>
          </cell>
          <cell r="AI11">
            <v>0</v>
          </cell>
          <cell r="AJ11">
            <v>541716.06999999995</v>
          </cell>
          <cell r="AK11">
            <v>538867.02</v>
          </cell>
          <cell r="AL11">
            <v>0</v>
          </cell>
          <cell r="AM11">
            <v>0</v>
          </cell>
          <cell r="AN11">
            <v>1563023.5100000002</v>
          </cell>
          <cell r="AO11">
            <v>1563023.5100000002</v>
          </cell>
          <cell r="AR11">
            <v>0</v>
          </cell>
          <cell r="AS11">
            <v>0</v>
          </cell>
          <cell r="AT11">
            <v>0</v>
          </cell>
          <cell r="AU11">
            <v>0</v>
          </cell>
          <cell r="AX11">
            <v>0</v>
          </cell>
          <cell r="AY11">
            <v>0</v>
          </cell>
          <cell r="AZ11">
            <v>319444.58</v>
          </cell>
          <cell r="BA11">
            <v>304351.11000000004</v>
          </cell>
          <cell r="BB11">
            <v>0</v>
          </cell>
          <cell r="BC11">
            <v>0</v>
          </cell>
        </row>
        <row r="12">
          <cell r="D12">
            <v>275679.59000000003</v>
          </cell>
          <cell r="E12">
            <v>135953.35999999999</v>
          </cell>
          <cell r="F12">
            <v>0</v>
          </cell>
          <cell r="G12">
            <v>0</v>
          </cell>
          <cell r="H12">
            <v>3325000</v>
          </cell>
          <cell r="I12">
            <v>3325000</v>
          </cell>
          <cell r="J12">
            <v>89468.45</v>
          </cell>
          <cell r="K12">
            <v>10180.200000000001</v>
          </cell>
          <cell r="L12">
            <v>2250000</v>
          </cell>
          <cell r="M12">
            <v>2250000</v>
          </cell>
          <cell r="N12">
            <v>6821084.0599999996</v>
          </cell>
          <cell r="O12">
            <v>6821084.0599999996</v>
          </cell>
          <cell r="P12">
            <v>0</v>
          </cell>
          <cell r="Q12">
            <v>0</v>
          </cell>
          <cell r="R12">
            <v>15330.61</v>
          </cell>
          <cell r="S12">
            <v>15330.61</v>
          </cell>
          <cell r="T12">
            <v>181422.19999999998</v>
          </cell>
          <cell r="U12">
            <v>181422.2</v>
          </cell>
          <cell r="V12">
            <v>0</v>
          </cell>
          <cell r="W12">
            <v>0</v>
          </cell>
          <cell r="X12">
            <v>0</v>
          </cell>
          <cell r="Y12">
            <v>0</v>
          </cell>
          <cell r="Z12">
            <v>0</v>
          </cell>
          <cell r="AA12">
            <v>0</v>
          </cell>
          <cell r="AB12">
            <v>22726091.149999999</v>
          </cell>
          <cell r="AC12">
            <v>22726091.149999999</v>
          </cell>
          <cell r="AD12">
            <v>0</v>
          </cell>
          <cell r="AE12">
            <v>0</v>
          </cell>
          <cell r="AF12">
            <v>179504.94</v>
          </cell>
          <cell r="AG12">
            <v>179504.94</v>
          </cell>
          <cell r="AH12">
            <v>122653.86</v>
          </cell>
          <cell r="AI12">
            <v>122653.86</v>
          </cell>
          <cell r="AJ12">
            <v>0</v>
          </cell>
          <cell r="AK12">
            <v>0</v>
          </cell>
          <cell r="AL12">
            <v>0</v>
          </cell>
          <cell r="AM12">
            <v>0</v>
          </cell>
          <cell r="AN12">
            <v>2601401.2799999998</v>
          </cell>
          <cell r="AO12">
            <v>2601401.2799999998</v>
          </cell>
          <cell r="AR12">
            <v>0</v>
          </cell>
          <cell r="AS12">
            <v>0</v>
          </cell>
          <cell r="AT12">
            <v>0</v>
          </cell>
          <cell r="AU12">
            <v>0</v>
          </cell>
          <cell r="AX12">
            <v>0</v>
          </cell>
          <cell r="AY12">
            <v>0</v>
          </cell>
          <cell r="AZ12">
            <v>130441.59</v>
          </cell>
          <cell r="BA12">
            <v>130441.59</v>
          </cell>
          <cell r="BB12">
            <v>0</v>
          </cell>
          <cell r="BC12">
            <v>0</v>
          </cell>
        </row>
        <row r="13">
          <cell r="D13">
            <v>159207.06</v>
          </cell>
          <cell r="E13">
            <v>157774.19</v>
          </cell>
          <cell r="F13">
            <v>0</v>
          </cell>
          <cell r="G13">
            <v>0</v>
          </cell>
          <cell r="H13">
            <v>3290000</v>
          </cell>
          <cell r="I13">
            <v>3290000</v>
          </cell>
          <cell r="J13">
            <v>62204</v>
          </cell>
          <cell r="K13">
            <v>62204</v>
          </cell>
          <cell r="L13">
            <v>141000</v>
          </cell>
          <cell r="M13">
            <v>138932</v>
          </cell>
          <cell r="N13">
            <v>2647165.5</v>
          </cell>
          <cell r="O13">
            <v>2629123.4700000002</v>
          </cell>
          <cell r="P13">
            <v>0</v>
          </cell>
          <cell r="Q13">
            <v>0</v>
          </cell>
          <cell r="R13">
            <v>30661.23</v>
          </cell>
          <cell r="S13">
            <v>30661.23</v>
          </cell>
          <cell r="T13">
            <v>522509.70000000007</v>
          </cell>
          <cell r="U13">
            <v>522509.7</v>
          </cell>
          <cell r="V13">
            <v>0</v>
          </cell>
          <cell r="W13">
            <v>0</v>
          </cell>
          <cell r="X13">
            <v>0</v>
          </cell>
          <cell r="Y13">
            <v>0</v>
          </cell>
          <cell r="Z13">
            <v>6384292</v>
          </cell>
          <cell r="AA13">
            <v>6384292</v>
          </cell>
          <cell r="AB13">
            <v>12922552.890000001</v>
          </cell>
          <cell r="AC13">
            <v>12922552.890000001</v>
          </cell>
          <cell r="AD13">
            <v>0</v>
          </cell>
          <cell r="AE13">
            <v>0</v>
          </cell>
          <cell r="AF13">
            <v>0</v>
          </cell>
          <cell r="AG13">
            <v>0</v>
          </cell>
          <cell r="AH13">
            <v>124183.89</v>
          </cell>
          <cell r="AI13">
            <v>124183.89</v>
          </cell>
          <cell r="AJ13">
            <v>0</v>
          </cell>
          <cell r="AK13">
            <v>0</v>
          </cell>
          <cell r="AL13">
            <v>0</v>
          </cell>
          <cell r="AM13">
            <v>0</v>
          </cell>
          <cell r="AN13">
            <v>660324.73</v>
          </cell>
          <cell r="AO13">
            <v>660324.73</v>
          </cell>
          <cell r="AR13">
            <v>0</v>
          </cell>
          <cell r="AS13">
            <v>0</v>
          </cell>
          <cell r="AT13">
            <v>0</v>
          </cell>
          <cell r="AU13">
            <v>0</v>
          </cell>
          <cell r="AX13">
            <v>0</v>
          </cell>
          <cell r="AY13">
            <v>0</v>
          </cell>
          <cell r="AZ13">
            <v>209968.67</v>
          </cell>
          <cell r="BA13">
            <v>209968.67</v>
          </cell>
          <cell r="BB13">
            <v>0</v>
          </cell>
          <cell r="BC13">
            <v>0</v>
          </cell>
        </row>
        <row r="14">
          <cell r="D14">
            <v>159207.06</v>
          </cell>
          <cell r="E14">
            <v>159207.06</v>
          </cell>
          <cell r="F14">
            <v>305665</v>
          </cell>
          <cell r="G14">
            <v>305665</v>
          </cell>
          <cell r="H14">
            <v>3290000</v>
          </cell>
          <cell r="I14">
            <v>3290000</v>
          </cell>
          <cell r="J14">
            <v>80801.070000000007</v>
          </cell>
          <cell r="K14">
            <v>80801.070000000007</v>
          </cell>
          <cell r="L14">
            <v>4905760</v>
          </cell>
          <cell r="M14">
            <v>4905760</v>
          </cell>
          <cell r="N14">
            <v>5797442.4400000004</v>
          </cell>
          <cell r="O14">
            <v>5797442.4400000004</v>
          </cell>
          <cell r="P14">
            <v>107957857.93000001</v>
          </cell>
          <cell r="Q14">
            <v>107957857.93000001</v>
          </cell>
          <cell r="R14">
            <v>18396.740000000002</v>
          </cell>
          <cell r="S14">
            <v>18396.740000000002</v>
          </cell>
          <cell r="T14">
            <v>1113452.9700000002</v>
          </cell>
          <cell r="U14">
            <v>1113452.97</v>
          </cell>
          <cell r="V14">
            <v>0</v>
          </cell>
          <cell r="W14">
            <v>0</v>
          </cell>
          <cell r="X14">
            <v>816750</v>
          </cell>
          <cell r="Y14">
            <v>816750</v>
          </cell>
          <cell r="Z14">
            <v>0</v>
          </cell>
          <cell r="AA14">
            <v>0</v>
          </cell>
          <cell r="AB14">
            <v>0</v>
          </cell>
          <cell r="AC14">
            <v>0</v>
          </cell>
          <cell r="AD14">
            <v>0</v>
          </cell>
          <cell r="AE14">
            <v>0</v>
          </cell>
          <cell r="AF14">
            <v>166842.1</v>
          </cell>
          <cell r="AG14">
            <v>166842.1</v>
          </cell>
          <cell r="AH14">
            <v>0</v>
          </cell>
          <cell r="AI14">
            <v>0</v>
          </cell>
          <cell r="AJ14">
            <v>0</v>
          </cell>
          <cell r="AK14">
            <v>0</v>
          </cell>
          <cell r="AL14">
            <v>0</v>
          </cell>
          <cell r="AM14">
            <v>0</v>
          </cell>
          <cell r="AN14">
            <v>1357759.0799999998</v>
          </cell>
          <cell r="AO14">
            <v>1357759.0799999998</v>
          </cell>
          <cell r="AR14">
            <v>0</v>
          </cell>
          <cell r="AS14">
            <v>0</v>
          </cell>
          <cell r="AT14">
            <v>0</v>
          </cell>
          <cell r="AU14">
            <v>0</v>
          </cell>
          <cell r="AX14">
            <v>0</v>
          </cell>
          <cell r="AY14">
            <v>0</v>
          </cell>
          <cell r="AZ14">
            <v>337385.11</v>
          </cell>
          <cell r="BA14">
            <v>336014.25</v>
          </cell>
          <cell r="BB14">
            <v>0</v>
          </cell>
          <cell r="BC14">
            <v>0</v>
          </cell>
        </row>
        <row r="15">
          <cell r="D15">
            <v>318414.11</v>
          </cell>
          <cell r="E15">
            <v>318414.11</v>
          </cell>
          <cell r="F15">
            <v>0</v>
          </cell>
          <cell r="G15">
            <v>0</v>
          </cell>
          <cell r="H15">
            <v>3325000</v>
          </cell>
          <cell r="I15">
            <v>3325000</v>
          </cell>
          <cell r="J15">
            <v>46172.04</v>
          </cell>
          <cell r="K15">
            <v>46172.04</v>
          </cell>
          <cell r="L15">
            <v>3719800</v>
          </cell>
          <cell r="M15">
            <v>3719800</v>
          </cell>
          <cell r="N15">
            <v>4572033.67</v>
          </cell>
          <cell r="O15">
            <v>4572033.67</v>
          </cell>
          <cell r="P15">
            <v>0</v>
          </cell>
          <cell r="Q15">
            <v>0</v>
          </cell>
          <cell r="R15">
            <v>22995.919999999998</v>
          </cell>
          <cell r="S15">
            <v>22995.919999999998</v>
          </cell>
          <cell r="T15">
            <v>585850.18000000005</v>
          </cell>
          <cell r="U15">
            <v>585850.18000000005</v>
          </cell>
          <cell r="V15">
            <v>0</v>
          </cell>
          <cell r="W15">
            <v>0</v>
          </cell>
          <cell r="X15">
            <v>0</v>
          </cell>
          <cell r="Y15">
            <v>0</v>
          </cell>
          <cell r="Z15">
            <v>0</v>
          </cell>
          <cell r="AA15">
            <v>0</v>
          </cell>
          <cell r="AB15">
            <v>52144547.640000001</v>
          </cell>
          <cell r="AC15">
            <v>52144547.640000001</v>
          </cell>
          <cell r="AD15">
            <v>55090286.32</v>
          </cell>
          <cell r="AE15">
            <v>55090286.32</v>
          </cell>
          <cell r="AF15">
            <v>0</v>
          </cell>
          <cell r="AG15">
            <v>0</v>
          </cell>
          <cell r="AH15">
            <v>139882.23999999999</v>
          </cell>
          <cell r="AI15">
            <v>139882.23999999999</v>
          </cell>
          <cell r="AJ15">
            <v>0</v>
          </cell>
          <cell r="AK15">
            <v>0</v>
          </cell>
          <cell r="AL15">
            <v>0</v>
          </cell>
          <cell r="AM15">
            <v>0</v>
          </cell>
          <cell r="AN15">
            <v>1593293.58</v>
          </cell>
          <cell r="AO15">
            <v>1593293.58</v>
          </cell>
          <cell r="AR15">
            <v>0</v>
          </cell>
          <cell r="AS15">
            <v>0</v>
          </cell>
          <cell r="AT15">
            <v>0</v>
          </cell>
          <cell r="AU15">
            <v>0</v>
          </cell>
          <cell r="AX15">
            <v>0</v>
          </cell>
          <cell r="AY15">
            <v>0</v>
          </cell>
          <cell r="AZ15">
            <v>45654.559999999998</v>
          </cell>
          <cell r="BA15">
            <v>45654.559999999998</v>
          </cell>
          <cell r="BB15">
            <v>0</v>
          </cell>
          <cell r="BC15">
            <v>0</v>
          </cell>
        </row>
        <row r="16">
          <cell r="D16">
            <v>330589.12</v>
          </cell>
          <cell r="E16">
            <v>330589.12</v>
          </cell>
          <cell r="F16">
            <v>0</v>
          </cell>
          <cell r="G16">
            <v>0</v>
          </cell>
          <cell r="H16">
            <v>3325000</v>
          </cell>
          <cell r="I16">
            <v>3325000</v>
          </cell>
          <cell r="J16">
            <v>84648.74</v>
          </cell>
          <cell r="K16">
            <v>84648.74</v>
          </cell>
          <cell r="L16">
            <v>0</v>
          </cell>
          <cell r="M16">
            <v>0</v>
          </cell>
          <cell r="N16">
            <v>6133721</v>
          </cell>
          <cell r="O16">
            <v>6015543.0499999998</v>
          </cell>
          <cell r="P16">
            <v>0</v>
          </cell>
          <cell r="Q16">
            <v>0</v>
          </cell>
          <cell r="R16">
            <v>24528.98</v>
          </cell>
          <cell r="S16">
            <v>24528.98</v>
          </cell>
          <cell r="T16">
            <v>532155.29</v>
          </cell>
          <cell r="U16">
            <v>532155.29</v>
          </cell>
          <cell r="V16">
            <v>0</v>
          </cell>
          <cell r="W16">
            <v>0</v>
          </cell>
          <cell r="X16">
            <v>592680</v>
          </cell>
          <cell r="Y16">
            <v>170280</v>
          </cell>
          <cell r="Z16">
            <v>20154943.550000001</v>
          </cell>
          <cell r="AA16">
            <v>20154943.550000001</v>
          </cell>
          <cell r="AB16">
            <v>17298329.509999998</v>
          </cell>
          <cell r="AC16">
            <v>17298329.509999998</v>
          </cell>
          <cell r="AD16">
            <v>0</v>
          </cell>
          <cell r="AE16">
            <v>0</v>
          </cell>
          <cell r="AF16">
            <v>0</v>
          </cell>
          <cell r="AG16">
            <v>0</v>
          </cell>
          <cell r="AH16">
            <v>0</v>
          </cell>
          <cell r="AI16">
            <v>0</v>
          </cell>
          <cell r="AJ16">
            <v>0</v>
          </cell>
          <cell r="AK16">
            <v>0</v>
          </cell>
          <cell r="AL16">
            <v>0</v>
          </cell>
          <cell r="AM16">
            <v>0</v>
          </cell>
          <cell r="AN16">
            <v>988732.2</v>
          </cell>
          <cell r="AO16">
            <v>988732.2</v>
          </cell>
          <cell r="AR16">
            <v>0</v>
          </cell>
          <cell r="AS16">
            <v>0</v>
          </cell>
          <cell r="AT16">
            <v>0</v>
          </cell>
          <cell r="AU16">
            <v>0</v>
          </cell>
          <cell r="AX16">
            <v>0</v>
          </cell>
          <cell r="AY16">
            <v>0</v>
          </cell>
          <cell r="AZ16">
            <v>151179.22</v>
          </cell>
          <cell r="BA16">
            <v>151179.22</v>
          </cell>
          <cell r="BB16">
            <v>0</v>
          </cell>
          <cell r="BC16">
            <v>0</v>
          </cell>
        </row>
        <row r="17">
          <cell r="D17">
            <v>77089.73</v>
          </cell>
          <cell r="E17">
            <v>77089.73</v>
          </cell>
          <cell r="F17">
            <v>0</v>
          </cell>
          <cell r="G17">
            <v>0</v>
          </cell>
          <cell r="H17">
            <v>0</v>
          </cell>
          <cell r="I17">
            <v>0</v>
          </cell>
          <cell r="J17">
            <v>21735.96</v>
          </cell>
          <cell r="K17">
            <v>21735.96</v>
          </cell>
          <cell r="L17">
            <v>3150000</v>
          </cell>
          <cell r="M17">
            <v>3150000</v>
          </cell>
          <cell r="N17">
            <v>2729227.15</v>
          </cell>
          <cell r="O17">
            <v>2620250.38</v>
          </cell>
          <cell r="P17">
            <v>0</v>
          </cell>
          <cell r="Q17">
            <v>0</v>
          </cell>
          <cell r="R17">
            <v>7665.3</v>
          </cell>
          <cell r="S17">
            <v>7665.3</v>
          </cell>
          <cell r="T17">
            <v>489204.67</v>
          </cell>
          <cell r="U17">
            <v>489204.67</v>
          </cell>
          <cell r="V17">
            <v>0</v>
          </cell>
          <cell r="W17">
            <v>0</v>
          </cell>
          <cell r="X17">
            <v>0</v>
          </cell>
          <cell r="Y17">
            <v>0</v>
          </cell>
          <cell r="Z17">
            <v>0</v>
          </cell>
          <cell r="AA17">
            <v>0</v>
          </cell>
          <cell r="AB17">
            <v>26204126.689999998</v>
          </cell>
          <cell r="AC17">
            <v>26204126.689999998</v>
          </cell>
          <cell r="AD17">
            <v>0</v>
          </cell>
          <cell r="AE17">
            <v>0</v>
          </cell>
          <cell r="AF17">
            <v>0</v>
          </cell>
          <cell r="AG17">
            <v>0</v>
          </cell>
          <cell r="AH17">
            <v>127086.55</v>
          </cell>
          <cell r="AI17">
            <v>127086.55</v>
          </cell>
          <cell r="AJ17">
            <v>0</v>
          </cell>
          <cell r="AK17">
            <v>0</v>
          </cell>
          <cell r="AL17">
            <v>0</v>
          </cell>
          <cell r="AM17">
            <v>0</v>
          </cell>
          <cell r="AN17">
            <v>1395181.4599999997</v>
          </cell>
          <cell r="AO17">
            <v>1395181.4599999997</v>
          </cell>
          <cell r="AR17">
            <v>0</v>
          </cell>
          <cell r="AS17">
            <v>0</v>
          </cell>
          <cell r="AT17">
            <v>0</v>
          </cell>
          <cell r="AU17">
            <v>0</v>
          </cell>
          <cell r="AX17">
            <v>0</v>
          </cell>
          <cell r="AY17">
            <v>0</v>
          </cell>
          <cell r="AZ17">
            <v>207163.42</v>
          </cell>
          <cell r="BA17">
            <v>207163.42</v>
          </cell>
          <cell r="BB17">
            <v>0</v>
          </cell>
          <cell r="BC17">
            <v>0</v>
          </cell>
        </row>
        <row r="18">
          <cell r="D18">
            <v>198170.89</v>
          </cell>
          <cell r="E18">
            <v>195541.73</v>
          </cell>
          <cell r="F18">
            <v>0</v>
          </cell>
          <cell r="G18">
            <v>0</v>
          </cell>
          <cell r="H18">
            <v>3185000</v>
          </cell>
          <cell r="I18">
            <v>3185000</v>
          </cell>
          <cell r="J18">
            <v>67340.98</v>
          </cell>
          <cell r="K18">
            <v>67340.98</v>
          </cell>
          <cell r="L18">
            <v>6243200</v>
          </cell>
          <cell r="M18">
            <v>5887097.9400000004</v>
          </cell>
          <cell r="N18">
            <v>9540247.0399999991</v>
          </cell>
          <cell r="O18">
            <v>9540247.0399999991</v>
          </cell>
          <cell r="P18">
            <v>0</v>
          </cell>
          <cell r="Q18">
            <v>0</v>
          </cell>
          <cell r="R18">
            <v>75878.8</v>
          </cell>
          <cell r="S18">
            <v>75878.8</v>
          </cell>
          <cell r="T18">
            <v>1574605.88</v>
          </cell>
          <cell r="U18">
            <v>1574605.88</v>
          </cell>
          <cell r="V18">
            <v>0</v>
          </cell>
          <cell r="W18">
            <v>0</v>
          </cell>
          <cell r="X18">
            <v>0</v>
          </cell>
          <cell r="Y18">
            <v>0</v>
          </cell>
          <cell r="Z18">
            <v>0</v>
          </cell>
          <cell r="AA18">
            <v>0</v>
          </cell>
          <cell r="AB18">
            <v>35630920.149999999</v>
          </cell>
          <cell r="AC18">
            <v>35630920.149999999</v>
          </cell>
          <cell r="AD18">
            <v>0</v>
          </cell>
          <cell r="AE18">
            <v>0</v>
          </cell>
          <cell r="AF18">
            <v>0</v>
          </cell>
          <cell r="AG18">
            <v>0</v>
          </cell>
          <cell r="AH18">
            <v>0</v>
          </cell>
          <cell r="AI18">
            <v>0</v>
          </cell>
          <cell r="AJ18">
            <v>0</v>
          </cell>
          <cell r="AK18">
            <v>0</v>
          </cell>
          <cell r="AL18">
            <v>0</v>
          </cell>
          <cell r="AM18">
            <v>0</v>
          </cell>
          <cell r="AN18">
            <v>452631.6399999999</v>
          </cell>
          <cell r="AO18">
            <v>441411.75</v>
          </cell>
          <cell r="AR18">
            <v>0</v>
          </cell>
          <cell r="AS18">
            <v>0</v>
          </cell>
          <cell r="AT18">
            <v>0</v>
          </cell>
          <cell r="AU18">
            <v>0</v>
          </cell>
          <cell r="AX18">
            <v>0</v>
          </cell>
          <cell r="AY18">
            <v>0</v>
          </cell>
          <cell r="AZ18">
            <v>327197.45</v>
          </cell>
          <cell r="BA18">
            <v>326758.47000000003</v>
          </cell>
          <cell r="BB18">
            <v>0</v>
          </cell>
          <cell r="BC18">
            <v>0</v>
          </cell>
        </row>
        <row r="19">
          <cell r="D19">
            <v>196913.99</v>
          </cell>
          <cell r="E19">
            <v>196913.99</v>
          </cell>
          <cell r="F19">
            <v>0</v>
          </cell>
          <cell r="G19">
            <v>0</v>
          </cell>
          <cell r="H19">
            <v>0</v>
          </cell>
          <cell r="I19">
            <v>0</v>
          </cell>
          <cell r="J19">
            <v>36802.629999999997</v>
          </cell>
          <cell r="K19">
            <v>36802.629999999997</v>
          </cell>
          <cell r="L19">
            <v>7179300</v>
          </cell>
          <cell r="M19">
            <v>7179299.9900000002</v>
          </cell>
          <cell r="N19">
            <v>6919983.8300000001</v>
          </cell>
          <cell r="O19">
            <v>6882899.5800000001</v>
          </cell>
          <cell r="P19">
            <v>0</v>
          </cell>
          <cell r="Q19">
            <v>0</v>
          </cell>
          <cell r="R19">
            <v>16863.68</v>
          </cell>
          <cell r="S19">
            <v>16863.68</v>
          </cell>
          <cell r="T19">
            <v>165954.99</v>
          </cell>
          <cell r="U19">
            <v>165954.99</v>
          </cell>
          <cell r="V19">
            <v>0</v>
          </cell>
          <cell r="W19">
            <v>0</v>
          </cell>
          <cell r="X19">
            <v>0</v>
          </cell>
          <cell r="Y19">
            <v>0</v>
          </cell>
          <cell r="Z19">
            <v>0</v>
          </cell>
          <cell r="AA19">
            <v>0</v>
          </cell>
          <cell r="AB19">
            <v>17752484.5</v>
          </cell>
          <cell r="AC19">
            <v>17752484.5</v>
          </cell>
          <cell r="AD19">
            <v>0</v>
          </cell>
          <cell r="AE19">
            <v>0</v>
          </cell>
          <cell r="AF19">
            <v>134943.94</v>
          </cell>
          <cell r="AG19">
            <v>134943.94</v>
          </cell>
          <cell r="AH19">
            <v>131497.51999999999</v>
          </cell>
          <cell r="AI19">
            <v>131497.51999999999</v>
          </cell>
          <cell r="AJ19">
            <v>686106</v>
          </cell>
          <cell r="AK19">
            <v>686106</v>
          </cell>
          <cell r="AL19">
            <v>0</v>
          </cell>
          <cell r="AM19">
            <v>0</v>
          </cell>
          <cell r="AN19">
            <v>414425.43</v>
          </cell>
          <cell r="AO19">
            <v>414425.43</v>
          </cell>
          <cell r="AR19">
            <v>0</v>
          </cell>
          <cell r="AS19">
            <v>0</v>
          </cell>
          <cell r="AT19">
            <v>0</v>
          </cell>
          <cell r="AU19">
            <v>0</v>
          </cell>
          <cell r="AX19">
            <v>0</v>
          </cell>
          <cell r="AY19">
            <v>0</v>
          </cell>
          <cell r="AZ19">
            <v>278091.03000000003</v>
          </cell>
          <cell r="BA19">
            <v>278091.03000000003</v>
          </cell>
          <cell r="BB19">
            <v>0</v>
          </cell>
          <cell r="BC19">
            <v>0</v>
          </cell>
        </row>
        <row r="20">
          <cell r="D20">
            <v>188534.67</v>
          </cell>
          <cell r="E20">
            <v>188534.67</v>
          </cell>
          <cell r="F20">
            <v>0</v>
          </cell>
          <cell r="G20">
            <v>0</v>
          </cell>
          <cell r="H20">
            <v>3185000</v>
          </cell>
          <cell r="I20">
            <v>3185000</v>
          </cell>
          <cell r="J20">
            <v>92344.08</v>
          </cell>
          <cell r="K20">
            <v>77772.600000000006</v>
          </cell>
          <cell r="L20">
            <v>6807500</v>
          </cell>
          <cell r="M20">
            <v>6807500</v>
          </cell>
          <cell r="N20">
            <v>3295529.92</v>
          </cell>
          <cell r="O20">
            <v>3295529.92</v>
          </cell>
          <cell r="P20">
            <v>0</v>
          </cell>
          <cell r="Q20">
            <v>0</v>
          </cell>
          <cell r="R20">
            <v>30351.52</v>
          </cell>
          <cell r="S20">
            <v>30351.52</v>
          </cell>
          <cell r="T20">
            <v>0</v>
          </cell>
          <cell r="U20">
            <v>0</v>
          </cell>
          <cell r="V20">
            <v>0</v>
          </cell>
          <cell r="W20">
            <v>0</v>
          </cell>
          <cell r="X20">
            <v>0</v>
          </cell>
          <cell r="Y20">
            <v>0</v>
          </cell>
          <cell r="Z20">
            <v>34881350</v>
          </cell>
          <cell r="AA20">
            <v>34881350</v>
          </cell>
          <cell r="AB20">
            <v>0</v>
          </cell>
          <cell r="AC20">
            <v>0</v>
          </cell>
          <cell r="AD20">
            <v>0</v>
          </cell>
          <cell r="AE20">
            <v>0</v>
          </cell>
          <cell r="AF20">
            <v>0</v>
          </cell>
          <cell r="AG20">
            <v>0</v>
          </cell>
          <cell r="AH20">
            <v>0</v>
          </cell>
          <cell r="AI20">
            <v>0</v>
          </cell>
          <cell r="AJ20">
            <v>0</v>
          </cell>
          <cell r="AK20">
            <v>0</v>
          </cell>
          <cell r="AL20">
            <v>0</v>
          </cell>
          <cell r="AM20">
            <v>0</v>
          </cell>
          <cell r="AN20">
            <v>330067.54000000004</v>
          </cell>
          <cell r="AO20">
            <v>315162.5</v>
          </cell>
          <cell r="AR20">
            <v>0</v>
          </cell>
          <cell r="AS20">
            <v>0</v>
          </cell>
          <cell r="AT20">
            <v>0</v>
          </cell>
          <cell r="AU20">
            <v>0</v>
          </cell>
          <cell r="AX20">
            <v>0</v>
          </cell>
          <cell r="AY20">
            <v>0</v>
          </cell>
          <cell r="AZ20">
            <v>224908.76</v>
          </cell>
          <cell r="BA20">
            <v>196631.44</v>
          </cell>
          <cell r="BB20">
            <v>0</v>
          </cell>
          <cell r="BC20">
            <v>0</v>
          </cell>
        </row>
        <row r="21">
          <cell r="D21">
            <v>162893.96</v>
          </cell>
          <cell r="E21">
            <v>162893.96</v>
          </cell>
          <cell r="F21">
            <v>0</v>
          </cell>
          <cell r="G21">
            <v>0</v>
          </cell>
          <cell r="H21">
            <v>0</v>
          </cell>
          <cell r="I21">
            <v>0</v>
          </cell>
          <cell r="J21">
            <v>45564.51</v>
          </cell>
          <cell r="K21">
            <v>45564.51</v>
          </cell>
          <cell r="L21">
            <v>4070440</v>
          </cell>
          <cell r="M21">
            <v>3889484.32</v>
          </cell>
          <cell r="N21">
            <v>2424515.2200000002</v>
          </cell>
          <cell r="O21">
            <v>2424515.2200000002</v>
          </cell>
          <cell r="P21">
            <v>0</v>
          </cell>
          <cell r="Q21">
            <v>0</v>
          </cell>
          <cell r="R21">
            <v>9105.4599999999991</v>
          </cell>
          <cell r="S21">
            <v>9105.4599999999991</v>
          </cell>
          <cell r="T21">
            <v>255959.94</v>
          </cell>
          <cell r="U21">
            <v>255959.94</v>
          </cell>
          <cell r="V21">
            <v>0</v>
          </cell>
          <cell r="W21">
            <v>0</v>
          </cell>
          <cell r="X21">
            <v>0</v>
          </cell>
          <cell r="Y21">
            <v>0</v>
          </cell>
          <cell r="Z21">
            <v>0</v>
          </cell>
          <cell r="AA21">
            <v>0</v>
          </cell>
          <cell r="AB21">
            <v>32487869.219999999</v>
          </cell>
          <cell r="AC21">
            <v>32487869.219999999</v>
          </cell>
          <cell r="AD21">
            <v>0</v>
          </cell>
          <cell r="AE21">
            <v>0</v>
          </cell>
          <cell r="AF21">
            <v>128947.32999999999</v>
          </cell>
          <cell r="AG21">
            <v>0</v>
          </cell>
          <cell r="AH21">
            <v>0</v>
          </cell>
          <cell r="AI21">
            <v>0</v>
          </cell>
          <cell r="AJ21">
            <v>519900</v>
          </cell>
          <cell r="AK21">
            <v>519900</v>
          </cell>
          <cell r="AL21">
            <v>0</v>
          </cell>
          <cell r="AM21">
            <v>0</v>
          </cell>
          <cell r="AN21">
            <v>460364.23</v>
          </cell>
          <cell r="AO21">
            <v>460364.23</v>
          </cell>
          <cell r="AR21">
            <v>0</v>
          </cell>
          <cell r="AS21">
            <v>0</v>
          </cell>
          <cell r="AT21">
            <v>0</v>
          </cell>
          <cell r="AU21">
            <v>0</v>
          </cell>
          <cell r="AX21">
            <v>0</v>
          </cell>
          <cell r="AY21">
            <v>0</v>
          </cell>
          <cell r="AZ21">
            <v>335142.71999999997</v>
          </cell>
          <cell r="BA21">
            <v>334870.67</v>
          </cell>
          <cell r="BB21">
            <v>0</v>
          </cell>
          <cell r="BC21">
            <v>0</v>
          </cell>
        </row>
        <row r="22">
          <cell r="D22">
            <v>115634.6</v>
          </cell>
          <cell r="E22">
            <v>115634.6</v>
          </cell>
          <cell r="F22">
            <v>0</v>
          </cell>
          <cell r="G22">
            <v>0</v>
          </cell>
          <cell r="H22">
            <v>0</v>
          </cell>
          <cell r="I22">
            <v>0</v>
          </cell>
          <cell r="J22">
            <v>91291.04</v>
          </cell>
          <cell r="K22">
            <v>91291.04</v>
          </cell>
          <cell r="L22">
            <v>2740800</v>
          </cell>
          <cell r="M22">
            <v>2740799.02</v>
          </cell>
          <cell r="N22">
            <v>2419270.2400000002</v>
          </cell>
          <cell r="O22">
            <v>2419270.2400000002</v>
          </cell>
          <cell r="P22">
            <v>0</v>
          </cell>
          <cell r="Q22">
            <v>0</v>
          </cell>
          <cell r="R22">
            <v>12140.61</v>
          </cell>
          <cell r="S22">
            <v>12140.61</v>
          </cell>
          <cell r="T22">
            <v>233328.81000000003</v>
          </cell>
          <cell r="U22">
            <v>233328.81</v>
          </cell>
          <cell r="V22">
            <v>0</v>
          </cell>
          <cell r="W22">
            <v>0</v>
          </cell>
          <cell r="X22">
            <v>0</v>
          </cell>
          <cell r="Y22">
            <v>0</v>
          </cell>
          <cell r="Z22">
            <v>0</v>
          </cell>
          <cell r="AA22">
            <v>0</v>
          </cell>
          <cell r="AB22">
            <v>33826598.089999996</v>
          </cell>
          <cell r="AC22">
            <v>33826598.089999996</v>
          </cell>
          <cell r="AD22">
            <v>0</v>
          </cell>
          <cell r="AE22">
            <v>0</v>
          </cell>
          <cell r="AF22">
            <v>0</v>
          </cell>
          <cell r="AG22">
            <v>0</v>
          </cell>
          <cell r="AH22">
            <v>115323.95</v>
          </cell>
          <cell r="AI22">
            <v>115323.95</v>
          </cell>
          <cell r="AJ22">
            <v>0</v>
          </cell>
          <cell r="AK22">
            <v>0</v>
          </cell>
          <cell r="AL22">
            <v>0</v>
          </cell>
          <cell r="AM22">
            <v>0</v>
          </cell>
          <cell r="AN22">
            <v>877868.77</v>
          </cell>
          <cell r="AO22">
            <v>877868.77</v>
          </cell>
          <cell r="AR22">
            <v>0</v>
          </cell>
          <cell r="AS22">
            <v>0</v>
          </cell>
          <cell r="AT22">
            <v>3200069.95</v>
          </cell>
          <cell r="AU22">
            <v>3200069.95</v>
          </cell>
          <cell r="AX22">
            <v>0</v>
          </cell>
          <cell r="AY22">
            <v>0</v>
          </cell>
          <cell r="AZ22">
            <v>166866.81</v>
          </cell>
          <cell r="BA22">
            <v>166866.81</v>
          </cell>
          <cell r="BB22">
            <v>0</v>
          </cell>
          <cell r="BC22">
            <v>0</v>
          </cell>
        </row>
        <row r="23">
          <cell r="D23">
            <v>238810.58</v>
          </cell>
          <cell r="E23">
            <v>238810.58</v>
          </cell>
          <cell r="F23">
            <v>0</v>
          </cell>
          <cell r="G23">
            <v>0</v>
          </cell>
          <cell r="H23">
            <v>3325000</v>
          </cell>
          <cell r="I23">
            <v>3325000</v>
          </cell>
          <cell r="J23">
            <v>132744.62</v>
          </cell>
          <cell r="K23">
            <v>132744.62</v>
          </cell>
          <cell r="L23">
            <v>9634900</v>
          </cell>
          <cell r="M23">
            <v>9634900</v>
          </cell>
          <cell r="N23">
            <v>4231013.34</v>
          </cell>
          <cell r="O23">
            <v>4231013.34</v>
          </cell>
          <cell r="P23">
            <v>0</v>
          </cell>
          <cell r="Q23">
            <v>0</v>
          </cell>
          <cell r="R23">
            <v>26062.05</v>
          </cell>
          <cell r="S23">
            <v>26062.05</v>
          </cell>
          <cell r="T23">
            <v>1012152.6199999999</v>
          </cell>
          <cell r="U23">
            <v>1012152.62</v>
          </cell>
          <cell r="V23">
            <v>41007543.710000001</v>
          </cell>
          <cell r="W23">
            <v>41007543.710000001</v>
          </cell>
          <cell r="X23">
            <v>0</v>
          </cell>
          <cell r="Y23">
            <v>0</v>
          </cell>
          <cell r="Z23">
            <v>9718280.5800000001</v>
          </cell>
          <cell r="AA23">
            <v>9718280.5800000001</v>
          </cell>
          <cell r="AB23">
            <v>56370460.120000005</v>
          </cell>
          <cell r="AC23">
            <v>56370460.120000005</v>
          </cell>
          <cell r="AD23">
            <v>0</v>
          </cell>
          <cell r="AE23">
            <v>0</v>
          </cell>
          <cell r="AF23">
            <v>183679.75</v>
          </cell>
          <cell r="AG23">
            <v>183679.75</v>
          </cell>
          <cell r="AH23">
            <v>0</v>
          </cell>
          <cell r="AI23">
            <v>0</v>
          </cell>
          <cell r="AJ23">
            <v>0</v>
          </cell>
          <cell r="AK23">
            <v>0</v>
          </cell>
          <cell r="AL23">
            <v>0</v>
          </cell>
          <cell r="AM23">
            <v>0</v>
          </cell>
          <cell r="AN23">
            <v>632851.22</v>
          </cell>
          <cell r="AO23">
            <v>632851.22</v>
          </cell>
          <cell r="AR23">
            <v>0</v>
          </cell>
          <cell r="AS23">
            <v>0</v>
          </cell>
          <cell r="AT23">
            <v>0</v>
          </cell>
          <cell r="AU23">
            <v>0</v>
          </cell>
          <cell r="AX23">
            <v>0</v>
          </cell>
          <cell r="AY23">
            <v>0</v>
          </cell>
          <cell r="AZ23">
            <v>176320.5</v>
          </cell>
          <cell r="BA23">
            <v>176320.5</v>
          </cell>
          <cell r="BB23">
            <v>0</v>
          </cell>
          <cell r="BC23">
            <v>0</v>
          </cell>
        </row>
        <row r="24">
          <cell r="D24">
            <v>324070.15000000002</v>
          </cell>
          <cell r="E24">
            <v>324070.15000000002</v>
          </cell>
          <cell r="F24">
            <v>0</v>
          </cell>
          <cell r="G24">
            <v>0</v>
          </cell>
          <cell r="H24">
            <v>3255000</v>
          </cell>
          <cell r="I24">
            <v>3196614.6</v>
          </cell>
          <cell r="J24">
            <v>82927.42</v>
          </cell>
          <cell r="K24">
            <v>82927.42</v>
          </cell>
          <cell r="L24">
            <v>7383720</v>
          </cell>
          <cell r="M24">
            <v>7383720</v>
          </cell>
          <cell r="N24">
            <v>2487783.98</v>
          </cell>
          <cell r="O24">
            <v>2487783.98</v>
          </cell>
          <cell r="P24">
            <v>0</v>
          </cell>
          <cell r="Q24">
            <v>0</v>
          </cell>
          <cell r="R24">
            <v>15330.61</v>
          </cell>
          <cell r="S24">
            <v>15330.61</v>
          </cell>
          <cell r="T24">
            <v>536084.87</v>
          </cell>
          <cell r="U24">
            <v>536084.87</v>
          </cell>
          <cell r="V24">
            <v>0</v>
          </cell>
          <cell r="W24">
            <v>0</v>
          </cell>
          <cell r="X24">
            <v>581100</v>
          </cell>
          <cell r="Y24">
            <v>346500</v>
          </cell>
          <cell r="Z24">
            <v>8140224.9000000004</v>
          </cell>
          <cell r="AA24">
            <v>8140224.9000000004</v>
          </cell>
          <cell r="AB24">
            <v>21287411.629999999</v>
          </cell>
          <cell r="AC24">
            <v>21287411.629999999</v>
          </cell>
          <cell r="AD24">
            <v>0</v>
          </cell>
          <cell r="AE24">
            <v>0</v>
          </cell>
          <cell r="AF24">
            <v>0</v>
          </cell>
          <cell r="AG24">
            <v>0</v>
          </cell>
          <cell r="AH24">
            <v>99849.35</v>
          </cell>
          <cell r="AI24">
            <v>99849.35</v>
          </cell>
          <cell r="AJ24">
            <v>0</v>
          </cell>
          <cell r="AK24">
            <v>0</v>
          </cell>
          <cell r="AL24">
            <v>0</v>
          </cell>
          <cell r="AM24">
            <v>0</v>
          </cell>
          <cell r="AN24">
            <v>616682.9</v>
          </cell>
          <cell r="AO24">
            <v>616682.9</v>
          </cell>
          <cell r="AR24">
            <v>0</v>
          </cell>
          <cell r="AS24">
            <v>0</v>
          </cell>
          <cell r="AT24">
            <v>0</v>
          </cell>
          <cell r="AU24">
            <v>0</v>
          </cell>
          <cell r="AX24">
            <v>0</v>
          </cell>
          <cell r="AY24">
            <v>0</v>
          </cell>
          <cell r="AZ24">
            <v>349384.96000000002</v>
          </cell>
          <cell r="BA24">
            <v>349384.96000000002</v>
          </cell>
          <cell r="BB24">
            <v>0</v>
          </cell>
          <cell r="BC24">
            <v>0</v>
          </cell>
        </row>
        <row r="25">
          <cell r="D25">
            <v>389638.32</v>
          </cell>
          <cell r="E25">
            <v>389638.32</v>
          </cell>
          <cell r="F25">
            <v>0</v>
          </cell>
          <cell r="G25">
            <v>0</v>
          </cell>
          <cell r="H25">
            <v>3290000</v>
          </cell>
          <cell r="I25">
            <v>3290000</v>
          </cell>
          <cell r="J25">
            <v>92283.33</v>
          </cell>
          <cell r="K25">
            <v>92283.33</v>
          </cell>
          <cell r="L25">
            <v>6295760</v>
          </cell>
          <cell r="M25">
            <v>6295760</v>
          </cell>
          <cell r="N25">
            <v>2017671.38</v>
          </cell>
          <cell r="O25">
            <v>2017671.38</v>
          </cell>
          <cell r="P25">
            <v>0</v>
          </cell>
          <cell r="Q25">
            <v>0</v>
          </cell>
          <cell r="R25">
            <v>18396.740000000002</v>
          </cell>
          <cell r="S25">
            <v>18396.740000000002</v>
          </cell>
          <cell r="T25">
            <v>1517752.83</v>
          </cell>
          <cell r="U25">
            <v>1517752.83</v>
          </cell>
          <cell r="V25">
            <v>0</v>
          </cell>
          <cell r="W25">
            <v>0</v>
          </cell>
          <cell r="X25">
            <v>0</v>
          </cell>
          <cell r="Y25">
            <v>0</v>
          </cell>
          <cell r="Z25">
            <v>0</v>
          </cell>
          <cell r="AA25">
            <v>0</v>
          </cell>
          <cell r="AB25">
            <v>42430235.980000004</v>
          </cell>
          <cell r="AC25">
            <v>42430235.980000004</v>
          </cell>
          <cell r="AD25">
            <v>0</v>
          </cell>
          <cell r="AE25">
            <v>0</v>
          </cell>
          <cell r="AF25">
            <v>180595.77</v>
          </cell>
          <cell r="AG25">
            <v>180595.77</v>
          </cell>
          <cell r="AH25">
            <v>0</v>
          </cell>
          <cell r="AI25">
            <v>0</v>
          </cell>
          <cell r="AJ25">
            <v>0</v>
          </cell>
          <cell r="AK25">
            <v>0</v>
          </cell>
          <cell r="AL25">
            <v>0</v>
          </cell>
          <cell r="AM25">
            <v>0</v>
          </cell>
          <cell r="AN25">
            <v>1132616.21</v>
          </cell>
          <cell r="AO25">
            <v>1132616.21</v>
          </cell>
          <cell r="AR25">
            <v>0</v>
          </cell>
          <cell r="AS25">
            <v>0</v>
          </cell>
          <cell r="AT25">
            <v>0</v>
          </cell>
          <cell r="AU25">
            <v>0</v>
          </cell>
          <cell r="AX25">
            <v>0</v>
          </cell>
          <cell r="AY25">
            <v>0</v>
          </cell>
          <cell r="AZ25">
            <v>187422.98</v>
          </cell>
          <cell r="BA25">
            <v>187422.98</v>
          </cell>
          <cell r="BB25">
            <v>0</v>
          </cell>
          <cell r="BC25">
            <v>0</v>
          </cell>
        </row>
        <row r="28">
          <cell r="D28">
            <v>647717.14</v>
          </cell>
          <cell r="E28">
            <v>647717.14</v>
          </cell>
          <cell r="F28">
            <v>0</v>
          </cell>
          <cell r="G28">
            <v>0</v>
          </cell>
          <cell r="H28">
            <v>0</v>
          </cell>
          <cell r="I28">
            <v>0</v>
          </cell>
          <cell r="J28">
            <v>194388.34</v>
          </cell>
          <cell r="K28">
            <v>194388.34</v>
          </cell>
          <cell r="L28">
            <v>13335079.07</v>
          </cell>
          <cell r="M28">
            <v>13335079.07</v>
          </cell>
          <cell r="N28">
            <v>10539018.57</v>
          </cell>
          <cell r="O28">
            <v>10539018.57</v>
          </cell>
          <cell r="P28">
            <v>0</v>
          </cell>
          <cell r="Q28">
            <v>0</v>
          </cell>
          <cell r="R28">
            <v>75878.8</v>
          </cell>
          <cell r="S28">
            <v>75878.8</v>
          </cell>
          <cell r="T28">
            <v>0</v>
          </cell>
          <cell r="U28">
            <v>0</v>
          </cell>
          <cell r="V28">
            <v>38928729.800000004</v>
          </cell>
          <cell r="W28">
            <v>38928729.800000004</v>
          </cell>
          <cell r="X28">
            <v>1440600</v>
          </cell>
          <cell r="Y28">
            <v>0</v>
          </cell>
          <cell r="Z28">
            <v>81221740</v>
          </cell>
          <cell r="AA28">
            <v>81221740</v>
          </cell>
          <cell r="AB28">
            <v>0</v>
          </cell>
          <cell r="AC28">
            <v>0</v>
          </cell>
          <cell r="AD28">
            <v>0</v>
          </cell>
          <cell r="AE28">
            <v>0</v>
          </cell>
          <cell r="AF28">
            <v>0</v>
          </cell>
          <cell r="AG28">
            <v>0</v>
          </cell>
          <cell r="AH28">
            <v>189875.1</v>
          </cell>
          <cell r="AI28">
            <v>189875.1</v>
          </cell>
          <cell r="AJ28">
            <v>40165630.479999997</v>
          </cell>
          <cell r="AK28">
            <v>40165630.479999997</v>
          </cell>
          <cell r="AL28">
            <v>0</v>
          </cell>
          <cell r="AM28">
            <v>0</v>
          </cell>
          <cell r="AN28">
            <v>0</v>
          </cell>
          <cell r="AO28">
            <v>0</v>
          </cell>
          <cell r="AR28">
            <v>108636503.75</v>
          </cell>
          <cell r="AS28">
            <v>108636503.75</v>
          </cell>
          <cell r="AT28">
            <v>0</v>
          </cell>
          <cell r="AU28">
            <v>0</v>
          </cell>
          <cell r="AX28">
            <v>0</v>
          </cell>
          <cell r="AY28">
            <v>0</v>
          </cell>
          <cell r="AZ28">
            <v>739112.26</v>
          </cell>
          <cell r="BA28">
            <v>739112.26</v>
          </cell>
          <cell r="BB28">
            <v>10590590</v>
          </cell>
          <cell r="BC28">
            <v>10590590</v>
          </cell>
        </row>
        <row r="29">
          <cell r="D29">
            <v>576497.13</v>
          </cell>
          <cell r="E29">
            <v>568022.86</v>
          </cell>
          <cell r="F29">
            <v>1794335</v>
          </cell>
          <cell r="G29">
            <v>1794334.45</v>
          </cell>
          <cell r="H29">
            <v>0</v>
          </cell>
          <cell r="I29">
            <v>0</v>
          </cell>
          <cell r="J29">
            <v>991483.82</v>
          </cell>
          <cell r="K29">
            <v>991483.82</v>
          </cell>
          <cell r="L29">
            <v>176647928.74000001</v>
          </cell>
          <cell r="M29">
            <v>153034334.44999999</v>
          </cell>
          <cell r="N29">
            <v>61613103.600000001</v>
          </cell>
          <cell r="O29">
            <v>61592470.170000002</v>
          </cell>
          <cell r="P29">
            <v>0</v>
          </cell>
          <cell r="Q29">
            <v>0</v>
          </cell>
          <cell r="R29">
            <v>105548.96</v>
          </cell>
          <cell r="S29">
            <v>105548.96</v>
          </cell>
          <cell r="T29">
            <v>0</v>
          </cell>
          <cell r="U29">
            <v>0</v>
          </cell>
          <cell r="V29">
            <v>1020865617.72</v>
          </cell>
          <cell r="W29">
            <v>1020865617.72</v>
          </cell>
          <cell r="X29">
            <v>0</v>
          </cell>
          <cell r="Y29">
            <v>0</v>
          </cell>
          <cell r="Z29">
            <v>31027653</v>
          </cell>
          <cell r="AA29">
            <v>30849745.5</v>
          </cell>
          <cell r="AB29">
            <v>0</v>
          </cell>
          <cell r="AC29">
            <v>0</v>
          </cell>
          <cell r="AD29">
            <v>0</v>
          </cell>
          <cell r="AE29">
            <v>0</v>
          </cell>
          <cell r="AF29">
            <v>850458.35</v>
          </cell>
          <cell r="AG29">
            <v>850458.35</v>
          </cell>
          <cell r="AH29">
            <v>0</v>
          </cell>
          <cell r="AI29">
            <v>0</v>
          </cell>
          <cell r="AJ29">
            <v>28566961.109999999</v>
          </cell>
          <cell r="AK29">
            <v>26473168.259999998</v>
          </cell>
          <cell r="AL29">
            <v>14000000</v>
          </cell>
          <cell r="AM29">
            <v>14000000</v>
          </cell>
          <cell r="AN29">
            <v>0</v>
          </cell>
          <cell r="AO29">
            <v>0</v>
          </cell>
          <cell r="AR29">
            <v>274363496.25</v>
          </cell>
          <cell r="AS29">
            <v>274317389.18000001</v>
          </cell>
          <cell r="AT29">
            <v>0</v>
          </cell>
          <cell r="AU29">
            <v>0</v>
          </cell>
          <cell r="AX29">
            <v>3157733.34</v>
          </cell>
          <cell r="AY29">
            <v>3157733.34</v>
          </cell>
          <cell r="AZ29">
            <v>1725552.37</v>
          </cell>
          <cell r="BA29">
            <v>1725499.28</v>
          </cell>
          <cell r="BB29">
            <v>0</v>
          </cell>
          <cell r="BC29">
            <v>0</v>
          </cell>
        </row>
      </sheetData>
      <sheetData sheetId="2">
        <row r="8">
          <cell r="H8">
            <v>0</v>
          </cell>
          <cell r="I8">
            <v>0</v>
          </cell>
          <cell r="N8">
            <v>0</v>
          </cell>
          <cell r="O8">
            <v>0</v>
          </cell>
          <cell r="T8">
            <v>0</v>
          </cell>
          <cell r="U8">
            <v>0</v>
          </cell>
          <cell r="Z8">
            <v>0</v>
          </cell>
          <cell r="AA8">
            <v>0</v>
          </cell>
          <cell r="AG8">
            <v>0</v>
          </cell>
          <cell r="AH8">
            <v>0</v>
          </cell>
          <cell r="AM8">
            <v>933037.7</v>
          </cell>
          <cell r="AN8">
            <v>933037.7</v>
          </cell>
          <cell r="AT8">
            <v>0</v>
          </cell>
          <cell r="AU8">
            <v>0</v>
          </cell>
          <cell r="BF8">
            <v>323657.74999999994</v>
          </cell>
          <cell r="BG8">
            <v>312272.34999999992</v>
          </cell>
          <cell r="BM8">
            <v>0</v>
          </cell>
          <cell r="BN8">
            <v>0</v>
          </cell>
        </row>
        <row r="9">
          <cell r="H9">
            <v>0</v>
          </cell>
          <cell r="I9">
            <v>0</v>
          </cell>
          <cell r="N9">
            <v>0</v>
          </cell>
          <cell r="O9">
            <v>0</v>
          </cell>
          <cell r="T9">
            <v>0</v>
          </cell>
          <cell r="U9">
            <v>0</v>
          </cell>
          <cell r="Z9">
            <v>0</v>
          </cell>
          <cell r="AA9">
            <v>0</v>
          </cell>
          <cell r="AG9">
            <v>0</v>
          </cell>
          <cell r="AH9">
            <v>0</v>
          </cell>
          <cell r="AM9">
            <v>0</v>
          </cell>
          <cell r="AN9">
            <v>0</v>
          </cell>
          <cell r="AT9">
            <v>1566638.35</v>
          </cell>
          <cell r="AU9">
            <v>0</v>
          </cell>
          <cell r="BF9">
            <v>862131.64</v>
          </cell>
          <cell r="BG9">
            <v>862124.23</v>
          </cell>
          <cell r="BM9">
            <v>0</v>
          </cell>
          <cell r="BN9">
            <v>0</v>
          </cell>
        </row>
        <row r="10">
          <cell r="H10">
            <v>0</v>
          </cell>
          <cell r="I10">
            <v>0</v>
          </cell>
          <cell r="N10">
            <v>0</v>
          </cell>
          <cell r="O10">
            <v>0</v>
          </cell>
          <cell r="T10">
            <v>2358000</v>
          </cell>
          <cell r="U10">
            <v>2358000</v>
          </cell>
          <cell r="Z10">
            <v>0</v>
          </cell>
          <cell r="AA10">
            <v>0</v>
          </cell>
          <cell r="AG10">
            <v>0</v>
          </cell>
          <cell r="AH10">
            <v>0</v>
          </cell>
          <cell r="AM10">
            <v>456793.75</v>
          </cell>
          <cell r="AN10">
            <v>456793.75</v>
          </cell>
          <cell r="AT10">
            <v>0</v>
          </cell>
          <cell r="AU10">
            <v>0</v>
          </cell>
          <cell r="BF10">
            <v>227759.31999999995</v>
          </cell>
          <cell r="BG10">
            <v>219402.36999999994</v>
          </cell>
          <cell r="BM10">
            <v>0</v>
          </cell>
          <cell r="BN10">
            <v>0</v>
          </cell>
        </row>
        <row r="11">
          <cell r="H11">
            <v>0</v>
          </cell>
          <cell r="I11">
            <v>0</v>
          </cell>
          <cell r="N11">
            <v>0</v>
          </cell>
          <cell r="O11">
            <v>0</v>
          </cell>
          <cell r="T11">
            <v>0</v>
          </cell>
          <cell r="U11">
            <v>0</v>
          </cell>
          <cell r="Z11">
            <v>4500022.05</v>
          </cell>
          <cell r="AA11">
            <v>4500022.049999997</v>
          </cell>
          <cell r="AG11">
            <v>0</v>
          </cell>
          <cell r="AH11">
            <v>0</v>
          </cell>
          <cell r="AM11">
            <v>0</v>
          </cell>
          <cell r="AN11">
            <v>0</v>
          </cell>
          <cell r="AT11">
            <v>0</v>
          </cell>
          <cell r="AU11">
            <v>0</v>
          </cell>
          <cell r="BF11">
            <v>473856.66999999993</v>
          </cell>
          <cell r="BG11">
            <v>385334.90999999992</v>
          </cell>
          <cell r="BM11">
            <v>2221710</v>
          </cell>
          <cell r="BN11">
            <v>2221710</v>
          </cell>
        </row>
        <row r="12">
          <cell r="H12">
            <v>0</v>
          </cell>
          <cell r="I12">
            <v>0</v>
          </cell>
          <cell r="N12">
            <v>0</v>
          </cell>
          <cell r="O12">
            <v>0</v>
          </cell>
          <cell r="T12">
            <v>0</v>
          </cell>
          <cell r="U12">
            <v>0</v>
          </cell>
          <cell r="Z12">
            <v>0</v>
          </cell>
          <cell r="AA12">
            <v>0</v>
          </cell>
          <cell r="AG12">
            <v>0</v>
          </cell>
          <cell r="AH12">
            <v>0</v>
          </cell>
          <cell r="AM12">
            <v>7937973.1900000004</v>
          </cell>
          <cell r="AN12">
            <v>7937973.1900000004</v>
          </cell>
          <cell r="AT12">
            <v>0</v>
          </cell>
          <cell r="AU12">
            <v>0</v>
          </cell>
          <cell r="BF12">
            <v>362771.28</v>
          </cell>
          <cell r="BG12">
            <v>362771.28</v>
          </cell>
          <cell r="BM12">
            <v>6000000</v>
          </cell>
          <cell r="BN12">
            <v>6000000</v>
          </cell>
        </row>
        <row r="13">
          <cell r="H13">
            <v>0</v>
          </cell>
          <cell r="I13">
            <v>0</v>
          </cell>
          <cell r="N13">
            <v>0</v>
          </cell>
          <cell r="O13">
            <v>0</v>
          </cell>
          <cell r="T13">
            <v>0</v>
          </cell>
          <cell r="U13">
            <v>0</v>
          </cell>
          <cell r="Z13">
            <v>0</v>
          </cell>
          <cell r="AA13">
            <v>0</v>
          </cell>
          <cell r="AG13">
            <v>0</v>
          </cell>
          <cell r="AH13">
            <v>0</v>
          </cell>
          <cell r="AM13">
            <v>0</v>
          </cell>
          <cell r="AN13">
            <v>0</v>
          </cell>
          <cell r="AT13">
            <v>0</v>
          </cell>
          <cell r="AU13">
            <v>0</v>
          </cell>
          <cell r="BF13">
            <v>346744.66</v>
          </cell>
          <cell r="BG13">
            <v>346744.66</v>
          </cell>
          <cell r="BM13">
            <v>3000000</v>
          </cell>
          <cell r="BN13">
            <v>3000000</v>
          </cell>
        </row>
        <row r="14">
          <cell r="H14">
            <v>1517.5799999999988</v>
          </cell>
          <cell r="I14">
            <v>1517.5799999999988</v>
          </cell>
          <cell r="N14">
            <v>0</v>
          </cell>
          <cell r="O14">
            <v>0</v>
          </cell>
          <cell r="T14">
            <v>0</v>
          </cell>
          <cell r="U14">
            <v>0</v>
          </cell>
          <cell r="Z14">
            <v>21791889.600000001</v>
          </cell>
          <cell r="AA14">
            <v>21791889.600000001</v>
          </cell>
          <cell r="AG14">
            <v>0</v>
          </cell>
          <cell r="AH14">
            <v>0</v>
          </cell>
          <cell r="AM14">
            <v>1868497.78</v>
          </cell>
          <cell r="AN14">
            <v>1868497.78</v>
          </cell>
          <cell r="AT14">
            <v>0</v>
          </cell>
          <cell r="AU14">
            <v>0</v>
          </cell>
          <cell r="BF14">
            <v>484028.8299999999</v>
          </cell>
          <cell r="BG14">
            <v>469588.9599999999</v>
          </cell>
          <cell r="BM14">
            <v>0</v>
          </cell>
          <cell r="BN14">
            <v>0</v>
          </cell>
        </row>
        <row r="15">
          <cell r="H15">
            <v>0</v>
          </cell>
          <cell r="I15">
            <v>0</v>
          </cell>
          <cell r="N15">
            <v>0</v>
          </cell>
          <cell r="O15">
            <v>0</v>
          </cell>
          <cell r="T15">
            <v>0</v>
          </cell>
          <cell r="U15">
            <v>0</v>
          </cell>
          <cell r="Z15">
            <v>0</v>
          </cell>
          <cell r="AA15">
            <v>0</v>
          </cell>
          <cell r="AG15">
            <v>0</v>
          </cell>
          <cell r="AH15">
            <v>0</v>
          </cell>
          <cell r="AM15">
            <v>0</v>
          </cell>
          <cell r="AN15">
            <v>0</v>
          </cell>
          <cell r="AT15">
            <v>0</v>
          </cell>
          <cell r="AU15">
            <v>0</v>
          </cell>
          <cell r="BF15">
            <v>389806.47000000003</v>
          </cell>
          <cell r="BG15">
            <v>389806.47000000003</v>
          </cell>
          <cell r="BM15">
            <v>1800000</v>
          </cell>
          <cell r="BN15">
            <v>1800000</v>
          </cell>
        </row>
        <row r="16">
          <cell r="H16">
            <v>0</v>
          </cell>
          <cell r="I16">
            <v>0</v>
          </cell>
          <cell r="N16">
            <v>0</v>
          </cell>
          <cell r="O16">
            <v>0</v>
          </cell>
          <cell r="T16">
            <v>0</v>
          </cell>
          <cell r="U16">
            <v>0</v>
          </cell>
          <cell r="Z16">
            <v>0</v>
          </cell>
          <cell r="AA16">
            <v>0</v>
          </cell>
          <cell r="AG16">
            <v>0</v>
          </cell>
          <cell r="AH16">
            <v>0</v>
          </cell>
          <cell r="AM16">
            <v>6666272.8800000018</v>
          </cell>
          <cell r="AN16">
            <v>6666272.8800000018</v>
          </cell>
          <cell r="AT16">
            <v>0</v>
          </cell>
          <cell r="AU16">
            <v>0</v>
          </cell>
          <cell r="BF16">
            <v>585145</v>
          </cell>
          <cell r="BG16">
            <v>585145</v>
          </cell>
          <cell r="BM16">
            <v>15500000</v>
          </cell>
          <cell r="BN16">
            <v>15500000</v>
          </cell>
        </row>
        <row r="17">
          <cell r="H17">
            <v>0</v>
          </cell>
          <cell r="I17">
            <v>0</v>
          </cell>
          <cell r="N17">
            <v>0</v>
          </cell>
          <cell r="O17">
            <v>0</v>
          </cell>
          <cell r="T17">
            <v>0</v>
          </cell>
          <cell r="U17">
            <v>0</v>
          </cell>
          <cell r="Z17">
            <v>0</v>
          </cell>
          <cell r="AA17">
            <v>0</v>
          </cell>
          <cell r="AG17">
            <v>0</v>
          </cell>
          <cell r="AH17">
            <v>0</v>
          </cell>
          <cell r="AM17">
            <v>840000</v>
          </cell>
          <cell r="AN17">
            <v>840000</v>
          </cell>
          <cell r="AT17">
            <v>0</v>
          </cell>
          <cell r="AU17">
            <v>0</v>
          </cell>
          <cell r="BF17">
            <v>258560.67000000007</v>
          </cell>
          <cell r="BG17">
            <v>258560.67000000007</v>
          </cell>
          <cell r="BM17">
            <v>0</v>
          </cell>
          <cell r="BN17">
            <v>0</v>
          </cell>
        </row>
        <row r="18">
          <cell r="H18">
            <v>4459.8199999999933</v>
          </cell>
          <cell r="I18">
            <v>4459.8199999999933</v>
          </cell>
          <cell r="N18">
            <v>0</v>
          </cell>
          <cell r="O18">
            <v>0</v>
          </cell>
          <cell r="T18">
            <v>504400</v>
          </cell>
          <cell r="U18">
            <v>504400</v>
          </cell>
          <cell r="Z18">
            <v>2328910.85</v>
          </cell>
          <cell r="AA18">
            <v>2328910.85</v>
          </cell>
          <cell r="AG18">
            <v>0</v>
          </cell>
          <cell r="AH18">
            <v>0</v>
          </cell>
          <cell r="AM18">
            <v>0</v>
          </cell>
          <cell r="AN18">
            <v>0</v>
          </cell>
          <cell r="AT18">
            <v>0</v>
          </cell>
          <cell r="AU18">
            <v>0</v>
          </cell>
          <cell r="BF18">
            <v>467359.71000000008</v>
          </cell>
          <cell r="BG18">
            <v>443670.16000000003</v>
          </cell>
          <cell r="BM18">
            <v>0</v>
          </cell>
          <cell r="BN18">
            <v>0</v>
          </cell>
        </row>
        <row r="19">
          <cell r="H19">
            <v>0</v>
          </cell>
          <cell r="I19">
            <v>0</v>
          </cell>
          <cell r="N19">
            <v>0</v>
          </cell>
          <cell r="O19">
            <v>0</v>
          </cell>
          <cell r="T19">
            <v>0</v>
          </cell>
          <cell r="U19">
            <v>0</v>
          </cell>
          <cell r="Z19">
            <v>11200092.300000001</v>
          </cell>
          <cell r="AA19">
            <v>9332523.9499999993</v>
          </cell>
          <cell r="AG19">
            <v>0</v>
          </cell>
          <cell r="AH19">
            <v>0</v>
          </cell>
          <cell r="AM19">
            <v>0</v>
          </cell>
          <cell r="AN19">
            <v>0</v>
          </cell>
          <cell r="AT19">
            <v>0</v>
          </cell>
          <cell r="AU19">
            <v>0</v>
          </cell>
          <cell r="BF19">
            <v>380879.42999999993</v>
          </cell>
          <cell r="BG19">
            <v>380879.42999999993</v>
          </cell>
          <cell r="BM19">
            <v>0</v>
          </cell>
          <cell r="BN19">
            <v>0</v>
          </cell>
        </row>
        <row r="20">
          <cell r="H20">
            <v>0</v>
          </cell>
          <cell r="I20">
            <v>0</v>
          </cell>
          <cell r="N20">
            <v>0</v>
          </cell>
          <cell r="O20">
            <v>0</v>
          </cell>
          <cell r="T20">
            <v>4602397</v>
          </cell>
          <cell r="U20">
            <v>4592088.66</v>
          </cell>
          <cell r="Z20">
            <v>0</v>
          </cell>
          <cell r="AA20">
            <v>0</v>
          </cell>
          <cell r="AG20">
            <v>0</v>
          </cell>
          <cell r="AH20">
            <v>0</v>
          </cell>
          <cell r="AM20">
            <v>1308189.8399999999</v>
          </cell>
          <cell r="AN20">
            <v>1307027.95</v>
          </cell>
          <cell r="AT20">
            <v>0</v>
          </cell>
          <cell r="AU20">
            <v>0</v>
          </cell>
          <cell r="BF20">
            <v>529924.87</v>
          </cell>
          <cell r="BG20">
            <v>515872.01</v>
          </cell>
          <cell r="BM20">
            <v>4900000</v>
          </cell>
          <cell r="BN20">
            <v>4900000</v>
          </cell>
        </row>
        <row r="21">
          <cell r="H21">
            <v>0</v>
          </cell>
          <cell r="I21">
            <v>0</v>
          </cell>
          <cell r="N21">
            <v>0</v>
          </cell>
          <cell r="O21">
            <v>0</v>
          </cell>
          <cell r="T21">
            <v>0</v>
          </cell>
          <cell r="U21">
            <v>0</v>
          </cell>
          <cell r="Z21">
            <v>18145857</v>
          </cell>
          <cell r="AA21">
            <v>18145856.25</v>
          </cell>
          <cell r="AG21">
            <v>0</v>
          </cell>
          <cell r="AH21">
            <v>0</v>
          </cell>
          <cell r="AM21">
            <v>0</v>
          </cell>
          <cell r="AN21">
            <v>0</v>
          </cell>
          <cell r="AT21">
            <v>0</v>
          </cell>
          <cell r="AU21">
            <v>0</v>
          </cell>
          <cell r="BF21">
            <v>515770.00999999995</v>
          </cell>
          <cell r="BG21">
            <v>514735.18999999994</v>
          </cell>
          <cell r="BM21">
            <v>4000000</v>
          </cell>
          <cell r="BN21">
            <v>4000000</v>
          </cell>
        </row>
        <row r="22">
          <cell r="H22">
            <v>0</v>
          </cell>
          <cell r="I22">
            <v>0</v>
          </cell>
          <cell r="N22">
            <v>0</v>
          </cell>
          <cell r="O22">
            <v>0</v>
          </cell>
          <cell r="T22">
            <v>0</v>
          </cell>
          <cell r="U22">
            <v>0</v>
          </cell>
          <cell r="Z22">
            <v>0</v>
          </cell>
          <cell r="AA22">
            <v>0</v>
          </cell>
          <cell r="AG22">
            <v>0</v>
          </cell>
          <cell r="AH22">
            <v>0</v>
          </cell>
          <cell r="AM22">
            <v>0</v>
          </cell>
          <cell r="AN22">
            <v>0</v>
          </cell>
          <cell r="AT22">
            <v>0</v>
          </cell>
          <cell r="AU22">
            <v>0</v>
          </cell>
          <cell r="BF22">
            <v>308855.3</v>
          </cell>
          <cell r="BG22">
            <v>302607.83</v>
          </cell>
          <cell r="BM22">
            <v>0</v>
          </cell>
          <cell r="BN22">
            <v>0</v>
          </cell>
        </row>
        <row r="23">
          <cell r="H23">
            <v>0</v>
          </cell>
          <cell r="I23">
            <v>0</v>
          </cell>
          <cell r="N23">
            <v>0</v>
          </cell>
          <cell r="O23">
            <v>0</v>
          </cell>
          <cell r="T23">
            <v>2385900</v>
          </cell>
          <cell r="U23">
            <v>1539834.67</v>
          </cell>
          <cell r="Z23">
            <v>12952970.699999999</v>
          </cell>
          <cell r="AA23">
            <v>12952970.700000001</v>
          </cell>
          <cell r="AG23">
            <v>0</v>
          </cell>
          <cell r="AH23">
            <v>0</v>
          </cell>
          <cell r="AM23">
            <v>44798504</v>
          </cell>
          <cell r="AN23">
            <v>43205500.25</v>
          </cell>
          <cell r="AT23">
            <v>0</v>
          </cell>
          <cell r="AU23">
            <v>0</v>
          </cell>
          <cell r="BF23">
            <v>708455.19999999984</v>
          </cell>
          <cell r="BG23">
            <v>707959.67999999993</v>
          </cell>
          <cell r="BM23">
            <v>4000000</v>
          </cell>
          <cell r="BN23">
            <v>4000000</v>
          </cell>
        </row>
        <row r="24">
          <cell r="H24">
            <v>0</v>
          </cell>
          <cell r="I24">
            <v>0</v>
          </cell>
          <cell r="N24">
            <v>0</v>
          </cell>
          <cell r="O24">
            <v>0</v>
          </cell>
          <cell r="T24">
            <v>465300.00000000006</v>
          </cell>
          <cell r="U24">
            <v>245520.00000000006</v>
          </cell>
          <cell r="Z24">
            <v>11544064.799999997</v>
          </cell>
          <cell r="AA24">
            <v>11543544.610000001</v>
          </cell>
          <cell r="AG24">
            <v>0</v>
          </cell>
          <cell r="AH24">
            <v>0</v>
          </cell>
          <cell r="AM24">
            <v>316200</v>
          </cell>
          <cell r="AN24">
            <v>316200</v>
          </cell>
          <cell r="AT24">
            <v>0</v>
          </cell>
          <cell r="AU24">
            <v>0</v>
          </cell>
          <cell r="BF24">
            <v>657267.78999999992</v>
          </cell>
          <cell r="BG24">
            <v>657267.78999999992</v>
          </cell>
          <cell r="BM24">
            <v>0</v>
          </cell>
          <cell r="BN24">
            <v>0</v>
          </cell>
        </row>
        <row r="25">
          <cell r="H25">
            <v>1533.059999999999</v>
          </cell>
          <cell r="I25">
            <v>1533.059999999999</v>
          </cell>
          <cell r="N25">
            <v>0</v>
          </cell>
          <cell r="O25">
            <v>0</v>
          </cell>
          <cell r="T25">
            <v>4528200</v>
          </cell>
          <cell r="U25">
            <v>4359900</v>
          </cell>
          <cell r="Z25">
            <v>0</v>
          </cell>
          <cell r="AA25">
            <v>0</v>
          </cell>
          <cell r="AG25">
            <v>0</v>
          </cell>
          <cell r="AH25">
            <v>0</v>
          </cell>
          <cell r="AM25">
            <v>0</v>
          </cell>
          <cell r="AN25">
            <v>0</v>
          </cell>
          <cell r="AT25">
            <v>0</v>
          </cell>
          <cell r="AU25">
            <v>0</v>
          </cell>
          <cell r="BF25">
            <v>439588.50999999995</v>
          </cell>
          <cell r="BG25">
            <v>439588.50999999995</v>
          </cell>
          <cell r="BM25">
            <v>4900000</v>
          </cell>
          <cell r="BN25">
            <v>4900000</v>
          </cell>
        </row>
      </sheetData>
      <sheetData sheetId="3">
        <row r="8">
          <cell r="D8">
            <v>6521.35</v>
          </cell>
          <cell r="E8">
            <v>0</v>
          </cell>
          <cell r="F8">
            <v>883806</v>
          </cell>
          <cell r="G8">
            <v>883806</v>
          </cell>
          <cell r="H8">
            <v>310464</v>
          </cell>
          <cell r="I8">
            <v>293370</v>
          </cell>
          <cell r="J8">
            <v>2942107</v>
          </cell>
          <cell r="K8">
            <v>2689751.61</v>
          </cell>
          <cell r="L8">
            <v>5040</v>
          </cell>
          <cell r="M8">
            <v>0</v>
          </cell>
          <cell r="N8">
            <v>675960</v>
          </cell>
          <cell r="O8">
            <v>675960</v>
          </cell>
          <cell r="P8">
            <v>0</v>
          </cell>
          <cell r="Q8">
            <v>0</v>
          </cell>
          <cell r="R8">
            <v>1986512.4</v>
          </cell>
          <cell r="S8">
            <v>1957654.05</v>
          </cell>
          <cell r="T8">
            <v>543900</v>
          </cell>
          <cell r="U8">
            <v>499431.34</v>
          </cell>
          <cell r="V8">
            <v>15481331</v>
          </cell>
          <cell r="W8">
            <v>15481331</v>
          </cell>
          <cell r="X8">
            <v>127173183.00000001</v>
          </cell>
          <cell r="Y8">
            <v>127173183</v>
          </cell>
          <cell r="Z8">
            <v>0</v>
          </cell>
          <cell r="AA8">
            <v>0</v>
          </cell>
          <cell r="AB8">
            <v>0</v>
          </cell>
          <cell r="AC8">
            <v>0</v>
          </cell>
          <cell r="AD8">
            <v>1938100.0000000002</v>
          </cell>
          <cell r="AE8">
            <v>1938100</v>
          </cell>
          <cell r="AF8">
            <v>0</v>
          </cell>
          <cell r="AG8">
            <v>0</v>
          </cell>
          <cell r="AH8">
            <v>650119.86</v>
          </cell>
          <cell r="AI8">
            <v>650119.86</v>
          </cell>
          <cell r="AJ8">
            <v>824717</v>
          </cell>
          <cell r="AK8">
            <v>804811.26</v>
          </cell>
          <cell r="AL8">
            <v>821590.49999999988</v>
          </cell>
          <cell r="AM8">
            <v>821590.5</v>
          </cell>
        </row>
        <row r="9">
          <cell r="D9">
            <v>6521.35</v>
          </cell>
          <cell r="E9">
            <v>0</v>
          </cell>
          <cell r="F9">
            <v>1229536</v>
          </cell>
          <cell r="G9">
            <v>1229536</v>
          </cell>
          <cell r="H9">
            <v>220200</v>
          </cell>
          <cell r="I9">
            <v>187110</v>
          </cell>
          <cell r="J9">
            <v>20610881.999999996</v>
          </cell>
          <cell r="K9">
            <v>20610882</v>
          </cell>
          <cell r="L9">
            <v>166320</v>
          </cell>
          <cell r="M9">
            <v>166320</v>
          </cell>
          <cell r="N9">
            <v>1366242</v>
          </cell>
          <cell r="O9">
            <v>1366242</v>
          </cell>
          <cell r="P9">
            <v>0</v>
          </cell>
          <cell r="Q9">
            <v>0</v>
          </cell>
          <cell r="R9">
            <v>6599500</v>
          </cell>
          <cell r="S9">
            <v>6599500</v>
          </cell>
          <cell r="T9">
            <v>550100</v>
          </cell>
          <cell r="U9">
            <v>550100</v>
          </cell>
          <cell r="V9">
            <v>193534740.15000001</v>
          </cell>
          <cell r="W9">
            <v>193534740.15000001</v>
          </cell>
          <cell r="X9">
            <v>448914555.70000005</v>
          </cell>
          <cell r="Y9">
            <v>448914555.69999999</v>
          </cell>
          <cell r="Z9">
            <v>0</v>
          </cell>
          <cell r="AA9">
            <v>0</v>
          </cell>
          <cell r="AB9">
            <v>0</v>
          </cell>
          <cell r="AC9">
            <v>0</v>
          </cell>
          <cell r="AD9">
            <v>3824779.9999999995</v>
          </cell>
          <cell r="AE9">
            <v>3824780</v>
          </cell>
          <cell r="AF9">
            <v>0</v>
          </cell>
          <cell r="AG9">
            <v>0</v>
          </cell>
          <cell r="AH9">
            <v>1285478.9300000002</v>
          </cell>
          <cell r="AI9">
            <v>1285478.93</v>
          </cell>
          <cell r="AJ9">
            <v>1756741</v>
          </cell>
          <cell r="AK9">
            <v>1755916.32</v>
          </cell>
          <cell r="AL9">
            <v>875827.22</v>
          </cell>
          <cell r="AM9">
            <v>875827.22</v>
          </cell>
        </row>
        <row r="10">
          <cell r="D10">
            <v>6521.35</v>
          </cell>
          <cell r="E10">
            <v>0</v>
          </cell>
          <cell r="F10">
            <v>635712</v>
          </cell>
          <cell r="G10">
            <v>633710</v>
          </cell>
          <cell r="H10">
            <v>234500</v>
          </cell>
          <cell r="I10">
            <v>234500</v>
          </cell>
          <cell r="J10">
            <v>9436538.9999999981</v>
          </cell>
          <cell r="K10">
            <v>8256671.6100000003</v>
          </cell>
          <cell r="L10">
            <v>68040</v>
          </cell>
          <cell r="M10">
            <v>16949.32</v>
          </cell>
          <cell r="N10">
            <v>1159141.9999999998</v>
          </cell>
          <cell r="O10">
            <v>1159142</v>
          </cell>
          <cell r="P10">
            <v>50000</v>
          </cell>
          <cell r="Q10">
            <v>50000</v>
          </cell>
          <cell r="R10">
            <v>2688194</v>
          </cell>
          <cell r="S10">
            <v>2688194</v>
          </cell>
          <cell r="T10">
            <v>584100</v>
          </cell>
          <cell r="U10">
            <v>584100</v>
          </cell>
          <cell r="V10">
            <v>132481914.00000001</v>
          </cell>
          <cell r="W10">
            <v>129597494</v>
          </cell>
          <cell r="X10">
            <v>222423982.99999997</v>
          </cell>
          <cell r="Y10">
            <v>222423983</v>
          </cell>
          <cell r="Z10">
            <v>0</v>
          </cell>
          <cell r="AA10">
            <v>0</v>
          </cell>
          <cell r="AB10">
            <v>0</v>
          </cell>
          <cell r="AC10">
            <v>0</v>
          </cell>
          <cell r="AD10">
            <v>2534049.9999999995</v>
          </cell>
          <cell r="AE10">
            <v>2534050</v>
          </cell>
          <cell r="AF10">
            <v>0</v>
          </cell>
          <cell r="AG10">
            <v>0</v>
          </cell>
          <cell r="AH10">
            <v>683384.73</v>
          </cell>
          <cell r="AI10">
            <v>683384.73</v>
          </cell>
          <cell r="AJ10">
            <v>2116667</v>
          </cell>
          <cell r="AK10">
            <v>2109252.11</v>
          </cell>
          <cell r="AL10">
            <v>933590.49999999988</v>
          </cell>
          <cell r="AM10">
            <v>772906.22</v>
          </cell>
        </row>
        <row r="11">
          <cell r="D11">
            <v>6521.35</v>
          </cell>
          <cell r="E11">
            <v>0</v>
          </cell>
          <cell r="F11">
            <v>1678600</v>
          </cell>
          <cell r="G11">
            <v>1678600</v>
          </cell>
          <cell r="H11">
            <v>565642</v>
          </cell>
          <cell r="I11">
            <v>565642</v>
          </cell>
          <cell r="J11">
            <v>9141946</v>
          </cell>
          <cell r="K11">
            <v>9141946</v>
          </cell>
          <cell r="L11">
            <v>63000</v>
          </cell>
          <cell r="M11">
            <v>63000</v>
          </cell>
          <cell r="N11">
            <v>1205642</v>
          </cell>
          <cell r="O11">
            <v>1205642</v>
          </cell>
          <cell r="P11">
            <v>100000</v>
          </cell>
          <cell r="Q11">
            <v>0</v>
          </cell>
          <cell r="R11">
            <v>3454361.0000000005</v>
          </cell>
          <cell r="S11">
            <v>3454361</v>
          </cell>
          <cell r="T11">
            <v>539900</v>
          </cell>
          <cell r="U11">
            <v>539900</v>
          </cell>
          <cell r="V11">
            <v>42905489</v>
          </cell>
          <cell r="W11">
            <v>42905489</v>
          </cell>
          <cell r="X11">
            <v>292603062.99999994</v>
          </cell>
          <cell r="Y11">
            <v>292603063</v>
          </cell>
          <cell r="Z11">
            <v>0</v>
          </cell>
          <cell r="AA11">
            <v>0</v>
          </cell>
          <cell r="AB11">
            <v>0</v>
          </cell>
          <cell r="AC11">
            <v>0</v>
          </cell>
          <cell r="AD11">
            <v>1894399.9999999998</v>
          </cell>
          <cell r="AE11">
            <v>1894400</v>
          </cell>
          <cell r="AF11">
            <v>0</v>
          </cell>
          <cell r="AG11">
            <v>0</v>
          </cell>
          <cell r="AH11">
            <v>690384.55</v>
          </cell>
          <cell r="AI11">
            <v>610000</v>
          </cell>
          <cell r="AJ11">
            <v>2524813</v>
          </cell>
          <cell r="AK11">
            <v>2507486.7000000002</v>
          </cell>
          <cell r="AL11">
            <v>904890.5</v>
          </cell>
          <cell r="AM11">
            <v>904890.5</v>
          </cell>
        </row>
        <row r="12">
          <cell r="D12">
            <v>6521.35</v>
          </cell>
          <cell r="E12">
            <v>0</v>
          </cell>
          <cell r="F12">
            <v>1778184</v>
          </cell>
          <cell r="G12">
            <v>1778184</v>
          </cell>
          <cell r="H12">
            <v>434200</v>
          </cell>
          <cell r="I12">
            <v>351274</v>
          </cell>
          <cell r="J12">
            <v>8702502</v>
          </cell>
          <cell r="K12">
            <v>8702502</v>
          </cell>
          <cell r="L12">
            <v>5040</v>
          </cell>
          <cell r="M12">
            <v>5040</v>
          </cell>
          <cell r="N12">
            <v>1310042</v>
          </cell>
          <cell r="O12">
            <v>1310042</v>
          </cell>
          <cell r="P12">
            <v>0</v>
          </cell>
          <cell r="Q12">
            <v>0</v>
          </cell>
          <cell r="R12">
            <v>2690535.6</v>
          </cell>
          <cell r="S12">
            <v>2690535.6</v>
          </cell>
          <cell r="T12">
            <v>527500</v>
          </cell>
          <cell r="U12">
            <v>527500</v>
          </cell>
          <cell r="V12">
            <v>87961330.000000015</v>
          </cell>
          <cell r="W12">
            <v>87961330</v>
          </cell>
          <cell r="X12">
            <v>249280244.99999997</v>
          </cell>
          <cell r="Y12">
            <v>249280245</v>
          </cell>
          <cell r="Z12">
            <v>0</v>
          </cell>
          <cell r="AA12">
            <v>0</v>
          </cell>
          <cell r="AB12">
            <v>6000</v>
          </cell>
          <cell r="AC12">
            <v>6000</v>
          </cell>
          <cell r="AD12">
            <v>1810050</v>
          </cell>
          <cell r="AE12">
            <v>1810050</v>
          </cell>
          <cell r="AF12">
            <v>0</v>
          </cell>
          <cell r="AG12">
            <v>0</v>
          </cell>
          <cell r="AH12">
            <v>666090.55000000005</v>
          </cell>
          <cell r="AI12">
            <v>666090.55000000005</v>
          </cell>
          <cell r="AJ12">
            <v>592744</v>
          </cell>
          <cell r="AK12">
            <v>586762.76</v>
          </cell>
          <cell r="AL12">
            <v>885690.49999999988</v>
          </cell>
          <cell r="AM12">
            <v>885690.5</v>
          </cell>
        </row>
        <row r="13">
          <cell r="D13">
            <v>6521.35</v>
          </cell>
          <cell r="E13">
            <v>0</v>
          </cell>
          <cell r="F13">
            <v>1208030.0399999998</v>
          </cell>
          <cell r="G13">
            <v>1208030.04</v>
          </cell>
          <cell r="H13">
            <v>312900</v>
          </cell>
          <cell r="I13">
            <v>304964.84000000003</v>
          </cell>
          <cell r="J13">
            <v>4819110</v>
          </cell>
          <cell r="K13">
            <v>4530754.38</v>
          </cell>
          <cell r="L13">
            <v>32759.999999999996</v>
          </cell>
          <cell r="M13">
            <v>10480</v>
          </cell>
          <cell r="N13">
            <v>619760</v>
          </cell>
          <cell r="O13">
            <v>619760</v>
          </cell>
          <cell r="P13">
            <v>100000</v>
          </cell>
          <cell r="Q13">
            <v>100000</v>
          </cell>
          <cell r="R13">
            <v>2043240</v>
          </cell>
          <cell r="S13">
            <v>2043240</v>
          </cell>
          <cell r="T13">
            <v>589100</v>
          </cell>
          <cell r="U13">
            <v>589100</v>
          </cell>
          <cell r="V13">
            <v>30484271</v>
          </cell>
          <cell r="W13">
            <v>30484271</v>
          </cell>
          <cell r="X13">
            <v>188307745.27999997</v>
          </cell>
          <cell r="Y13">
            <v>187353145.28</v>
          </cell>
          <cell r="Z13">
            <v>0</v>
          </cell>
          <cell r="AA13">
            <v>0</v>
          </cell>
          <cell r="AB13">
            <v>2000</v>
          </cell>
          <cell r="AC13">
            <v>1000</v>
          </cell>
          <cell r="AD13">
            <v>2170700</v>
          </cell>
          <cell r="AE13">
            <v>2170700</v>
          </cell>
          <cell r="AF13">
            <v>0</v>
          </cell>
          <cell r="AG13">
            <v>0</v>
          </cell>
          <cell r="AH13">
            <v>657185.94999999995</v>
          </cell>
          <cell r="AI13">
            <v>657185.94999999995</v>
          </cell>
          <cell r="AJ13">
            <v>549014</v>
          </cell>
          <cell r="AK13">
            <v>547400.06999999995</v>
          </cell>
          <cell r="AL13">
            <v>832790.5</v>
          </cell>
          <cell r="AM13">
            <v>832790.5</v>
          </cell>
        </row>
        <row r="14">
          <cell r="D14">
            <v>6521.35</v>
          </cell>
          <cell r="E14">
            <v>0</v>
          </cell>
          <cell r="F14">
            <v>1419515.9999999998</v>
          </cell>
          <cell r="G14">
            <v>1419516</v>
          </cell>
          <cell r="H14">
            <v>293600</v>
          </cell>
          <cell r="I14">
            <v>242242</v>
          </cell>
          <cell r="J14">
            <v>5999767</v>
          </cell>
          <cell r="K14">
            <v>5197664.34</v>
          </cell>
          <cell r="L14">
            <v>50400</v>
          </cell>
          <cell r="M14">
            <v>9929.01</v>
          </cell>
          <cell r="N14">
            <v>1168442</v>
          </cell>
          <cell r="O14">
            <v>1168442</v>
          </cell>
          <cell r="P14">
            <v>100000</v>
          </cell>
          <cell r="Q14">
            <v>100000</v>
          </cell>
          <cell r="R14">
            <v>3277505</v>
          </cell>
          <cell r="S14">
            <v>3277505</v>
          </cell>
          <cell r="T14">
            <v>561400</v>
          </cell>
          <cell r="U14">
            <v>561400</v>
          </cell>
          <cell r="V14">
            <v>95586996</v>
          </cell>
          <cell r="W14">
            <v>93595425</v>
          </cell>
          <cell r="X14">
            <v>245915426</v>
          </cell>
          <cell r="Y14">
            <v>245915426</v>
          </cell>
          <cell r="Z14">
            <v>0</v>
          </cell>
          <cell r="AA14">
            <v>0</v>
          </cell>
          <cell r="AB14">
            <v>0</v>
          </cell>
          <cell r="AC14">
            <v>0</v>
          </cell>
          <cell r="AD14">
            <v>1692400</v>
          </cell>
          <cell r="AE14">
            <v>1692400</v>
          </cell>
          <cell r="AF14">
            <v>0</v>
          </cell>
          <cell r="AG14">
            <v>0</v>
          </cell>
          <cell r="AH14">
            <v>680311.78</v>
          </cell>
          <cell r="AI14">
            <v>680311.78</v>
          </cell>
          <cell r="AJ14">
            <v>2665484</v>
          </cell>
          <cell r="AK14">
            <v>2650670.87</v>
          </cell>
          <cell r="AL14">
            <v>821590.49999999988</v>
          </cell>
          <cell r="AM14">
            <v>821590.5</v>
          </cell>
        </row>
        <row r="15">
          <cell r="D15">
            <v>6521.35</v>
          </cell>
          <cell r="E15">
            <v>6521.35</v>
          </cell>
          <cell r="F15">
            <v>360121.03999999992</v>
          </cell>
          <cell r="G15">
            <v>360121.04</v>
          </cell>
          <cell r="H15">
            <v>190700</v>
          </cell>
          <cell r="I15">
            <v>185371.3</v>
          </cell>
          <cell r="J15">
            <v>8178977.9999999991</v>
          </cell>
          <cell r="K15">
            <v>7514468</v>
          </cell>
          <cell r="L15">
            <v>45360</v>
          </cell>
          <cell r="M15">
            <v>7600</v>
          </cell>
          <cell r="N15">
            <v>1334042</v>
          </cell>
          <cell r="O15">
            <v>1334042</v>
          </cell>
          <cell r="P15">
            <v>50000</v>
          </cell>
          <cell r="Q15">
            <v>50000</v>
          </cell>
          <cell r="R15">
            <v>2658810</v>
          </cell>
          <cell r="S15">
            <v>2658810</v>
          </cell>
          <cell r="T15">
            <v>692100</v>
          </cell>
          <cell r="U15">
            <v>692100</v>
          </cell>
          <cell r="V15">
            <v>75310695.189999998</v>
          </cell>
          <cell r="W15">
            <v>75310695.189999998</v>
          </cell>
          <cell r="X15">
            <v>207291778.11000001</v>
          </cell>
          <cell r="Y15">
            <v>207291778.11000001</v>
          </cell>
          <cell r="Z15">
            <v>0</v>
          </cell>
          <cell r="AA15">
            <v>0</v>
          </cell>
          <cell r="AB15">
            <v>0</v>
          </cell>
          <cell r="AC15">
            <v>0</v>
          </cell>
          <cell r="AD15">
            <v>2237700</v>
          </cell>
          <cell r="AE15">
            <v>2237700</v>
          </cell>
          <cell r="AF15">
            <v>0</v>
          </cell>
          <cell r="AG15">
            <v>0</v>
          </cell>
          <cell r="AH15">
            <v>693155.79</v>
          </cell>
          <cell r="AI15">
            <v>693155.79</v>
          </cell>
          <cell r="AJ15">
            <v>1142188</v>
          </cell>
          <cell r="AK15">
            <v>1124383.82</v>
          </cell>
          <cell r="AL15">
            <v>885484.78</v>
          </cell>
          <cell r="AM15">
            <v>885484.78</v>
          </cell>
        </row>
        <row r="16">
          <cell r="D16">
            <v>6521.35</v>
          </cell>
          <cell r="E16">
            <v>0</v>
          </cell>
          <cell r="F16">
            <v>1156132</v>
          </cell>
          <cell r="G16">
            <v>1156132</v>
          </cell>
          <cell r="H16">
            <v>347000</v>
          </cell>
          <cell r="I16">
            <v>335874</v>
          </cell>
          <cell r="J16">
            <v>4349686</v>
          </cell>
          <cell r="K16">
            <v>4349686</v>
          </cell>
          <cell r="L16">
            <v>45360</v>
          </cell>
          <cell r="M16">
            <v>45360</v>
          </cell>
          <cell r="N16">
            <v>740660</v>
          </cell>
          <cell r="O16">
            <v>740660</v>
          </cell>
          <cell r="P16">
            <v>50000</v>
          </cell>
          <cell r="Q16">
            <v>50000</v>
          </cell>
          <cell r="R16">
            <v>1676726</v>
          </cell>
          <cell r="S16">
            <v>1676726</v>
          </cell>
          <cell r="T16">
            <v>587600</v>
          </cell>
          <cell r="U16">
            <v>587600</v>
          </cell>
          <cell r="V16">
            <v>37896560</v>
          </cell>
          <cell r="W16">
            <v>36229014</v>
          </cell>
          <cell r="X16">
            <v>165247247</v>
          </cell>
          <cell r="Y16">
            <v>165247247</v>
          </cell>
          <cell r="Z16">
            <v>0</v>
          </cell>
          <cell r="AA16">
            <v>0</v>
          </cell>
          <cell r="AB16">
            <v>0</v>
          </cell>
          <cell r="AC16">
            <v>0</v>
          </cell>
          <cell r="AD16">
            <v>2155600</v>
          </cell>
          <cell r="AE16">
            <v>2155600</v>
          </cell>
          <cell r="AF16">
            <v>0</v>
          </cell>
          <cell r="AG16">
            <v>0</v>
          </cell>
          <cell r="AH16">
            <v>652556.34</v>
          </cell>
          <cell r="AI16">
            <v>652556.34</v>
          </cell>
          <cell r="AJ16">
            <v>732603.00000000012</v>
          </cell>
          <cell r="AK16">
            <v>711773</v>
          </cell>
          <cell r="AL16">
            <v>823190.49999999988</v>
          </cell>
          <cell r="AM16">
            <v>823190.5</v>
          </cell>
        </row>
        <row r="17">
          <cell r="D17">
            <v>6521.35</v>
          </cell>
          <cell r="E17">
            <v>0</v>
          </cell>
          <cell r="F17">
            <v>786802.55</v>
          </cell>
          <cell r="G17">
            <v>778794.55</v>
          </cell>
          <cell r="H17">
            <v>305200</v>
          </cell>
          <cell r="I17">
            <v>305200</v>
          </cell>
          <cell r="J17">
            <v>4085285.0000000005</v>
          </cell>
          <cell r="K17">
            <v>3485285</v>
          </cell>
          <cell r="L17">
            <v>45360</v>
          </cell>
          <cell r="M17">
            <v>0</v>
          </cell>
          <cell r="N17">
            <v>720760</v>
          </cell>
          <cell r="O17">
            <v>720760</v>
          </cell>
          <cell r="P17">
            <v>0</v>
          </cell>
          <cell r="Q17">
            <v>0</v>
          </cell>
          <cell r="R17">
            <v>2050580</v>
          </cell>
          <cell r="S17">
            <v>2050580</v>
          </cell>
          <cell r="T17">
            <v>627200</v>
          </cell>
          <cell r="U17">
            <v>627200</v>
          </cell>
          <cell r="V17">
            <v>44729774.000000007</v>
          </cell>
          <cell r="W17">
            <v>44052308.060000002</v>
          </cell>
          <cell r="X17">
            <v>121326770</v>
          </cell>
          <cell r="Y17">
            <v>119612818.08</v>
          </cell>
          <cell r="Z17">
            <v>0</v>
          </cell>
          <cell r="AA17">
            <v>0</v>
          </cell>
          <cell r="AB17">
            <v>1000</v>
          </cell>
          <cell r="AC17">
            <v>0</v>
          </cell>
          <cell r="AD17">
            <v>1892199.9999999998</v>
          </cell>
          <cell r="AE17">
            <v>1892200</v>
          </cell>
          <cell r="AF17">
            <v>0</v>
          </cell>
          <cell r="AG17">
            <v>0</v>
          </cell>
          <cell r="AH17">
            <v>649843.86</v>
          </cell>
          <cell r="AI17">
            <v>600000</v>
          </cell>
          <cell r="AJ17">
            <v>814092</v>
          </cell>
          <cell r="AK17">
            <v>792623.96</v>
          </cell>
          <cell r="AL17">
            <v>794390.5</v>
          </cell>
          <cell r="AM17">
            <v>595792.88</v>
          </cell>
        </row>
        <row r="18">
          <cell r="D18">
            <v>6521.35</v>
          </cell>
          <cell r="E18">
            <v>0</v>
          </cell>
          <cell r="F18">
            <v>1019894.0000000001</v>
          </cell>
          <cell r="G18">
            <v>1003262</v>
          </cell>
          <cell r="H18">
            <v>244200</v>
          </cell>
          <cell r="I18">
            <v>232221.73</v>
          </cell>
          <cell r="J18">
            <v>9530627.9999999981</v>
          </cell>
          <cell r="K18">
            <v>9530628</v>
          </cell>
          <cell r="L18">
            <v>85680</v>
          </cell>
          <cell r="M18">
            <v>85680</v>
          </cell>
          <cell r="N18">
            <v>1163841.9999999998</v>
          </cell>
          <cell r="O18">
            <v>1163842</v>
          </cell>
          <cell r="P18">
            <v>50000</v>
          </cell>
          <cell r="Q18">
            <v>50000</v>
          </cell>
          <cell r="R18">
            <v>3432435</v>
          </cell>
          <cell r="S18">
            <v>3432435</v>
          </cell>
          <cell r="T18">
            <v>542100</v>
          </cell>
          <cell r="U18">
            <v>542100</v>
          </cell>
          <cell r="V18">
            <v>137271403</v>
          </cell>
          <cell r="W18">
            <v>133699098</v>
          </cell>
          <cell r="X18">
            <v>270083735</v>
          </cell>
          <cell r="Y18">
            <v>270083735</v>
          </cell>
          <cell r="Z18">
            <v>0</v>
          </cell>
          <cell r="AA18">
            <v>0</v>
          </cell>
          <cell r="AB18">
            <v>0</v>
          </cell>
          <cell r="AC18">
            <v>0</v>
          </cell>
          <cell r="AD18">
            <v>2177850</v>
          </cell>
          <cell r="AE18">
            <v>2177850</v>
          </cell>
          <cell r="AF18">
            <v>0</v>
          </cell>
          <cell r="AG18">
            <v>0</v>
          </cell>
          <cell r="AH18">
            <v>705273.52</v>
          </cell>
          <cell r="AI18">
            <v>705273.52</v>
          </cell>
          <cell r="AJ18">
            <v>929934</v>
          </cell>
          <cell r="AK18">
            <v>917840.91</v>
          </cell>
          <cell r="AL18">
            <v>875990.5</v>
          </cell>
          <cell r="AM18">
            <v>875990.5</v>
          </cell>
        </row>
        <row r="19">
          <cell r="D19">
            <v>6521.35</v>
          </cell>
          <cell r="E19">
            <v>0</v>
          </cell>
          <cell r="F19">
            <v>1207052.0000000002</v>
          </cell>
          <cell r="G19">
            <v>1207052</v>
          </cell>
          <cell r="H19">
            <v>423962</v>
          </cell>
          <cell r="I19">
            <v>423962</v>
          </cell>
          <cell r="J19">
            <v>5024438</v>
          </cell>
          <cell r="K19">
            <v>4765000</v>
          </cell>
          <cell r="L19">
            <v>20160</v>
          </cell>
          <cell r="M19">
            <v>20160</v>
          </cell>
          <cell r="N19">
            <v>617160</v>
          </cell>
          <cell r="O19">
            <v>617160</v>
          </cell>
          <cell r="P19">
            <v>0</v>
          </cell>
          <cell r="Q19">
            <v>0</v>
          </cell>
          <cell r="R19">
            <v>2049179.5199999998</v>
          </cell>
          <cell r="S19">
            <v>2049179.52</v>
          </cell>
          <cell r="T19">
            <v>600700</v>
          </cell>
          <cell r="U19">
            <v>600700</v>
          </cell>
          <cell r="V19">
            <v>57665372</v>
          </cell>
          <cell r="W19">
            <v>54913951</v>
          </cell>
          <cell r="X19">
            <v>192099422.99999997</v>
          </cell>
          <cell r="Y19">
            <v>189140636</v>
          </cell>
          <cell r="Z19">
            <v>0</v>
          </cell>
          <cell r="AA19">
            <v>0</v>
          </cell>
          <cell r="AB19">
            <v>8500</v>
          </cell>
          <cell r="AC19">
            <v>0</v>
          </cell>
          <cell r="AD19">
            <v>2663700</v>
          </cell>
          <cell r="AE19">
            <v>2663700</v>
          </cell>
          <cell r="AF19">
            <v>0</v>
          </cell>
          <cell r="AG19">
            <v>0</v>
          </cell>
          <cell r="AH19">
            <v>656069.36</v>
          </cell>
          <cell r="AI19">
            <v>656069.36</v>
          </cell>
          <cell r="AJ19">
            <v>408920</v>
          </cell>
          <cell r="AK19">
            <v>393657.59</v>
          </cell>
          <cell r="AL19">
            <v>794390.5</v>
          </cell>
          <cell r="AM19">
            <v>794390.5</v>
          </cell>
        </row>
        <row r="20">
          <cell r="D20">
            <v>6521.35</v>
          </cell>
          <cell r="E20">
            <v>0</v>
          </cell>
          <cell r="F20">
            <v>2714284.89</v>
          </cell>
          <cell r="G20">
            <v>2697398.89</v>
          </cell>
          <cell r="H20">
            <v>1004200</v>
          </cell>
          <cell r="I20">
            <v>668877.32999999996</v>
          </cell>
          <cell r="J20">
            <v>12473382</v>
          </cell>
          <cell r="K20">
            <v>8945867.5999999996</v>
          </cell>
          <cell r="L20">
            <v>131039.99999999999</v>
          </cell>
          <cell r="M20">
            <v>0</v>
          </cell>
          <cell r="N20">
            <v>1159841.9999999998</v>
          </cell>
          <cell r="O20">
            <v>1159842</v>
          </cell>
          <cell r="P20">
            <v>50000</v>
          </cell>
          <cell r="Q20">
            <v>50000</v>
          </cell>
          <cell r="R20">
            <v>5142635</v>
          </cell>
          <cell r="S20">
            <v>5142635</v>
          </cell>
          <cell r="T20">
            <v>699200</v>
          </cell>
          <cell r="U20">
            <v>699200</v>
          </cell>
          <cell r="V20">
            <v>123274251</v>
          </cell>
          <cell r="W20">
            <v>123274251</v>
          </cell>
          <cell r="X20">
            <v>487512207.77999997</v>
          </cell>
          <cell r="Y20">
            <v>487512207.77999997</v>
          </cell>
          <cell r="Z20">
            <v>0</v>
          </cell>
          <cell r="AA20">
            <v>0</v>
          </cell>
          <cell r="AB20">
            <v>0</v>
          </cell>
          <cell r="AC20">
            <v>0</v>
          </cell>
          <cell r="AD20">
            <v>2188800</v>
          </cell>
          <cell r="AE20">
            <v>2188800</v>
          </cell>
          <cell r="AF20">
            <v>0</v>
          </cell>
          <cell r="AG20">
            <v>0</v>
          </cell>
          <cell r="AH20">
            <v>1229045.3500000001</v>
          </cell>
          <cell r="AI20">
            <v>773349.99</v>
          </cell>
          <cell r="AJ20">
            <v>6176862</v>
          </cell>
          <cell r="AK20">
            <v>6109401.6399999997</v>
          </cell>
          <cell r="AL20">
            <v>924090.49999999988</v>
          </cell>
          <cell r="AM20">
            <v>804450.31</v>
          </cell>
        </row>
        <row r="21">
          <cell r="D21">
            <v>6521.35</v>
          </cell>
          <cell r="E21">
            <v>0</v>
          </cell>
          <cell r="F21">
            <v>946638</v>
          </cell>
          <cell r="G21">
            <v>932624</v>
          </cell>
          <cell r="H21">
            <v>347288</v>
          </cell>
          <cell r="I21">
            <v>347288</v>
          </cell>
          <cell r="J21">
            <v>3882580</v>
          </cell>
          <cell r="K21">
            <v>3342580</v>
          </cell>
          <cell r="L21">
            <v>20160</v>
          </cell>
          <cell r="M21">
            <v>5520</v>
          </cell>
          <cell r="N21">
            <v>503164.99999999994</v>
          </cell>
          <cell r="O21">
            <v>503165</v>
          </cell>
          <cell r="P21">
            <v>0</v>
          </cell>
          <cell r="Q21">
            <v>0</v>
          </cell>
          <cell r="R21">
            <v>1935550</v>
          </cell>
          <cell r="S21">
            <v>1926906.94</v>
          </cell>
          <cell r="T21">
            <v>586200</v>
          </cell>
          <cell r="U21">
            <v>586200</v>
          </cell>
          <cell r="V21">
            <v>45902231</v>
          </cell>
          <cell r="W21">
            <v>45204488</v>
          </cell>
          <cell r="X21">
            <v>162919688</v>
          </cell>
          <cell r="Y21">
            <v>157136074</v>
          </cell>
          <cell r="Z21">
            <v>0</v>
          </cell>
          <cell r="AA21">
            <v>0</v>
          </cell>
          <cell r="AB21">
            <v>500</v>
          </cell>
          <cell r="AC21">
            <v>500</v>
          </cell>
          <cell r="AD21">
            <v>2042800</v>
          </cell>
          <cell r="AE21">
            <v>2042800</v>
          </cell>
          <cell r="AF21">
            <v>0</v>
          </cell>
          <cell r="AG21">
            <v>0</v>
          </cell>
          <cell r="AH21">
            <v>659029.64</v>
          </cell>
          <cell r="AI21">
            <v>627800</v>
          </cell>
          <cell r="AJ21">
            <v>701736</v>
          </cell>
          <cell r="AK21">
            <v>691405</v>
          </cell>
          <cell r="AL21">
            <v>895290.5</v>
          </cell>
          <cell r="AM21">
            <v>892952.91</v>
          </cell>
        </row>
        <row r="22">
          <cell r="D22">
            <v>6521.35</v>
          </cell>
          <cell r="E22">
            <v>0</v>
          </cell>
          <cell r="F22">
            <v>1522444.0000000002</v>
          </cell>
          <cell r="G22">
            <v>1516592</v>
          </cell>
          <cell r="H22">
            <v>448400</v>
          </cell>
          <cell r="I22">
            <v>425348</v>
          </cell>
          <cell r="J22">
            <v>5895631</v>
          </cell>
          <cell r="K22">
            <v>5895631</v>
          </cell>
          <cell r="L22">
            <v>52920</v>
          </cell>
          <cell r="M22">
            <v>52920</v>
          </cell>
          <cell r="N22">
            <v>996176.95999999973</v>
          </cell>
          <cell r="O22">
            <v>996176.96</v>
          </cell>
          <cell r="P22">
            <v>0</v>
          </cell>
          <cell r="Q22">
            <v>0</v>
          </cell>
          <cell r="R22">
            <v>1992460</v>
          </cell>
          <cell r="S22">
            <v>1992460</v>
          </cell>
          <cell r="T22">
            <v>531600</v>
          </cell>
          <cell r="U22">
            <v>531600</v>
          </cell>
          <cell r="V22">
            <v>50222652</v>
          </cell>
          <cell r="W22">
            <v>50222652</v>
          </cell>
          <cell r="X22">
            <v>237375189.99999997</v>
          </cell>
          <cell r="Y22">
            <v>237375190</v>
          </cell>
          <cell r="Z22">
            <v>0</v>
          </cell>
          <cell r="AA22">
            <v>0</v>
          </cell>
          <cell r="AB22">
            <v>1500</v>
          </cell>
          <cell r="AC22">
            <v>1500</v>
          </cell>
          <cell r="AD22">
            <v>2319299.9999999995</v>
          </cell>
          <cell r="AE22">
            <v>2319300</v>
          </cell>
          <cell r="AF22">
            <v>0</v>
          </cell>
          <cell r="AG22">
            <v>0</v>
          </cell>
          <cell r="AH22">
            <v>660238.24</v>
          </cell>
          <cell r="AI22">
            <v>660238.24</v>
          </cell>
          <cell r="AJ22">
            <v>821886</v>
          </cell>
          <cell r="AK22">
            <v>816900</v>
          </cell>
          <cell r="AL22">
            <v>821590.49999999988</v>
          </cell>
          <cell r="AM22">
            <v>821590.5</v>
          </cell>
        </row>
        <row r="23">
          <cell r="D23">
            <v>6521.35</v>
          </cell>
          <cell r="E23">
            <v>6521.35</v>
          </cell>
          <cell r="F23">
            <v>1049202</v>
          </cell>
          <cell r="G23">
            <v>1044428</v>
          </cell>
          <cell r="H23">
            <v>322300</v>
          </cell>
          <cell r="I23">
            <v>307076</v>
          </cell>
          <cell r="J23">
            <v>15186328</v>
          </cell>
          <cell r="K23">
            <v>15037156.02</v>
          </cell>
          <cell r="L23">
            <v>75600</v>
          </cell>
          <cell r="M23">
            <v>75600</v>
          </cell>
          <cell r="N23">
            <v>1378542</v>
          </cell>
          <cell r="O23">
            <v>1378542</v>
          </cell>
          <cell r="P23">
            <v>100000</v>
          </cell>
          <cell r="Q23">
            <v>100000</v>
          </cell>
          <cell r="R23">
            <v>3979645</v>
          </cell>
          <cell r="S23">
            <v>3979645</v>
          </cell>
          <cell r="T23">
            <v>559700</v>
          </cell>
          <cell r="U23">
            <v>559700</v>
          </cell>
          <cell r="V23">
            <v>127735112</v>
          </cell>
          <cell r="W23">
            <v>124088381</v>
          </cell>
          <cell r="X23">
            <v>305816322</v>
          </cell>
          <cell r="Y23">
            <v>305816322</v>
          </cell>
          <cell r="Z23">
            <v>518316.74999999994</v>
          </cell>
          <cell r="AA23">
            <v>518316.74999999994</v>
          </cell>
          <cell r="AB23">
            <v>10000</v>
          </cell>
          <cell r="AC23">
            <v>10000</v>
          </cell>
          <cell r="AD23">
            <v>2538282</v>
          </cell>
          <cell r="AE23">
            <v>2538282</v>
          </cell>
          <cell r="AF23">
            <v>0</v>
          </cell>
          <cell r="AG23">
            <v>0</v>
          </cell>
          <cell r="AH23">
            <v>1229413.02</v>
          </cell>
          <cell r="AI23">
            <v>900000</v>
          </cell>
          <cell r="AJ23">
            <v>1418596</v>
          </cell>
          <cell r="AK23">
            <v>1409625.98</v>
          </cell>
          <cell r="AL23">
            <v>952890.5</v>
          </cell>
          <cell r="AM23">
            <v>915545.65</v>
          </cell>
        </row>
        <row r="24">
          <cell r="D24">
            <v>6521.35</v>
          </cell>
          <cell r="E24">
            <v>0</v>
          </cell>
          <cell r="F24">
            <v>1461018.53</v>
          </cell>
          <cell r="G24">
            <v>1461018.53</v>
          </cell>
          <cell r="H24">
            <v>430161</v>
          </cell>
          <cell r="I24">
            <v>430161</v>
          </cell>
          <cell r="J24">
            <v>5474681</v>
          </cell>
          <cell r="K24">
            <v>4331434.09</v>
          </cell>
          <cell r="L24">
            <v>12600</v>
          </cell>
          <cell r="M24">
            <v>12600</v>
          </cell>
          <cell r="N24">
            <v>617760</v>
          </cell>
          <cell r="O24">
            <v>617760</v>
          </cell>
          <cell r="P24">
            <v>0</v>
          </cell>
          <cell r="Q24">
            <v>0</v>
          </cell>
          <cell r="R24">
            <v>2023095</v>
          </cell>
          <cell r="S24">
            <v>2023095</v>
          </cell>
          <cell r="T24">
            <v>537600</v>
          </cell>
          <cell r="U24">
            <v>537600</v>
          </cell>
          <cell r="V24">
            <v>38575349</v>
          </cell>
          <cell r="W24">
            <v>38575349</v>
          </cell>
          <cell r="X24">
            <v>182277825.00000003</v>
          </cell>
          <cell r="Y24">
            <v>182277825</v>
          </cell>
          <cell r="Z24">
            <v>0</v>
          </cell>
          <cell r="AA24">
            <v>0</v>
          </cell>
          <cell r="AB24">
            <v>5000</v>
          </cell>
          <cell r="AC24">
            <v>4500</v>
          </cell>
          <cell r="AD24">
            <v>2740700</v>
          </cell>
          <cell r="AE24">
            <v>2740700</v>
          </cell>
          <cell r="AF24">
            <v>0</v>
          </cell>
          <cell r="AG24">
            <v>0</v>
          </cell>
          <cell r="AH24">
            <v>665343.43000000005</v>
          </cell>
          <cell r="AI24">
            <v>665343.43000000005</v>
          </cell>
          <cell r="AJ24">
            <v>888666</v>
          </cell>
          <cell r="AK24">
            <v>888666</v>
          </cell>
          <cell r="AL24">
            <v>811590.49999999988</v>
          </cell>
          <cell r="AM24">
            <v>811590.5</v>
          </cell>
        </row>
        <row r="25">
          <cell r="D25">
            <v>6521.35</v>
          </cell>
          <cell r="E25">
            <v>0</v>
          </cell>
          <cell r="F25">
            <v>873334.00000000012</v>
          </cell>
          <cell r="G25">
            <v>873334</v>
          </cell>
          <cell r="H25">
            <v>236100</v>
          </cell>
          <cell r="I25">
            <v>236100</v>
          </cell>
          <cell r="J25">
            <v>9476020.9999999981</v>
          </cell>
          <cell r="K25">
            <v>9476021</v>
          </cell>
          <cell r="L25">
            <v>50400</v>
          </cell>
          <cell r="M25">
            <v>50400</v>
          </cell>
          <cell r="N25">
            <v>1362242</v>
          </cell>
          <cell r="O25">
            <v>1362242</v>
          </cell>
          <cell r="P25">
            <v>0</v>
          </cell>
          <cell r="Q25">
            <v>0</v>
          </cell>
          <cell r="R25">
            <v>2731319.9999999995</v>
          </cell>
          <cell r="S25">
            <v>2731320</v>
          </cell>
          <cell r="T25">
            <v>666900</v>
          </cell>
          <cell r="U25">
            <v>666900</v>
          </cell>
          <cell r="V25">
            <v>77556890</v>
          </cell>
          <cell r="W25">
            <v>76427890</v>
          </cell>
          <cell r="X25">
            <v>236019540</v>
          </cell>
          <cell r="Y25">
            <v>236019540</v>
          </cell>
          <cell r="Z25">
            <v>0</v>
          </cell>
          <cell r="AA25">
            <v>0</v>
          </cell>
          <cell r="AB25">
            <v>10500</v>
          </cell>
          <cell r="AC25">
            <v>10500</v>
          </cell>
          <cell r="AD25">
            <v>2426850</v>
          </cell>
          <cell r="AE25">
            <v>2426850</v>
          </cell>
          <cell r="AF25">
            <v>0</v>
          </cell>
          <cell r="AG25">
            <v>0</v>
          </cell>
          <cell r="AH25">
            <v>715330.05</v>
          </cell>
          <cell r="AI25">
            <v>715330.05</v>
          </cell>
          <cell r="AJ25">
            <v>785267</v>
          </cell>
          <cell r="AK25">
            <v>779914</v>
          </cell>
          <cell r="AL25">
            <v>934390.5</v>
          </cell>
          <cell r="AM25">
            <v>934390.5</v>
          </cell>
        </row>
        <row r="26">
          <cell r="D26">
            <v>326067.74</v>
          </cell>
          <cell r="E26">
            <v>321942.96000000002</v>
          </cell>
          <cell r="F26">
            <v>0</v>
          </cell>
          <cell r="G26">
            <v>0</v>
          </cell>
          <cell r="H26">
            <v>0</v>
          </cell>
          <cell r="I26">
            <v>0</v>
          </cell>
          <cell r="J26">
            <v>145448946.53999996</v>
          </cell>
          <cell r="K26">
            <v>145448946</v>
          </cell>
          <cell r="L26">
            <v>929880</v>
          </cell>
          <cell r="M26">
            <v>228880</v>
          </cell>
          <cell r="N26">
            <v>6998025</v>
          </cell>
          <cell r="O26">
            <v>6998025</v>
          </cell>
          <cell r="P26">
            <v>1000000</v>
          </cell>
          <cell r="Q26">
            <v>1000000</v>
          </cell>
          <cell r="R26">
            <v>29093840.000000004</v>
          </cell>
          <cell r="S26">
            <v>29093840</v>
          </cell>
          <cell r="T26">
            <v>1492600</v>
          </cell>
          <cell r="U26">
            <v>1492600</v>
          </cell>
          <cell r="V26">
            <v>2142178722</v>
          </cell>
          <cell r="W26">
            <v>2142178722</v>
          </cell>
          <cell r="X26">
            <v>2743995497.0000005</v>
          </cell>
          <cell r="Y26">
            <v>2743995497</v>
          </cell>
          <cell r="Z26">
            <v>22394202.600000001</v>
          </cell>
          <cell r="AA26">
            <v>22394202.600000001</v>
          </cell>
          <cell r="AB26">
            <v>0</v>
          </cell>
          <cell r="AC26">
            <v>0</v>
          </cell>
          <cell r="AD26">
            <v>9359500</v>
          </cell>
          <cell r="AE26">
            <v>9359500</v>
          </cell>
          <cell r="AF26">
            <v>7000000</v>
          </cell>
          <cell r="AG26">
            <v>6973099.8600000003</v>
          </cell>
          <cell r="AH26">
            <v>6228460.9499999993</v>
          </cell>
          <cell r="AI26">
            <v>6228460.9500000002</v>
          </cell>
          <cell r="AJ26">
            <v>31277209.000000004</v>
          </cell>
          <cell r="AK26">
            <v>27658259.010000002</v>
          </cell>
          <cell r="AL26">
            <v>0</v>
          </cell>
          <cell r="AM26">
            <v>0</v>
          </cell>
        </row>
        <row r="27">
          <cell r="D27">
            <v>39128.129999999997</v>
          </cell>
          <cell r="E27">
            <v>39128.1</v>
          </cell>
          <cell r="F27">
            <v>0</v>
          </cell>
          <cell r="G27">
            <v>0</v>
          </cell>
          <cell r="H27">
            <v>0</v>
          </cell>
          <cell r="I27">
            <v>0</v>
          </cell>
          <cell r="J27">
            <v>29287073.000000004</v>
          </cell>
          <cell r="K27">
            <v>26302863.719999999</v>
          </cell>
          <cell r="L27">
            <v>118440</v>
          </cell>
          <cell r="M27">
            <v>46000</v>
          </cell>
          <cell r="N27">
            <v>1288231</v>
          </cell>
          <cell r="O27">
            <v>1288231</v>
          </cell>
          <cell r="P27">
            <v>350000</v>
          </cell>
          <cell r="Q27">
            <v>350000</v>
          </cell>
          <cell r="R27">
            <v>5153595</v>
          </cell>
          <cell r="S27">
            <v>5153595</v>
          </cell>
          <cell r="T27">
            <v>1082900</v>
          </cell>
          <cell r="U27">
            <v>1082900</v>
          </cell>
          <cell r="V27">
            <v>430611221</v>
          </cell>
          <cell r="W27">
            <v>407515434</v>
          </cell>
          <cell r="X27">
            <v>440194002</v>
          </cell>
          <cell r="Y27">
            <v>440194002</v>
          </cell>
          <cell r="Z27">
            <v>11249574</v>
          </cell>
          <cell r="AA27">
            <v>11249574</v>
          </cell>
          <cell r="AB27">
            <v>5500</v>
          </cell>
          <cell r="AC27">
            <v>5467.5</v>
          </cell>
          <cell r="AD27">
            <v>4352300</v>
          </cell>
          <cell r="AE27">
            <v>4352300</v>
          </cell>
          <cell r="AF27">
            <v>4252714.0500000007</v>
          </cell>
          <cell r="AG27">
            <v>3980011.28</v>
          </cell>
          <cell r="AH27">
            <v>1353384.1</v>
          </cell>
          <cell r="AI27">
            <v>1338181.6399999999</v>
          </cell>
          <cell r="AJ27">
            <v>14927373</v>
          </cell>
          <cell r="AK27">
            <v>14894377.560000001</v>
          </cell>
          <cell r="AL27">
            <v>0</v>
          </cell>
          <cell r="AM27">
            <v>0</v>
          </cell>
        </row>
      </sheetData>
      <sheetData sheetId="4">
        <row r="11">
          <cell r="C11">
            <v>123715233</v>
          </cell>
        </row>
      </sheetData>
      <sheetData sheetId="5">
        <row r="36">
          <cell r="D36">
            <v>13500000</v>
          </cell>
        </row>
      </sheetData>
      <sheetData sheetId="6"/>
      <sheetData sheetId="7"/>
      <sheetData sheetId="8"/>
      <sheetData sheetId="9"/>
      <sheetData sheetId="10"/>
      <sheetData sheetId="11"/>
      <sheetData sheetId="12">
        <row r="54">
          <cell r="D54">
            <v>1179860300</v>
          </cell>
        </row>
      </sheetData>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E41"/>
  <sheetViews>
    <sheetView tabSelected="1" topLeftCell="A2" zoomScaleNormal="100" zoomScaleSheetLayoutView="90" workbookViewId="0">
      <pane xSplit="1" ySplit="5" topLeftCell="B7" activePane="bottomRight" state="frozen"/>
      <selection activeCell="A2" sqref="A2"/>
      <selection pane="topRight" activeCell="B2" sqref="B2"/>
      <selection pane="bottomLeft" activeCell="A9" sqref="A9"/>
      <selection pane="bottomRight" activeCell="A4" sqref="A4:XFD4"/>
    </sheetView>
  </sheetViews>
  <sheetFormatPr defaultColWidth="8.85546875" defaultRowHeight="12.75" x14ac:dyDescent="0.2"/>
  <cols>
    <col min="1" max="1" width="23.5703125" customWidth="1"/>
    <col min="2" max="2" width="16.5703125" customWidth="1"/>
    <col min="3" max="3" width="16.42578125" customWidth="1"/>
    <col min="4" max="4" width="17.42578125" customWidth="1"/>
    <col min="5" max="5" width="15" customWidth="1"/>
  </cols>
  <sheetData>
    <row r="2" spans="1:5" ht="44.1" customHeight="1" x14ac:dyDescent="0.25">
      <c r="A2" s="335" t="s">
        <v>409</v>
      </c>
      <c r="B2" s="335"/>
      <c r="C2" s="335"/>
      <c r="D2" s="335"/>
      <c r="E2" s="335"/>
    </row>
    <row r="3" spans="1:5" ht="15.75" x14ac:dyDescent="0.25">
      <c r="A3" s="336" t="str">
        <f>'[1]Годовые  поправки  по МБТ_всего'!A3</f>
        <v>ПО  СОСТОЯНИЮ  НА  1  ЯНВАРЯ  2023  ГОДА</v>
      </c>
      <c r="B3" s="336"/>
      <c r="C3" s="336"/>
      <c r="D3" s="336"/>
      <c r="E3" s="336"/>
    </row>
    <row r="4" spans="1:5" ht="18.75" thickBot="1" x14ac:dyDescent="0.3">
      <c r="A4" s="3"/>
      <c r="B4" s="3"/>
      <c r="C4" s="3"/>
      <c r="D4" s="300" t="s">
        <v>1</v>
      </c>
      <c r="E4" s="3"/>
    </row>
    <row r="5" spans="1:5" s="55" customFormat="1" ht="17.25" customHeight="1" thickBot="1" x14ac:dyDescent="0.25">
      <c r="A5" s="337" t="s">
        <v>2</v>
      </c>
      <c r="B5" s="339" t="s">
        <v>410</v>
      </c>
      <c r="C5" s="340"/>
      <c r="D5" s="340"/>
      <c r="E5" s="341"/>
    </row>
    <row r="6" spans="1:5" s="55" customFormat="1" ht="39" thickBot="1" x14ac:dyDescent="0.25">
      <c r="A6" s="338"/>
      <c r="B6" s="301" t="s">
        <v>19</v>
      </c>
      <c r="C6" s="302" t="s">
        <v>20</v>
      </c>
      <c r="D6" s="302" t="s">
        <v>23</v>
      </c>
      <c r="E6" s="302" t="s">
        <v>24</v>
      </c>
    </row>
    <row r="7" spans="1:5" ht="18" customHeight="1" x14ac:dyDescent="0.25">
      <c r="A7" s="303" t="s">
        <v>34</v>
      </c>
      <c r="B7" s="304">
        <f>[1]Дотация!B13+[1]Субсидия!B14+[1]Субвенция!B14+'[1]Иные  МБТ'!B12</f>
        <v>326100.61960999999</v>
      </c>
      <c r="C7" s="304">
        <f>[1]Дотация!C13+[1]Субсидия!C14+[1]Субвенция!C14+'[1]Иные  МБТ'!C12</f>
        <v>372346.35268000007</v>
      </c>
      <c r="D7" s="304">
        <f>[1]Дотация!F13+[1]Субсидия!D14+[1]Субвенция!H14+'[1]Иные  МБТ'!H12</f>
        <v>370827.03792999999</v>
      </c>
      <c r="E7" s="305">
        <f t="shared" ref="E7:E25" si="0">D7/C7*100</f>
        <v>99.59196196254787</v>
      </c>
    </row>
    <row r="8" spans="1:5" ht="18" customHeight="1" x14ac:dyDescent="0.25">
      <c r="A8" s="306" t="s">
        <v>35</v>
      </c>
      <c r="B8" s="304">
        <f>[1]Дотация!B14+[1]Субсидия!B15+[1]Субвенция!B15+'[1]Иные  МБТ'!B13</f>
        <v>1676316.7031500002</v>
      </c>
      <c r="C8" s="304">
        <f>[1]Дотация!C14+[1]Субсидия!C15+[1]Субвенция!C15+'[1]Иные  МБТ'!C13</f>
        <v>2502430.8007499999</v>
      </c>
      <c r="D8" s="304">
        <f>[1]Дотация!F14+[1]Субсидия!D15+[1]Субвенция!H15+'[1]Иные  МБТ'!H13</f>
        <v>2495355.9910900001</v>
      </c>
      <c r="E8" s="305">
        <f t="shared" si="0"/>
        <v>99.717282505559012</v>
      </c>
    </row>
    <row r="9" spans="1:5" ht="18" customHeight="1" x14ac:dyDescent="0.25">
      <c r="A9" s="306" t="s">
        <v>36</v>
      </c>
      <c r="B9" s="304">
        <f>[1]Дотация!B15+[1]Субсидия!B16+[1]Субвенция!B16+'[1]Иные  МБТ'!B14</f>
        <v>762448.48946999991</v>
      </c>
      <c r="C9" s="304">
        <f>[1]Дотация!C15+[1]Субсидия!C16+[1]Субвенция!C16+'[1]Иные  МБТ'!C14</f>
        <v>1050144.2539300001</v>
      </c>
      <c r="D9" s="304">
        <f>[1]Дотация!F15+[1]Субсидия!D16+[1]Субвенция!H16+'[1]Иные  МБТ'!H14</f>
        <v>1019289.6983500001</v>
      </c>
      <c r="E9" s="305">
        <f t="shared" si="0"/>
        <v>97.061874550612288</v>
      </c>
    </row>
    <row r="10" spans="1:5" ht="18" customHeight="1" x14ac:dyDescent="0.25">
      <c r="A10" s="306" t="s">
        <v>37</v>
      </c>
      <c r="B10" s="304">
        <f>[1]Дотация!B16+[1]Субсидия!B17+[1]Субвенция!B17+'[1]Иные  МБТ'!B15</f>
        <v>610623.48706999992</v>
      </c>
      <c r="C10" s="304">
        <f>[1]Дотация!C16+[1]Субсидия!C17+[1]Субвенция!C17+'[1]Иные  МБТ'!C15</f>
        <v>813915.63140999991</v>
      </c>
      <c r="D10" s="304">
        <f>[1]Дотация!F16+[1]Субсидия!D17+[1]Субвенция!H17+'[1]Иные  МБТ'!H15</f>
        <v>798802.53432999982</v>
      </c>
      <c r="E10" s="305">
        <f t="shared" si="0"/>
        <v>98.143161711513187</v>
      </c>
    </row>
    <row r="11" spans="1:5" ht="18" customHeight="1" x14ac:dyDescent="0.25">
      <c r="A11" s="306" t="s">
        <v>38</v>
      </c>
      <c r="B11" s="304">
        <f>[1]Дотация!B17+[1]Субсидия!B18+[1]Субвенция!B18+'[1]Иные  МБТ'!B16</f>
        <v>843262.71614999999</v>
      </c>
      <c r="C11" s="304">
        <f>[1]Дотация!C17+[1]Субсидия!C18+[1]Субвенция!C18+'[1]Иные  МБТ'!C16</f>
        <v>1181308.9375800001</v>
      </c>
      <c r="D11" s="304">
        <f>[1]Дотация!F17+[1]Субсидия!D18+[1]Субвенция!H18+'[1]Иные  МБТ'!H16</f>
        <v>1163045.9698400002</v>
      </c>
      <c r="E11" s="305">
        <f t="shared" si="0"/>
        <v>98.454005793148994</v>
      </c>
    </row>
    <row r="12" spans="1:5" ht="18" customHeight="1" x14ac:dyDescent="0.25">
      <c r="A12" s="306" t="s">
        <v>39</v>
      </c>
      <c r="B12" s="304">
        <f>[1]Дотация!B18+[1]Субсидия!B19+[1]Субвенция!B19+'[1]Иные  МБТ'!B17</f>
        <v>377797.24234</v>
      </c>
      <c r="C12" s="304">
        <f>[1]Дотация!C18+[1]Субсидия!C19+[1]Субвенция!C19+'[1]Иные  МБТ'!C17</f>
        <v>439479.79316</v>
      </c>
      <c r="D12" s="304">
        <f>[1]Дотация!F18+[1]Субсидия!D19+[1]Субвенция!H19+'[1]Иные  МБТ'!H17</f>
        <v>431926.35009000008</v>
      </c>
      <c r="E12" s="305">
        <f t="shared" si="0"/>
        <v>98.281276366385754</v>
      </c>
    </row>
    <row r="13" spans="1:5" ht="18" customHeight="1" x14ac:dyDescent="0.25">
      <c r="A13" s="306" t="s">
        <v>40</v>
      </c>
      <c r="B13" s="304">
        <f>[1]Дотация!B19+[1]Субсидия!B20+[1]Субвенция!B20+'[1]Иные  МБТ'!B18</f>
        <v>685211.07987000002</v>
      </c>
      <c r="C13" s="304">
        <f>[1]Дотация!C19+[1]Субсидия!C20+[1]Субвенция!C20+'[1]Иные  МБТ'!C18</f>
        <v>1170600.6340300001</v>
      </c>
      <c r="D13" s="304">
        <f>[1]Дотация!F19+[1]Субсидия!D20+[1]Субвенция!H20+'[1]Иные  МБТ'!H18</f>
        <v>1107539.48988</v>
      </c>
      <c r="E13" s="305">
        <f t="shared" si="0"/>
        <v>94.612924141950884</v>
      </c>
    </row>
    <row r="14" spans="1:5" ht="18" customHeight="1" x14ac:dyDescent="0.25">
      <c r="A14" s="306" t="s">
        <v>41</v>
      </c>
      <c r="B14" s="304">
        <f>[1]Дотация!B20+[1]Субсидия!B21+[1]Субвенция!B21+'[1]Иные  МБТ'!B19</f>
        <v>718007.64624999999</v>
      </c>
      <c r="C14" s="304">
        <f>[1]Дотация!C20+[1]Субсидия!C21+[1]Субвенция!C21+'[1]Иные  МБТ'!C19</f>
        <v>894056.57711000007</v>
      </c>
      <c r="D14" s="304">
        <f>[1]Дотация!F20+[1]Субсидия!D21+[1]Субвенция!H21+'[1]Иные  МБТ'!H19</f>
        <v>889635.69284000003</v>
      </c>
      <c r="E14" s="305">
        <f t="shared" si="0"/>
        <v>99.505525222543483</v>
      </c>
    </row>
    <row r="15" spans="1:5" ht="18" customHeight="1" x14ac:dyDescent="0.25">
      <c r="A15" s="306" t="s">
        <v>42</v>
      </c>
      <c r="B15" s="304">
        <f>[1]Дотация!B21+[1]Субсидия!B22+[1]Субвенция!B22+'[1]Иные  МБТ'!B20</f>
        <v>463256.55525999999</v>
      </c>
      <c r="C15" s="304">
        <f>[1]Дотация!C21+[1]Субсидия!C22+[1]Субвенция!C22+'[1]Иные  МБТ'!C20</f>
        <v>552758.5488799999</v>
      </c>
      <c r="D15" s="304">
        <f>[1]Дотация!F21+[1]Субсидия!D22+[1]Субвенция!H22+'[1]Иные  МБТ'!H20</f>
        <v>549817.19718000002</v>
      </c>
      <c r="E15" s="305">
        <f t="shared" si="0"/>
        <v>99.467877664495703</v>
      </c>
    </row>
    <row r="16" spans="1:5" ht="18" customHeight="1" x14ac:dyDescent="0.25">
      <c r="A16" s="306" t="s">
        <v>43</v>
      </c>
      <c r="B16" s="304">
        <f>[1]Дотация!B22+[1]Субсидия!B23+[1]Субвенция!B23+'[1]Иные  МБТ'!B21</f>
        <v>335324.18878000008</v>
      </c>
      <c r="C16" s="304">
        <f>[1]Дотация!C22+[1]Субсидия!C23+[1]Субвенция!C23+'[1]Иные  МБТ'!C21</f>
        <v>430944.92537000007</v>
      </c>
      <c r="D16" s="304">
        <f>[1]Дотация!F22+[1]Субсидия!D23+[1]Субвенция!H23+'[1]Иные  МБТ'!H21</f>
        <v>426676.03775999998</v>
      </c>
      <c r="E16" s="305">
        <f t="shared" si="0"/>
        <v>99.009412256952572</v>
      </c>
    </row>
    <row r="17" spans="1:5" ht="18" customHeight="1" x14ac:dyDescent="0.25">
      <c r="A17" s="306" t="s">
        <v>44</v>
      </c>
      <c r="B17" s="304">
        <f>[1]Дотация!B23+[1]Субсидия!B24+[1]Субвенция!B24+'[1]Иные  МБТ'!B22</f>
        <v>976359.86336000008</v>
      </c>
      <c r="C17" s="304">
        <f>[1]Дотация!C23+[1]Субсидия!C24+[1]Субвенция!C24+'[1]Иные  МБТ'!C22</f>
        <v>1769926.8363800002</v>
      </c>
      <c r="D17" s="304">
        <f>[1]Дотация!F23+[1]Субсидия!D24+[1]Субвенция!H24+'[1]Иные  МБТ'!H22</f>
        <v>1741895.33543</v>
      </c>
      <c r="E17" s="305">
        <f t="shared" si="0"/>
        <v>98.416233915785327</v>
      </c>
    </row>
    <row r="18" spans="1:5" ht="18" customHeight="1" x14ac:dyDescent="0.25">
      <c r="A18" s="306" t="s">
        <v>45</v>
      </c>
      <c r="B18" s="304">
        <f>[1]Дотация!B24+[1]Субсидия!B25+[1]Субвенция!B25+'[1]Иные  МБТ'!B23</f>
        <v>467999.80868000002</v>
      </c>
      <c r="C18" s="304">
        <f>[1]Дотация!C24+[1]Субсидия!C25+[1]Субвенция!C25+'[1]Иные  МБТ'!C23</f>
        <v>550358.4667600001</v>
      </c>
      <c r="D18" s="304">
        <f>[1]Дотация!F24+[1]Субсидия!D25+[1]Субвенция!H25+'[1]Иные  МБТ'!H23</f>
        <v>538781.14848999993</v>
      </c>
      <c r="E18" s="305">
        <f t="shared" si="0"/>
        <v>97.896404076754436</v>
      </c>
    </row>
    <row r="19" spans="1:5" ht="18" customHeight="1" x14ac:dyDescent="0.25">
      <c r="A19" s="306" t="s">
        <v>46</v>
      </c>
      <c r="B19" s="304">
        <f>[1]Дотация!B25+[1]Субсидия!B26+[1]Субвенция!B26+'[1]Иные  МБТ'!B24</f>
        <v>844959.76515999995</v>
      </c>
      <c r="C19" s="304">
        <f>[1]Дотация!C25+[1]Субсидия!C26+[1]Субвенция!C26+'[1]Иные  МБТ'!C24</f>
        <v>1026056.89809</v>
      </c>
      <c r="D19" s="304">
        <f>[1]Дотация!F25+[1]Субсидия!D26+[1]Субвенция!H26+'[1]Иные  МБТ'!H24</f>
        <v>1008668.44614</v>
      </c>
      <c r="E19" s="305">
        <f t="shared" si="0"/>
        <v>98.305313089130976</v>
      </c>
    </row>
    <row r="20" spans="1:5" ht="18" customHeight="1" x14ac:dyDescent="0.25">
      <c r="A20" s="306" t="s">
        <v>47</v>
      </c>
      <c r="B20" s="304">
        <f>[1]Дотация!B26+[1]Субсидия!B27+[1]Субвенция!B27+'[1]Иные  МБТ'!B25</f>
        <v>438822.12945000001</v>
      </c>
      <c r="C20" s="304">
        <f>[1]Дотация!C26+[1]Субсидия!C27+[1]Субвенция!C27+'[1]Иные  МБТ'!C25</f>
        <v>727413.60776000004</v>
      </c>
      <c r="D20" s="304">
        <f>[1]Дотация!F26+[1]Субсидия!D27+[1]Субвенция!H27+'[1]Иные  МБТ'!H25</f>
        <v>713187.69524000003</v>
      </c>
      <c r="E20" s="305">
        <f t="shared" si="0"/>
        <v>98.044315865384021</v>
      </c>
    </row>
    <row r="21" spans="1:5" ht="18" customHeight="1" x14ac:dyDescent="0.25">
      <c r="A21" s="306" t="s">
        <v>48</v>
      </c>
      <c r="B21" s="304">
        <f>[1]Дотация!B27+[1]Субсидия!B28+[1]Субвенция!B28+'[1]Иные  МБТ'!B26</f>
        <v>450343.24817000004</v>
      </c>
      <c r="C21" s="304">
        <f>[1]Дотация!C27+[1]Субсидия!C28+[1]Субвенция!C28+'[1]Иные  МБТ'!C26</f>
        <v>525266.36595999997</v>
      </c>
      <c r="D21" s="304">
        <f>[1]Дотация!F27+[1]Субсидия!D28+[1]Субвенция!H28+'[1]Иные  МБТ'!H26</f>
        <v>518636.96831999993</v>
      </c>
      <c r="E21" s="305">
        <f t="shared" si="0"/>
        <v>98.73789793719537</v>
      </c>
    </row>
    <row r="22" spans="1:5" ht="18" customHeight="1" x14ac:dyDescent="0.25">
      <c r="A22" s="306" t="s">
        <v>49</v>
      </c>
      <c r="B22" s="304">
        <f>[1]Дотация!B28+[1]Субсидия!B29+[1]Субвенция!B29+'[1]Иные  МБТ'!B27</f>
        <v>983989.77214999998</v>
      </c>
      <c r="C22" s="304">
        <f>[1]Дотация!C28+[1]Субсидия!C29+[1]Субвенция!C29+'[1]Иные  МБТ'!C27</f>
        <v>1267474.2804399999</v>
      </c>
      <c r="D22" s="304">
        <f>[1]Дотация!F28+[1]Субсидия!D29+[1]Субвенция!H29+'[1]Иные  МБТ'!H27</f>
        <v>1256346.2505399999</v>
      </c>
      <c r="E22" s="305">
        <f t="shared" si="0"/>
        <v>99.122031107713141</v>
      </c>
    </row>
    <row r="23" spans="1:5" ht="18" customHeight="1" x14ac:dyDescent="0.25">
      <c r="A23" s="306" t="s">
        <v>50</v>
      </c>
      <c r="B23" s="304">
        <f>[1]Дотация!B29+[1]Субсидия!B30+[1]Субвенция!B30+'[1]Иные  МБТ'!B28</f>
        <v>403939.13202000002</v>
      </c>
      <c r="C23" s="304">
        <f>[1]Дотация!C29+[1]Субсидия!C30+[1]Субвенция!C30+'[1]Иные  МБТ'!C28</f>
        <v>605343.95078000007</v>
      </c>
      <c r="D23" s="304">
        <f>[1]Дотация!F29+[1]Субсидия!D30+[1]Субвенция!H30+'[1]Иные  МБТ'!H28</f>
        <v>601058.2395100001</v>
      </c>
      <c r="E23" s="305">
        <f t="shared" si="0"/>
        <v>99.292020467954174</v>
      </c>
    </row>
    <row r="24" spans="1:5" ht="18" customHeight="1" thickBot="1" x14ac:dyDescent="0.3">
      <c r="A24" s="307" t="s">
        <v>51</v>
      </c>
      <c r="B24" s="304">
        <f>[1]Дотация!B30+[1]Субсидия!B31+[1]Субвенция!B31+'[1]Иные  МБТ'!B29</f>
        <v>607865.73569</v>
      </c>
      <c r="C24" s="304">
        <f>[1]Дотация!C30+[1]Субсидия!C31+[1]Субвенция!C31+'[1]Иные  МБТ'!C29</f>
        <v>884395.16902000003</v>
      </c>
      <c r="D24" s="304">
        <f>[1]Дотация!F30+[1]Субсидия!D31+[1]Субвенция!H31+'[1]Иные  МБТ'!H29</f>
        <v>874358.91950000008</v>
      </c>
      <c r="E24" s="308">
        <f t="shared" si="0"/>
        <v>98.865184945421944</v>
      </c>
    </row>
    <row r="25" spans="1:5" ht="18" customHeight="1" thickBot="1" x14ac:dyDescent="0.3">
      <c r="A25" s="309" t="s">
        <v>52</v>
      </c>
      <c r="B25" s="310">
        <f t="shared" ref="B25" si="1">SUM(B7:B24)</f>
        <v>11972628.182630001</v>
      </c>
      <c r="C25" s="310">
        <f t="shared" ref="C25:D25" si="2">SUM(C7:C24)</f>
        <v>16764222.030090004</v>
      </c>
      <c r="D25" s="311">
        <f t="shared" si="2"/>
        <v>16505849.002460001</v>
      </c>
      <c r="E25" s="311">
        <f t="shared" si="0"/>
        <v>98.458783072866424</v>
      </c>
    </row>
    <row r="26" spans="1:5" ht="10.5" customHeight="1" x14ac:dyDescent="0.25">
      <c r="A26" s="312"/>
      <c r="B26" s="313"/>
      <c r="C26" s="313"/>
      <c r="D26" s="314"/>
      <c r="E26" s="308"/>
    </row>
    <row r="27" spans="1:5" ht="18" customHeight="1" x14ac:dyDescent="0.25">
      <c r="A27" s="306" t="s">
        <v>53</v>
      </c>
      <c r="B27" s="315">
        <f>[1]Дотация!B33+[1]Субсидия!B34+[1]Субвенция!B34+'[1]Иные  МБТ'!B32</f>
        <v>2095314.1266299998</v>
      </c>
      <c r="C27" s="315">
        <f>[1]Дотация!C33+[1]Субсидия!C34+[1]Субвенция!C34+'[1]Иные  МБТ'!C32</f>
        <v>3624999.8844300001</v>
      </c>
      <c r="D27" s="316">
        <f>[1]Дотация!F33+[1]Субсидия!D34+[1]Субвенция!H34+'[1]Иные  МБТ'!H32</f>
        <v>3568326.7313100002</v>
      </c>
      <c r="E27" s="317">
        <f>D27/C27*100</f>
        <v>98.436602622708463</v>
      </c>
    </row>
    <row r="28" spans="1:5" ht="18" customHeight="1" thickBot="1" x14ac:dyDescent="0.3">
      <c r="A28" s="318" t="s">
        <v>54</v>
      </c>
      <c r="B28" s="304">
        <f>[1]Дотация!B34+[1]Субсидия!B35+[1]Субвенция!B35+'[1]Иные  МБТ'!B33</f>
        <v>9261331.2505300008</v>
      </c>
      <c r="C28" s="304">
        <f>[1]Дотация!C34+[1]Субсидия!C35+[1]Субвенция!C35+'[1]Иные  МБТ'!C33</f>
        <v>12784892.61056</v>
      </c>
      <c r="D28" s="304">
        <f>[1]Дотация!F34+[1]Субсидия!D35+[1]Субвенция!H35+'[1]Иные  МБТ'!H33</f>
        <v>12655928.873890001</v>
      </c>
      <c r="E28" s="308">
        <f>D28/C28*100</f>
        <v>98.991280250852654</v>
      </c>
    </row>
    <row r="29" spans="1:5" ht="18" customHeight="1" thickBot="1" x14ac:dyDescent="0.3">
      <c r="A29" s="309" t="s">
        <v>55</v>
      </c>
      <c r="B29" s="319">
        <f t="shared" ref="B29" si="3">SUM(B27:B28)</f>
        <v>11356645.377160002</v>
      </c>
      <c r="C29" s="319">
        <f t="shared" ref="C29:D29" si="4">SUM(C27:C28)</f>
        <v>16409892.494990001</v>
      </c>
      <c r="D29" s="320">
        <f t="shared" si="4"/>
        <v>16224255.605200002</v>
      </c>
      <c r="E29" s="311">
        <f>D29/C29*100</f>
        <v>98.86875011614687</v>
      </c>
    </row>
    <row r="30" spans="1:5" ht="18" customHeight="1" x14ac:dyDescent="0.25">
      <c r="A30" s="312"/>
      <c r="B30" s="309"/>
      <c r="C30" s="321"/>
      <c r="D30" s="322"/>
      <c r="E30" s="323"/>
    </row>
    <row r="31" spans="1:5" ht="18" customHeight="1" thickBot="1" x14ac:dyDescent="0.3">
      <c r="A31" s="318"/>
      <c r="B31" s="309"/>
      <c r="C31" s="321"/>
      <c r="D31" s="322"/>
      <c r="E31" s="324"/>
    </row>
    <row r="32" spans="1:5" ht="18" customHeight="1" thickBot="1" x14ac:dyDescent="0.3">
      <c r="A32" s="325" t="s">
        <v>411</v>
      </c>
      <c r="B32" s="311">
        <f t="shared" ref="B32:D32" si="5">B25+B29</f>
        <v>23329273.55979</v>
      </c>
      <c r="C32" s="311">
        <f t="shared" si="5"/>
        <v>33174114.525080003</v>
      </c>
      <c r="D32" s="311">
        <f t="shared" si="5"/>
        <v>32730104.607660003</v>
      </c>
      <c r="E32" s="311">
        <f>D32/C32*100</f>
        <v>98.661577185174536</v>
      </c>
    </row>
    <row r="33" spans="1:5" ht="15" x14ac:dyDescent="0.25">
      <c r="A33" s="326"/>
      <c r="B33" s="326"/>
      <c r="C33" s="327"/>
      <c r="D33" s="326"/>
      <c r="E33" s="326"/>
    </row>
    <row r="34" spans="1:5" ht="26.25" x14ac:dyDescent="0.25">
      <c r="A34" s="328" t="s">
        <v>412</v>
      </c>
      <c r="B34" s="327">
        <f>SUM(B35:B38)</f>
        <v>2304584.0035100011</v>
      </c>
      <c r="C34" s="327">
        <f>SUM(C35:C38)</f>
        <v>326115.37543000048</v>
      </c>
      <c r="D34" s="326"/>
      <c r="E34" s="326"/>
    </row>
    <row r="35" spans="1:5" ht="15" x14ac:dyDescent="0.25">
      <c r="A35" s="329" t="s">
        <v>413</v>
      </c>
      <c r="B35" s="327">
        <f>SUM('[2]Финансовая  помощь  (план)'!$O$37:$T$37)</f>
        <v>921971.76</v>
      </c>
      <c r="C35" s="327">
        <f>'[1]Исполнение  по  МБТ  всего'!B36</f>
        <v>235038.01285999967</v>
      </c>
      <c r="D35" s="330"/>
      <c r="E35" s="330"/>
    </row>
    <row r="36" spans="1:5" ht="15" x14ac:dyDescent="0.25">
      <c r="A36" s="329" t="s">
        <v>414</v>
      </c>
      <c r="B36" s="327">
        <f>'[2]Финансовая  помощь  (план)'!$U$38</f>
        <v>708.94667000137269</v>
      </c>
      <c r="C36" s="327">
        <f>'[1]Исполнение  по  МБТ  всего'!B37</f>
        <v>49225.423690000549</v>
      </c>
      <c r="D36" s="330"/>
      <c r="E36" s="330"/>
    </row>
    <row r="37" spans="1:5" ht="15" x14ac:dyDescent="0.25">
      <c r="A37" s="329" t="s">
        <v>415</v>
      </c>
      <c r="B37" s="327"/>
      <c r="C37" s="327">
        <f>'[1]Исполнение  по  МБТ  всего'!B38</f>
        <v>107</v>
      </c>
      <c r="D37" s="330"/>
      <c r="E37" s="330"/>
    </row>
    <row r="38" spans="1:5" ht="15" x14ac:dyDescent="0.25">
      <c r="A38" s="329" t="s">
        <v>416</v>
      </c>
      <c r="B38" s="327">
        <f>'[2]Финансовая  помощь  (план)'!$AC$37</f>
        <v>1381903.29684</v>
      </c>
      <c r="C38" s="327">
        <f>'[1]Исполнение  по  МБТ  всего'!B39</f>
        <v>41744.938880000263</v>
      </c>
      <c r="D38" s="330"/>
      <c r="E38" s="330"/>
    </row>
    <row r="39" spans="1:5" ht="15.75" thickBot="1" x14ac:dyDescent="0.3">
      <c r="A39" s="328"/>
      <c r="B39" s="328"/>
      <c r="C39" s="330"/>
      <c r="D39" s="330"/>
      <c r="E39" s="330"/>
    </row>
    <row r="40" spans="1:5" ht="18.75" customHeight="1" thickBot="1" x14ac:dyDescent="0.3">
      <c r="A40" s="331" t="s">
        <v>57</v>
      </c>
      <c r="B40" s="332">
        <f>SUM(B32:B34)</f>
        <v>25633857.563300002</v>
      </c>
      <c r="C40" s="332">
        <f>SUM(C32:C34)</f>
        <v>33500229.900510002</v>
      </c>
      <c r="D40" s="332">
        <f>D32+D36</f>
        <v>32730104.607660003</v>
      </c>
      <c r="E40" s="311">
        <f>D40/C40*100</f>
        <v>97.701134305235698</v>
      </c>
    </row>
    <row r="41" spans="1:5" x14ac:dyDescent="0.2">
      <c r="B41" s="333">
        <f>B40-'[2]Финансовая  помощь  (план)'!$B$39</f>
        <v>0</v>
      </c>
      <c r="C41" s="334">
        <f>C40-'[1]Исполнение  по  МБТ  всего'!B41</f>
        <v>0</v>
      </c>
      <c r="D41" s="333">
        <f>D40-'[1]Исполнение  по  МБТ  всего'!G41</f>
        <v>0</v>
      </c>
    </row>
  </sheetData>
  <mergeCells count="4">
    <mergeCell ref="A2:E2"/>
    <mergeCell ref="A3:E3"/>
    <mergeCell ref="A5:A6"/>
    <mergeCell ref="B5:E5"/>
  </mergeCells>
  <pageMargins left="0.78740157480314965" right="0.39370078740157483" top="0.78740157480314965" bottom="0.78740157480314965" header="0.51181102362204722" footer="0.51181102362204722"/>
  <pageSetup paperSize="9" scale="93" orientation="portrait" r:id="rId1"/>
  <headerFooter alignWithMargins="0">
    <oddFooter>&amp;R&amp;Z&amp;F&amp;A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40"/>
  <sheetViews>
    <sheetView zoomScale="60" zoomScaleNormal="60" workbookViewId="0">
      <selection activeCell="A6" sqref="A6:A11"/>
    </sheetView>
  </sheetViews>
  <sheetFormatPr defaultColWidth="8.85546875" defaultRowHeight="12.75" x14ac:dyDescent="0.2"/>
  <cols>
    <col min="1" max="1" width="27.42578125" customWidth="1"/>
    <col min="2" max="2" width="20" customWidth="1"/>
    <col min="3" max="3" width="18.85546875" customWidth="1"/>
    <col min="4" max="4" width="17.140625" hidden="1" customWidth="1"/>
    <col min="5" max="5" width="16.140625" hidden="1" customWidth="1"/>
    <col min="6" max="6" width="19.28515625" customWidth="1"/>
    <col min="7" max="8" width="16.85546875" hidden="1" customWidth="1"/>
    <col min="9" max="9" width="15.5703125" customWidth="1"/>
    <col min="10" max="10" width="19.140625" customWidth="1"/>
    <col min="11" max="11" width="17.85546875" customWidth="1"/>
    <col min="12" max="12" width="16.140625" customWidth="1"/>
    <col min="13" max="13" width="15.5703125" customWidth="1"/>
    <col min="14" max="14" width="19.140625" customWidth="1"/>
    <col min="15" max="15" width="18.7109375" customWidth="1"/>
    <col min="16" max="16" width="18.5703125" customWidth="1"/>
    <col min="17" max="17" width="14.5703125" customWidth="1"/>
    <col min="18" max="18" width="19.7109375" customWidth="1"/>
    <col min="19" max="19" width="18.42578125" customWidth="1"/>
    <col min="20" max="20" width="19" customWidth="1"/>
    <col min="21" max="21" width="14.42578125" customWidth="1"/>
    <col min="22" max="22" width="17.5703125" customWidth="1"/>
    <col min="23" max="25" width="14.42578125" customWidth="1"/>
    <col min="26" max="26" width="18.7109375" customWidth="1"/>
    <col min="27" max="27" width="15.5703125" customWidth="1"/>
    <col min="28" max="28" width="13.85546875" customWidth="1"/>
    <col min="29" max="29" width="14.42578125" customWidth="1"/>
    <col min="30" max="30" width="20.140625" customWidth="1"/>
    <col min="31" max="31" width="16.85546875" customWidth="1"/>
    <col min="32" max="32" width="16.28515625" customWidth="1"/>
    <col min="33" max="33" width="14.42578125" customWidth="1"/>
    <col min="34" max="34" width="19.85546875" customWidth="1"/>
    <col min="35" max="36" width="14.42578125" customWidth="1"/>
    <col min="37" max="37" width="16.42578125" customWidth="1"/>
    <col min="38" max="38" width="19" customWidth="1"/>
    <col min="39" max="39" width="15.5703125" customWidth="1"/>
    <col min="40" max="40" width="16" customWidth="1"/>
    <col min="41" max="41" width="15.42578125" customWidth="1"/>
    <col min="42" max="42" width="18.140625" customWidth="1"/>
    <col min="43" max="45" width="14.85546875" customWidth="1"/>
  </cols>
  <sheetData>
    <row r="1" spans="1:45" ht="15" x14ac:dyDescent="0.25">
      <c r="A1" s="1"/>
      <c r="B1" s="1"/>
    </row>
    <row r="2" spans="1:45" ht="18" x14ac:dyDescent="0.25">
      <c r="D2" s="2"/>
      <c r="E2" s="2"/>
      <c r="F2" s="2" t="s">
        <v>0</v>
      </c>
      <c r="G2" s="2"/>
      <c r="H2" s="2"/>
      <c r="I2" s="2"/>
      <c r="J2" s="2"/>
      <c r="K2" s="2"/>
      <c r="L2" s="2"/>
      <c r="M2" s="2"/>
      <c r="N2" s="2"/>
      <c r="O2" s="2"/>
      <c r="P2" s="2"/>
      <c r="Q2" s="2"/>
      <c r="R2" s="2"/>
      <c r="S2" s="2"/>
      <c r="T2" s="2"/>
      <c r="U2" s="2"/>
      <c r="V2" s="2"/>
      <c r="W2" s="2"/>
      <c r="X2" s="2"/>
      <c r="Y2" s="2"/>
      <c r="Z2" s="3"/>
      <c r="AA2" s="4"/>
      <c r="AB2" s="4"/>
      <c r="AC2" s="4"/>
      <c r="AD2" s="4"/>
      <c r="AE2" s="4"/>
      <c r="AF2" s="4"/>
      <c r="AG2" s="4"/>
      <c r="AH2" s="4"/>
      <c r="AI2" s="4"/>
      <c r="AJ2" s="4"/>
      <c r="AK2" s="4"/>
      <c r="AL2" s="4"/>
    </row>
    <row r="3" spans="1:45" ht="18" x14ac:dyDescent="0.25">
      <c r="D3" s="5"/>
      <c r="E3" s="5"/>
      <c r="F3" s="5"/>
      <c r="G3" s="5"/>
      <c r="H3" s="5"/>
      <c r="I3" s="5"/>
      <c r="J3" s="5" t="str">
        <f>'[1]Годовые  поправки  по МБТ_всего'!A3</f>
        <v>ПО  СОСТОЯНИЮ  НА  1  ЯНВАРЯ  2023  ГОДА</v>
      </c>
      <c r="K3" s="5"/>
      <c r="L3" s="5"/>
      <c r="M3" s="5"/>
      <c r="N3" s="5"/>
      <c r="O3" s="5"/>
      <c r="P3" s="5"/>
      <c r="Q3" s="5"/>
      <c r="R3" s="5"/>
      <c r="S3" s="5"/>
      <c r="T3" s="5"/>
      <c r="U3" s="5"/>
      <c r="V3" s="5"/>
      <c r="W3" s="5"/>
      <c r="X3" s="5"/>
      <c r="Y3" s="5"/>
      <c r="Z3" s="6"/>
      <c r="AA3" s="7"/>
      <c r="AB3" s="7"/>
      <c r="AC3" s="7"/>
      <c r="AD3" s="7"/>
      <c r="AE3" s="7"/>
      <c r="AF3" s="7"/>
      <c r="AG3" s="7"/>
      <c r="AH3" s="7"/>
      <c r="AI3" s="7"/>
      <c r="AJ3" s="7"/>
      <c r="AK3" s="7"/>
      <c r="AL3" s="7"/>
    </row>
    <row r="4" spans="1:45" ht="15.75" x14ac:dyDescent="0.25">
      <c r="A4" s="8"/>
      <c r="B4" s="8"/>
    </row>
    <row r="5" spans="1:45" ht="15.75" thickBot="1" x14ac:dyDescent="0.3">
      <c r="AN5" s="9" t="s">
        <v>1</v>
      </c>
    </row>
    <row r="6" spans="1:45" s="10" customFormat="1" ht="18" customHeight="1" thickBot="1" x14ac:dyDescent="0.3">
      <c r="A6" s="351" t="s">
        <v>2</v>
      </c>
      <c r="B6" s="354" t="s">
        <v>3</v>
      </c>
      <c r="C6" s="355"/>
      <c r="D6" s="355"/>
      <c r="E6" s="355"/>
      <c r="F6" s="355"/>
      <c r="G6" s="355"/>
      <c r="H6" s="355"/>
      <c r="I6" s="356"/>
      <c r="J6" s="363" t="s">
        <v>4</v>
      </c>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5"/>
    </row>
    <row r="7" spans="1:45" s="11" customFormat="1" ht="48" customHeight="1" thickBot="1" x14ac:dyDescent="0.25">
      <c r="A7" s="352"/>
      <c r="B7" s="357"/>
      <c r="C7" s="358"/>
      <c r="D7" s="358"/>
      <c r="E7" s="358"/>
      <c r="F7" s="358"/>
      <c r="G7" s="358"/>
      <c r="H7" s="358"/>
      <c r="I7" s="359"/>
      <c r="J7" s="348" t="s">
        <v>5</v>
      </c>
      <c r="K7" s="349"/>
      <c r="L7" s="349"/>
      <c r="M7" s="349"/>
      <c r="N7" s="349"/>
      <c r="O7" s="349"/>
      <c r="P7" s="349"/>
      <c r="Q7" s="349"/>
      <c r="R7" s="349"/>
      <c r="S7" s="349"/>
      <c r="T7" s="349"/>
      <c r="U7" s="349"/>
      <c r="V7" s="349"/>
      <c r="W7" s="349"/>
      <c r="X7" s="349"/>
      <c r="Y7" s="350"/>
      <c r="Z7" s="348"/>
      <c r="AA7" s="349"/>
      <c r="AB7" s="349"/>
      <c r="AC7" s="349"/>
      <c r="AD7" s="349"/>
      <c r="AE7" s="349"/>
      <c r="AF7" s="349"/>
      <c r="AG7" s="349"/>
      <c r="AH7" s="349"/>
      <c r="AI7" s="349"/>
      <c r="AJ7" s="349"/>
      <c r="AK7" s="349"/>
      <c r="AL7" s="349"/>
      <c r="AM7" s="349"/>
      <c r="AN7" s="349"/>
      <c r="AO7" s="349"/>
      <c r="AP7" s="349"/>
      <c r="AQ7" s="349"/>
      <c r="AR7" s="349"/>
      <c r="AS7" s="350"/>
    </row>
    <row r="8" spans="1:45" s="11" customFormat="1" ht="18" customHeight="1" thickBot="1" x14ac:dyDescent="0.25">
      <c r="A8" s="352"/>
      <c r="B8" s="357"/>
      <c r="C8" s="358"/>
      <c r="D8" s="358"/>
      <c r="E8" s="358"/>
      <c r="F8" s="358"/>
      <c r="G8" s="358"/>
      <c r="H8" s="358"/>
      <c r="I8" s="359"/>
      <c r="J8" s="348" t="s">
        <v>6</v>
      </c>
      <c r="K8" s="349"/>
      <c r="L8" s="349"/>
      <c r="M8" s="349"/>
      <c r="N8" s="349"/>
      <c r="O8" s="349"/>
      <c r="P8" s="349"/>
      <c r="Q8" s="349"/>
      <c r="R8" s="349"/>
      <c r="S8" s="349"/>
      <c r="T8" s="349"/>
      <c r="U8" s="349"/>
      <c r="V8" s="349"/>
      <c r="W8" s="349"/>
      <c r="X8" s="349"/>
      <c r="Y8" s="350"/>
      <c r="Z8" s="348"/>
      <c r="AA8" s="349"/>
      <c r="AB8" s="349"/>
      <c r="AC8" s="349"/>
      <c r="AD8" s="349"/>
      <c r="AE8" s="349"/>
      <c r="AF8" s="349"/>
      <c r="AG8" s="349"/>
      <c r="AH8" s="349"/>
      <c r="AI8" s="349"/>
      <c r="AJ8" s="349"/>
      <c r="AK8" s="349"/>
      <c r="AL8" s="349"/>
      <c r="AM8" s="349"/>
      <c r="AN8" s="349"/>
      <c r="AO8" s="350"/>
      <c r="AP8" s="366" t="s">
        <v>7</v>
      </c>
      <c r="AQ8" s="367"/>
      <c r="AR8" s="367"/>
      <c r="AS8" s="368"/>
    </row>
    <row r="9" spans="1:45" s="11" customFormat="1" ht="47.1" customHeight="1" thickBot="1" x14ac:dyDescent="0.25">
      <c r="A9" s="352"/>
      <c r="B9" s="357"/>
      <c r="C9" s="358"/>
      <c r="D9" s="358"/>
      <c r="E9" s="358"/>
      <c r="F9" s="358"/>
      <c r="G9" s="358"/>
      <c r="H9" s="358"/>
      <c r="I9" s="359"/>
      <c r="J9" s="348" t="s">
        <v>8</v>
      </c>
      <c r="K9" s="349"/>
      <c r="L9" s="349"/>
      <c r="M9" s="349"/>
      <c r="N9" s="349"/>
      <c r="O9" s="349"/>
      <c r="P9" s="349"/>
      <c r="Q9" s="349"/>
      <c r="R9" s="349"/>
      <c r="S9" s="349"/>
      <c r="T9" s="349"/>
      <c r="U9" s="349"/>
      <c r="V9" s="349"/>
      <c r="W9" s="349"/>
      <c r="X9" s="349"/>
      <c r="Y9" s="350"/>
      <c r="Z9" s="348" t="s">
        <v>9</v>
      </c>
      <c r="AA9" s="349"/>
      <c r="AB9" s="349"/>
      <c r="AC9" s="349"/>
      <c r="AD9" s="349"/>
      <c r="AE9" s="349"/>
      <c r="AF9" s="349"/>
      <c r="AG9" s="349"/>
      <c r="AH9" s="349"/>
      <c r="AI9" s="349"/>
      <c r="AJ9" s="349"/>
      <c r="AK9" s="349"/>
      <c r="AL9" s="349"/>
      <c r="AM9" s="349"/>
      <c r="AN9" s="349"/>
      <c r="AO9" s="350"/>
      <c r="AP9" s="369"/>
      <c r="AQ9" s="370"/>
      <c r="AR9" s="370"/>
      <c r="AS9" s="371"/>
    </row>
    <row r="10" spans="1:45" s="10" customFormat="1" ht="90.6" customHeight="1" thickBot="1" x14ac:dyDescent="0.25">
      <c r="A10" s="352"/>
      <c r="B10" s="360"/>
      <c r="C10" s="361"/>
      <c r="D10" s="361"/>
      <c r="E10" s="361"/>
      <c r="F10" s="361"/>
      <c r="G10" s="361"/>
      <c r="H10" s="361"/>
      <c r="I10" s="362"/>
      <c r="J10" s="360" t="s">
        <v>10</v>
      </c>
      <c r="K10" s="361"/>
      <c r="L10" s="361"/>
      <c r="M10" s="362"/>
      <c r="N10" s="360" t="s">
        <v>11</v>
      </c>
      <c r="O10" s="361"/>
      <c r="P10" s="361"/>
      <c r="Q10" s="362"/>
      <c r="R10" s="360" t="s">
        <v>12</v>
      </c>
      <c r="S10" s="361"/>
      <c r="T10" s="361"/>
      <c r="U10" s="362"/>
      <c r="V10" s="345" t="s">
        <v>13</v>
      </c>
      <c r="W10" s="346"/>
      <c r="X10" s="346"/>
      <c r="Y10" s="347"/>
      <c r="Z10" s="345" t="s">
        <v>14</v>
      </c>
      <c r="AA10" s="346"/>
      <c r="AB10" s="346"/>
      <c r="AC10" s="347"/>
      <c r="AD10" s="345" t="s">
        <v>15</v>
      </c>
      <c r="AE10" s="346"/>
      <c r="AF10" s="346"/>
      <c r="AG10" s="347"/>
      <c r="AH10" s="345" t="s">
        <v>16</v>
      </c>
      <c r="AI10" s="346"/>
      <c r="AJ10" s="346"/>
      <c r="AK10" s="347"/>
      <c r="AL10" s="345" t="s">
        <v>17</v>
      </c>
      <c r="AM10" s="346"/>
      <c r="AN10" s="346"/>
      <c r="AO10" s="347"/>
      <c r="AP10" s="345" t="s">
        <v>18</v>
      </c>
      <c r="AQ10" s="346"/>
      <c r="AR10" s="346"/>
      <c r="AS10" s="347"/>
    </row>
    <row r="11" spans="1:45" s="10" customFormat="1" ht="50.25" customHeight="1" thickBot="1" x14ac:dyDescent="0.3">
      <c r="A11" s="353"/>
      <c r="B11" s="12" t="s">
        <v>19</v>
      </c>
      <c r="C11" s="13" t="s">
        <v>20</v>
      </c>
      <c r="D11" s="14" t="s">
        <v>21</v>
      </c>
      <c r="E11" s="14" t="s">
        <v>22</v>
      </c>
      <c r="F11" s="13" t="s">
        <v>23</v>
      </c>
      <c r="G11" s="14" t="s">
        <v>21</v>
      </c>
      <c r="H11" s="14" t="s">
        <v>22</v>
      </c>
      <c r="I11" s="13" t="s">
        <v>24</v>
      </c>
      <c r="J11" s="12" t="s">
        <v>19</v>
      </c>
      <c r="K11" s="12" t="s">
        <v>20</v>
      </c>
      <c r="L11" s="12" t="s">
        <v>23</v>
      </c>
      <c r="M11" s="12" t="s">
        <v>24</v>
      </c>
      <c r="N11" s="12" t="s">
        <v>19</v>
      </c>
      <c r="O11" s="12" t="s">
        <v>20</v>
      </c>
      <c r="P11" s="12" t="s">
        <v>23</v>
      </c>
      <c r="Q11" s="12" t="s">
        <v>24</v>
      </c>
      <c r="R11" s="12" t="s">
        <v>19</v>
      </c>
      <c r="S11" s="12" t="s">
        <v>20</v>
      </c>
      <c r="T11" s="12" t="s">
        <v>23</v>
      </c>
      <c r="U11" s="12" t="s">
        <v>24</v>
      </c>
      <c r="V11" s="12" t="s">
        <v>19</v>
      </c>
      <c r="W11" s="12" t="s">
        <v>20</v>
      </c>
      <c r="X11" s="12" t="s">
        <v>23</v>
      </c>
      <c r="Y11" s="12" t="s">
        <v>24</v>
      </c>
      <c r="Z11" s="12" t="s">
        <v>19</v>
      </c>
      <c r="AA11" s="15" t="s">
        <v>20</v>
      </c>
      <c r="AB11" s="15" t="s">
        <v>23</v>
      </c>
      <c r="AC11" s="15" t="s">
        <v>24</v>
      </c>
      <c r="AD11" s="12" t="s">
        <v>19</v>
      </c>
      <c r="AE11" s="15" t="s">
        <v>20</v>
      </c>
      <c r="AF11" s="15" t="s">
        <v>23</v>
      </c>
      <c r="AG11" s="15" t="s">
        <v>24</v>
      </c>
      <c r="AH11" s="12" t="s">
        <v>19</v>
      </c>
      <c r="AI11" s="15" t="s">
        <v>20</v>
      </c>
      <c r="AJ11" s="15" t="s">
        <v>23</v>
      </c>
      <c r="AK11" s="15" t="s">
        <v>24</v>
      </c>
      <c r="AL11" s="12" t="s">
        <v>19</v>
      </c>
      <c r="AM11" s="15" t="s">
        <v>20</v>
      </c>
      <c r="AN11" s="15" t="s">
        <v>23</v>
      </c>
      <c r="AO11" s="15" t="s">
        <v>24</v>
      </c>
      <c r="AP11" s="12" t="s">
        <v>19</v>
      </c>
      <c r="AQ11" s="15" t="s">
        <v>20</v>
      </c>
      <c r="AR11" s="15" t="s">
        <v>23</v>
      </c>
      <c r="AS11" s="15" t="s">
        <v>24</v>
      </c>
    </row>
    <row r="12" spans="1:45" s="20" customFormat="1" ht="19.5" customHeight="1" thickBot="1" x14ac:dyDescent="0.3">
      <c r="A12" s="16"/>
      <c r="B12" s="17"/>
      <c r="C12" s="17"/>
      <c r="D12" s="18"/>
      <c r="E12" s="19"/>
      <c r="F12" s="16"/>
      <c r="G12" s="18"/>
      <c r="H12" s="18"/>
      <c r="I12" s="16"/>
      <c r="J12" s="342" t="s">
        <v>25</v>
      </c>
      <c r="K12" s="343"/>
      <c r="L12" s="343"/>
      <c r="M12" s="344"/>
      <c r="N12" s="342" t="s">
        <v>26</v>
      </c>
      <c r="O12" s="343"/>
      <c r="P12" s="343"/>
      <c r="Q12" s="344"/>
      <c r="R12" s="342" t="s">
        <v>27</v>
      </c>
      <c r="S12" s="343"/>
      <c r="T12" s="343"/>
      <c r="U12" s="344"/>
      <c r="V12" s="342" t="s">
        <v>28</v>
      </c>
      <c r="W12" s="343"/>
      <c r="X12" s="343"/>
      <c r="Y12" s="344"/>
      <c r="Z12" s="342" t="s">
        <v>29</v>
      </c>
      <c r="AA12" s="343"/>
      <c r="AB12" s="343"/>
      <c r="AC12" s="344"/>
      <c r="AD12" s="342" t="s">
        <v>30</v>
      </c>
      <c r="AE12" s="343"/>
      <c r="AF12" s="343"/>
      <c r="AG12" s="344"/>
      <c r="AH12" s="342" t="s">
        <v>31</v>
      </c>
      <c r="AI12" s="343"/>
      <c r="AJ12" s="343"/>
      <c r="AK12" s="344"/>
      <c r="AL12" s="342" t="s">
        <v>32</v>
      </c>
      <c r="AM12" s="343"/>
      <c r="AN12" s="343"/>
      <c r="AO12" s="344"/>
      <c r="AP12" s="342" t="s">
        <v>33</v>
      </c>
      <c r="AQ12" s="343"/>
      <c r="AR12" s="343"/>
      <c r="AS12" s="344"/>
    </row>
    <row r="13" spans="1:45" ht="19.5" customHeight="1" x14ac:dyDescent="0.25">
      <c r="A13" s="21" t="s">
        <v>34</v>
      </c>
      <c r="B13" s="22">
        <f>J13+N13+R13+V13+Z13+AH13+AL13+AD13+AP13</f>
        <v>104873.431</v>
      </c>
      <c r="C13" s="22">
        <f>K13+O13+S13+W13+AA13+AI13+AM13+AE13+AQ13</f>
        <v>123715.23300000001</v>
      </c>
      <c r="D13" s="23">
        <f>'[3]Исполнение для администрации_КБ'!N14</f>
        <v>123715.23299999999</v>
      </c>
      <c r="E13" s="24">
        <f>D13-C13</f>
        <v>0</v>
      </c>
      <c r="F13" s="25">
        <f>L13+P13+T13+X13+AB13+AJ13+AN13+AF13+AR13</f>
        <v>123715.23300000001</v>
      </c>
      <c r="G13" s="23">
        <f>'[3]Исполнение для администрации_КБ'!O14</f>
        <v>123715.23299999999</v>
      </c>
      <c r="H13" s="24">
        <f>G13-F13</f>
        <v>0</v>
      </c>
      <c r="I13" s="26">
        <f>IF(ISERROR(F13/C13*100),,F13/C13*100)</f>
        <v>100</v>
      </c>
      <c r="J13" s="27">
        <v>27560.963</v>
      </c>
      <c r="K13" s="28">
        <f>'[4]Проверочная  таблица'!H12/1000</f>
        <v>27560.963</v>
      </c>
      <c r="L13" s="28">
        <f>'[4]Проверочная  таблица'!I12/1000</f>
        <v>27560.963</v>
      </c>
      <c r="M13" s="29">
        <f>IF(ISERROR(L13/K13*100),,L13/K13*100)</f>
        <v>100</v>
      </c>
      <c r="N13" s="27">
        <v>54540.358999999997</v>
      </c>
      <c r="O13" s="28">
        <f>'[4]Проверочная  таблица'!F12/1000</f>
        <v>54540.358999999997</v>
      </c>
      <c r="P13" s="30">
        <f>'[4]Проверочная  таблица'!G12/1000</f>
        <v>54540.358999999997</v>
      </c>
      <c r="Q13" s="27">
        <f>IF(ISERROR(P13/O13*100),,P13/O13*100)</f>
        <v>100</v>
      </c>
      <c r="R13" s="27">
        <v>22772.109</v>
      </c>
      <c r="S13" s="31">
        <f>('[4]Проверочная  таблица'!N12+'[4]Проверочная  таблица'!P12)/1000</f>
        <v>40413.911</v>
      </c>
      <c r="T13" s="31">
        <f>('[4]Проверочная  таблица'!O12+'[4]Проверочная  таблица'!Q12)/1000</f>
        <v>40413.911</v>
      </c>
      <c r="U13" s="32">
        <f>IF(ISERROR(T13/S13*100),,T13/S13*100)</f>
        <v>100</v>
      </c>
      <c r="V13" s="27"/>
      <c r="W13" s="25">
        <f>'[2]Дотация  из  ОБ_факт'!Y8/1000</f>
        <v>0</v>
      </c>
      <c r="X13" s="33">
        <f>'[4]Проверочная  таблица'!AO12/1000</f>
        <v>0</v>
      </c>
      <c r="Y13" s="34">
        <f>IF(ISERROR(X13/W13*100),,X13/W13*100)</f>
        <v>0</v>
      </c>
      <c r="Z13" s="27"/>
      <c r="AA13" s="22">
        <f>'[2]Дотация  из  ОБ_факт'!AA8/1000</f>
        <v>0</v>
      </c>
      <c r="AB13" s="25">
        <f>'[4]Проверочная  таблица'!AJ12/1000</f>
        <v>0</v>
      </c>
      <c r="AC13" s="34">
        <f>IF(ISERROR(AB13/AA13*100),,AB13/AA13*100)</f>
        <v>0</v>
      </c>
      <c r="AD13" s="27"/>
      <c r="AE13" s="33">
        <f>'[2]Дотация  из  ОБ_факт'!AC8/1000</f>
        <v>0</v>
      </c>
      <c r="AF13" s="25">
        <f>'[4]Проверочная  таблица'!AK12/1000</f>
        <v>0</v>
      </c>
      <c r="AG13" s="34">
        <f>IF(ISERROR(AF13/AE13*100),,AF13/AE13*100)</f>
        <v>0</v>
      </c>
      <c r="AH13" s="27"/>
      <c r="AI13" s="25">
        <f>'[2]Дотация  из  ОБ_факт'!AE8/1000</f>
        <v>0</v>
      </c>
      <c r="AJ13" s="33">
        <f>'[4]Проверочная  таблица'!AP12/1000</f>
        <v>0</v>
      </c>
      <c r="AK13" s="34">
        <f>IF(ISERROR(AJ13/AI13*100),,AJ13/AI13*100)</f>
        <v>0</v>
      </c>
      <c r="AL13" s="27"/>
      <c r="AM13" s="25">
        <f>'[2]Дотация  из  ОБ_факт'!AG8/1000</f>
        <v>1200</v>
      </c>
      <c r="AN13" s="31">
        <f>'[4]Проверочная  таблица'!AL12/1000</f>
        <v>1200</v>
      </c>
      <c r="AO13" s="34">
        <f>IF(ISERROR(AN13/AM13*100),,AN13/AM13*100)</f>
        <v>100</v>
      </c>
      <c r="AP13" s="27"/>
      <c r="AQ13" s="22">
        <f>('[4]Проверочная  таблица'!V12+'[4]Проверочная  таблица'!Z12)/1000</f>
        <v>0</v>
      </c>
      <c r="AR13" s="25">
        <f>('[4]Проверочная  таблица'!X12+'[4]Проверочная  таблица'!AB12)/1000</f>
        <v>0</v>
      </c>
      <c r="AS13" s="34">
        <f>IF(ISERROR(AR13/AQ13*100),,AR13/AQ13*100)</f>
        <v>0</v>
      </c>
    </row>
    <row r="14" spans="1:45" ht="19.5" customHeight="1" x14ac:dyDescent="0.25">
      <c r="A14" s="35" t="s">
        <v>35</v>
      </c>
      <c r="B14" s="22">
        <f t="shared" ref="B14:C30" si="0">J14+N14+R14+V14+Z14+AH14+AL14+AD14+AP14</f>
        <v>235085.652</v>
      </c>
      <c r="C14" s="22">
        <f t="shared" si="0"/>
        <v>421011.64900000003</v>
      </c>
      <c r="D14" s="23">
        <f>'[3]Исполнение для администрации_КБ'!N15</f>
        <v>421011.64899999998</v>
      </c>
      <c r="E14" s="24">
        <f t="shared" ref="E14:E30" si="1">D14-C14</f>
        <v>0</v>
      </c>
      <c r="F14" s="25">
        <f t="shared" ref="F14:F30" si="2">L14+P14+T14+X14+AB14+AJ14+AN14+AF14+AR14</f>
        <v>421011.64900000003</v>
      </c>
      <c r="G14" s="23">
        <f>'[3]Исполнение для администрации_КБ'!O15</f>
        <v>421011.64899999998</v>
      </c>
      <c r="H14" s="24">
        <f t="shared" ref="H14:H30" si="3">G14-F14</f>
        <v>0</v>
      </c>
      <c r="I14" s="26">
        <f t="shared" ref="I14:I30" si="4">IF(ISERROR(F14/C14*100),,F14/C14*100)</f>
        <v>100</v>
      </c>
      <c r="J14" s="34">
        <v>136926.31200000001</v>
      </c>
      <c r="K14" s="36">
        <f>'[4]Проверочная  таблица'!H13/1000</f>
        <v>136926.31200000001</v>
      </c>
      <c r="L14" s="36">
        <f>'[4]Проверочная  таблица'!I13/1000</f>
        <v>136926.31200000001</v>
      </c>
      <c r="M14" s="37">
        <f t="shared" ref="M14:M31" si="5">IF(ISERROR(L14/K14*100),,L14/K14*100)</f>
        <v>100</v>
      </c>
      <c r="N14" s="34">
        <v>34571.701000000001</v>
      </c>
      <c r="O14" s="36">
        <f>'[4]Проверочная  таблица'!F13/1000</f>
        <v>34571.701000000001</v>
      </c>
      <c r="P14" s="38">
        <f>'[4]Проверочная  таблица'!G13/1000</f>
        <v>34571.701000000001</v>
      </c>
      <c r="Q14" s="39">
        <f t="shared" ref="Q14:Q31" si="6">IF(ISERROR(P14/O14*100),,P14/O14*100)</f>
        <v>100</v>
      </c>
      <c r="R14" s="34">
        <v>63587.639000000003</v>
      </c>
      <c r="S14" s="31">
        <f>('[4]Проверочная  таблица'!N13+'[4]Проверочная  таблица'!P13)/1000</f>
        <v>245938.63600000003</v>
      </c>
      <c r="T14" s="31">
        <f>('[4]Проверочная  таблица'!O13+'[4]Проверочная  таблица'!Q13)/1000</f>
        <v>245938.63600000003</v>
      </c>
      <c r="U14" s="32">
        <f t="shared" ref="U14:U31" si="7">IF(ISERROR(T14/S14*100),,T14/S14*100)</f>
        <v>100</v>
      </c>
      <c r="V14" s="34"/>
      <c r="W14" s="25">
        <f>'[2]Дотация  из  ОБ_факт'!Y9/1000</f>
        <v>0</v>
      </c>
      <c r="X14" s="33">
        <f>'[4]Проверочная  таблица'!AO13/1000</f>
        <v>0</v>
      </c>
      <c r="Y14" s="34">
        <f t="shared" ref="Y14:Y31" si="8">IF(ISERROR(X14/W14*100),,X14/W14*100)</f>
        <v>0</v>
      </c>
      <c r="Z14" s="34"/>
      <c r="AA14" s="22">
        <f>'[2]Дотация  из  ОБ_факт'!AA9/1000</f>
        <v>1800</v>
      </c>
      <c r="AB14" s="25">
        <f>'[4]Проверочная  таблица'!AJ13/1000</f>
        <v>1800</v>
      </c>
      <c r="AC14" s="34">
        <f t="shared" ref="AC14:AC31" si="9">IF(ISERROR(AB14/AA14*100),,AB14/AA14*100)</f>
        <v>100</v>
      </c>
      <c r="AD14" s="34"/>
      <c r="AE14" s="33">
        <f>'[2]Дотация  из  ОБ_факт'!AC9/1000</f>
        <v>500</v>
      </c>
      <c r="AF14" s="25">
        <f>'[4]Проверочная  таблица'!AK13/1000</f>
        <v>500</v>
      </c>
      <c r="AG14" s="34">
        <f t="shared" ref="AG14:AG31" si="10">IF(ISERROR(AF14/AE14*100),,AF14/AE14*100)</f>
        <v>100</v>
      </c>
      <c r="AH14" s="34"/>
      <c r="AI14" s="25">
        <f>'[2]Дотация  из  ОБ_факт'!AE9/1000</f>
        <v>0</v>
      </c>
      <c r="AJ14" s="33">
        <f>'[4]Проверочная  таблица'!AP13/1000</f>
        <v>0</v>
      </c>
      <c r="AK14" s="34">
        <f t="shared" ref="AK14:AK31" si="11">IF(ISERROR(AJ14/AI14*100),,AJ14/AI14*100)</f>
        <v>0</v>
      </c>
      <c r="AL14" s="34"/>
      <c r="AM14" s="25">
        <f>'[2]Дотация  из  ОБ_факт'!AG9/1000</f>
        <v>1275</v>
      </c>
      <c r="AN14" s="31">
        <f>'[4]Проверочная  таблица'!AL13/1000</f>
        <v>1275</v>
      </c>
      <c r="AO14" s="34">
        <f t="shared" ref="AO14:AO31" si="12">IF(ISERROR(AN14/AM14*100),,AN14/AM14*100)</f>
        <v>100</v>
      </c>
      <c r="AP14" s="34"/>
      <c r="AQ14" s="22">
        <f>('[4]Проверочная  таблица'!V13+'[4]Проверочная  таблица'!Z13)/1000</f>
        <v>0</v>
      </c>
      <c r="AR14" s="25">
        <f>('[4]Проверочная  таблица'!X13+'[4]Проверочная  таблица'!AB13)/1000</f>
        <v>0</v>
      </c>
      <c r="AS14" s="34">
        <f t="shared" ref="AS14:AS30" si="13">IF(ISERROR(AR14/AQ14*100),,AR14/AQ14*100)</f>
        <v>0</v>
      </c>
    </row>
    <row r="15" spans="1:45" ht="19.5" customHeight="1" x14ac:dyDescent="0.25">
      <c r="A15" s="35" t="s">
        <v>36</v>
      </c>
      <c r="B15" s="22">
        <f t="shared" si="0"/>
        <v>72451.81700000001</v>
      </c>
      <c r="C15" s="22">
        <f t="shared" si="0"/>
        <v>140142.08499999999</v>
      </c>
      <c r="D15" s="23">
        <f>'[3]Исполнение для администрации_КБ'!N16</f>
        <v>140142.08499999999</v>
      </c>
      <c r="E15" s="24">
        <f t="shared" si="1"/>
        <v>0</v>
      </c>
      <c r="F15" s="25">
        <f t="shared" si="2"/>
        <v>140142.08499999999</v>
      </c>
      <c r="G15" s="23">
        <f>'[3]Исполнение для администрации_КБ'!O16</f>
        <v>140142.08499999999</v>
      </c>
      <c r="H15" s="24">
        <f t="shared" si="3"/>
        <v>0</v>
      </c>
      <c r="I15" s="26">
        <f t="shared" si="4"/>
        <v>100</v>
      </c>
      <c r="J15" s="34">
        <v>15416.337</v>
      </c>
      <c r="K15" s="36">
        <f>'[4]Проверочная  таблица'!H14/1000</f>
        <v>15416.337</v>
      </c>
      <c r="L15" s="36">
        <f>'[4]Проверочная  таблица'!I14/1000</f>
        <v>15416.337</v>
      </c>
      <c r="M15" s="37">
        <f t="shared" si="5"/>
        <v>100</v>
      </c>
      <c r="N15" s="34">
        <v>8646.1370000000006</v>
      </c>
      <c r="O15" s="36">
        <f>'[4]Проверочная  таблица'!F14/1000</f>
        <v>8646.1370000000006</v>
      </c>
      <c r="P15" s="38">
        <f>'[4]Проверочная  таблица'!G14/1000</f>
        <v>8646.1370000000006</v>
      </c>
      <c r="Q15" s="39">
        <f t="shared" si="6"/>
        <v>100</v>
      </c>
      <c r="R15" s="34">
        <v>48389.343000000001</v>
      </c>
      <c r="S15" s="31">
        <f>('[4]Проверочная  таблица'!N14+'[4]Проверочная  таблица'!P14)/1000</f>
        <v>113160.86099999999</v>
      </c>
      <c r="T15" s="31">
        <f>('[4]Проверочная  таблица'!O14+'[4]Проверочная  таблица'!Q14)/1000</f>
        <v>113160.86099999999</v>
      </c>
      <c r="U15" s="32">
        <f t="shared" si="7"/>
        <v>100</v>
      </c>
      <c r="V15" s="34"/>
      <c r="W15" s="25">
        <f>'[2]Дотация  из  ОБ_факт'!Y10/1000</f>
        <v>318.75</v>
      </c>
      <c r="X15" s="33">
        <f>'[4]Проверочная  таблица'!AO14/1000</f>
        <v>318.75</v>
      </c>
      <c r="Y15" s="34">
        <f t="shared" si="8"/>
        <v>100</v>
      </c>
      <c r="Z15" s="34"/>
      <c r="AA15" s="22">
        <f>'[2]Дотация  из  ОБ_факт'!AA10/1000</f>
        <v>500</v>
      </c>
      <c r="AB15" s="25">
        <f>'[4]Проверочная  таблица'!AJ14/1000</f>
        <v>500</v>
      </c>
      <c r="AC15" s="34">
        <f t="shared" si="9"/>
        <v>100</v>
      </c>
      <c r="AD15" s="34"/>
      <c r="AE15" s="33">
        <f>'[2]Дотация  из  ОБ_факт'!AC10/1000</f>
        <v>1500</v>
      </c>
      <c r="AF15" s="25">
        <f>'[4]Проверочная  таблица'!AK14/1000</f>
        <v>1500</v>
      </c>
      <c r="AG15" s="34">
        <f t="shared" si="10"/>
        <v>100</v>
      </c>
      <c r="AH15" s="34"/>
      <c r="AI15" s="25">
        <f>'[2]Дотация  из  ОБ_факт'!AE10/1000</f>
        <v>600</v>
      </c>
      <c r="AJ15" s="33">
        <f>'[4]Проверочная  таблица'!AP14/1000</f>
        <v>600</v>
      </c>
      <c r="AK15" s="34">
        <f t="shared" si="11"/>
        <v>100</v>
      </c>
      <c r="AL15" s="34"/>
      <c r="AM15" s="25">
        <f>'[2]Дотация  из  ОБ_факт'!AG10/1000</f>
        <v>0</v>
      </c>
      <c r="AN15" s="31">
        <f>'[4]Проверочная  таблица'!AL14/1000</f>
        <v>0</v>
      </c>
      <c r="AO15" s="34">
        <f t="shared" si="12"/>
        <v>0</v>
      </c>
      <c r="AP15" s="34"/>
      <c r="AQ15" s="22">
        <f>('[4]Проверочная  таблица'!V14+'[4]Проверочная  таблица'!Z14)/1000</f>
        <v>0</v>
      </c>
      <c r="AR15" s="25">
        <f>('[4]Проверочная  таблица'!X14+'[4]Проверочная  таблица'!AB14)/1000</f>
        <v>0</v>
      </c>
      <c r="AS15" s="34">
        <f t="shared" si="13"/>
        <v>0</v>
      </c>
    </row>
    <row r="16" spans="1:45" ht="19.5" customHeight="1" x14ac:dyDescent="0.25">
      <c r="A16" s="35" t="s">
        <v>37</v>
      </c>
      <c r="B16" s="22">
        <f t="shared" si="0"/>
        <v>54554.091999999997</v>
      </c>
      <c r="C16" s="22">
        <f t="shared" si="0"/>
        <v>157132.38199999998</v>
      </c>
      <c r="D16" s="23">
        <f>'[3]Исполнение для администрации_КБ'!N17</f>
        <v>157132.38200000001</v>
      </c>
      <c r="E16" s="24">
        <f t="shared" si="1"/>
        <v>0</v>
      </c>
      <c r="F16" s="25">
        <f t="shared" si="2"/>
        <v>157132.38199999998</v>
      </c>
      <c r="G16" s="23">
        <f>'[3]Исполнение для администрации_КБ'!O17</f>
        <v>157132.38200000001</v>
      </c>
      <c r="H16" s="24">
        <f t="shared" si="3"/>
        <v>0</v>
      </c>
      <c r="I16" s="26">
        <f t="shared" si="4"/>
        <v>100</v>
      </c>
      <c r="J16" s="34">
        <v>38310.303999999996</v>
      </c>
      <c r="K16" s="36">
        <f>'[4]Проверочная  таблица'!H15/1000</f>
        <v>38310.303999999996</v>
      </c>
      <c r="L16" s="36">
        <f>'[4]Проверочная  таблица'!I15/1000</f>
        <v>38310.303999999996</v>
      </c>
      <c r="M16" s="37">
        <f t="shared" si="5"/>
        <v>100</v>
      </c>
      <c r="N16" s="34">
        <v>3602.9050000000002</v>
      </c>
      <c r="O16" s="36">
        <f>'[4]Проверочная  таблица'!F15/1000</f>
        <v>3602.9050000000002</v>
      </c>
      <c r="P16" s="38">
        <f>'[4]Проверочная  таблица'!G15/1000</f>
        <v>3602.9050000000002</v>
      </c>
      <c r="Q16" s="39">
        <f t="shared" si="6"/>
        <v>100</v>
      </c>
      <c r="R16" s="34">
        <v>12640.883</v>
      </c>
      <c r="S16" s="31">
        <f>('[4]Проверочная  таблица'!N15+'[4]Проверочная  таблица'!P15)/1000</f>
        <v>113440.99800000001</v>
      </c>
      <c r="T16" s="31">
        <f>('[4]Проверочная  таблица'!O15+'[4]Проверочная  таблица'!Q15)/1000</f>
        <v>113440.99800000001</v>
      </c>
      <c r="U16" s="32">
        <f t="shared" si="7"/>
        <v>100</v>
      </c>
      <c r="V16" s="34"/>
      <c r="W16" s="25">
        <f>'[2]Дотация  из  ОБ_факт'!Y11/1000</f>
        <v>353.17500000000001</v>
      </c>
      <c r="X16" s="33">
        <f>'[4]Проверочная  таблица'!AO15/1000</f>
        <v>353.17500000000001</v>
      </c>
      <c r="Y16" s="34">
        <f t="shared" si="8"/>
        <v>100</v>
      </c>
      <c r="Z16" s="34"/>
      <c r="AA16" s="22">
        <f>'[2]Дотация  из  ОБ_факт'!AA11/1000</f>
        <v>0</v>
      </c>
      <c r="AB16" s="25">
        <f>'[4]Проверочная  таблица'!AJ15/1000</f>
        <v>0</v>
      </c>
      <c r="AC16" s="34">
        <f t="shared" si="9"/>
        <v>0</v>
      </c>
      <c r="AD16" s="34"/>
      <c r="AE16" s="33">
        <f>'[2]Дотация  из  ОБ_факт'!AC11/1000</f>
        <v>0</v>
      </c>
      <c r="AF16" s="25">
        <f>'[4]Проверочная  таблица'!AK15/1000</f>
        <v>0</v>
      </c>
      <c r="AG16" s="34">
        <f t="shared" si="10"/>
        <v>0</v>
      </c>
      <c r="AH16" s="34"/>
      <c r="AI16" s="25">
        <f>'[2]Дотация  из  ОБ_факт'!AE11/1000</f>
        <v>0</v>
      </c>
      <c r="AJ16" s="33">
        <f>'[4]Проверочная  таблица'!AP15/1000</f>
        <v>0</v>
      </c>
      <c r="AK16" s="34">
        <f t="shared" si="11"/>
        <v>0</v>
      </c>
      <c r="AL16" s="34"/>
      <c r="AM16" s="25">
        <f>'[2]Дотация  из  ОБ_факт'!AG11/1000</f>
        <v>1425</v>
      </c>
      <c r="AN16" s="31">
        <f>'[4]Проверочная  таблица'!AL15/1000</f>
        <v>1425</v>
      </c>
      <c r="AO16" s="34">
        <f t="shared" si="12"/>
        <v>100</v>
      </c>
      <c r="AP16" s="34"/>
      <c r="AQ16" s="22">
        <f>('[4]Проверочная  таблица'!V15+'[4]Проверочная  таблица'!Z15)/1000</f>
        <v>0</v>
      </c>
      <c r="AR16" s="25">
        <f>('[4]Проверочная  таблица'!X15+'[4]Проверочная  таблица'!AB15)/1000</f>
        <v>0</v>
      </c>
      <c r="AS16" s="34">
        <f t="shared" si="13"/>
        <v>0</v>
      </c>
    </row>
    <row r="17" spans="1:45" ht="19.5" customHeight="1" x14ac:dyDescent="0.25">
      <c r="A17" s="35" t="s">
        <v>38</v>
      </c>
      <c r="B17" s="22">
        <f t="shared" si="0"/>
        <v>156156.37699999998</v>
      </c>
      <c r="C17" s="22">
        <f t="shared" si="0"/>
        <v>263949.45600000001</v>
      </c>
      <c r="D17" s="23">
        <f>'[3]Исполнение для администрации_КБ'!N18</f>
        <v>263949.45600000001</v>
      </c>
      <c r="E17" s="24">
        <f t="shared" si="1"/>
        <v>0</v>
      </c>
      <c r="F17" s="25">
        <f t="shared" si="2"/>
        <v>263949.45600000001</v>
      </c>
      <c r="G17" s="23">
        <f>'[3]Исполнение для администрации_КБ'!O18</f>
        <v>263949.45600000001</v>
      </c>
      <c r="H17" s="24">
        <f t="shared" si="3"/>
        <v>0</v>
      </c>
      <c r="I17" s="26">
        <f t="shared" si="4"/>
        <v>100</v>
      </c>
      <c r="J17" s="34">
        <v>26423.364000000001</v>
      </c>
      <c r="K17" s="36">
        <f>'[4]Проверочная  таблица'!H16/1000</f>
        <v>26423.364000000001</v>
      </c>
      <c r="L17" s="36">
        <f>'[4]Проверочная  таблица'!I16/1000</f>
        <v>26423.364000000001</v>
      </c>
      <c r="M17" s="37">
        <f t="shared" si="5"/>
        <v>100</v>
      </c>
      <c r="N17" s="34">
        <v>70676.59599999999</v>
      </c>
      <c r="O17" s="36">
        <f>'[4]Проверочная  таблица'!F16/1000</f>
        <v>70676.59599999999</v>
      </c>
      <c r="P17" s="38">
        <f>'[4]Проверочная  таблица'!G16/1000</f>
        <v>70676.59599999999</v>
      </c>
      <c r="Q17" s="39">
        <f t="shared" si="6"/>
        <v>100</v>
      </c>
      <c r="R17" s="34">
        <v>59056.417000000001</v>
      </c>
      <c r="S17" s="31">
        <f>('[4]Проверочная  таблица'!N16+'[4]Проверочная  таблица'!P16)/1000</f>
        <v>162708.62100000001</v>
      </c>
      <c r="T17" s="31">
        <f>('[4]Проверочная  таблица'!O16+'[4]Проверочная  таблица'!Q16)/1000</f>
        <v>162708.62100000001</v>
      </c>
      <c r="U17" s="32">
        <f t="shared" si="7"/>
        <v>100</v>
      </c>
      <c r="V17" s="34"/>
      <c r="W17" s="25">
        <f>'[2]Дотация  из  ОБ_факт'!Y12/1000</f>
        <v>1340.875</v>
      </c>
      <c r="X17" s="33">
        <f>'[4]Проверочная  таблица'!AO16/1000</f>
        <v>1340.875</v>
      </c>
      <c r="Y17" s="34">
        <f t="shared" si="8"/>
        <v>100</v>
      </c>
      <c r="Z17" s="34"/>
      <c r="AA17" s="22">
        <f>'[2]Дотация  из  ОБ_факт'!AA12/1000</f>
        <v>0</v>
      </c>
      <c r="AB17" s="25">
        <f>'[4]Проверочная  таблица'!AJ16/1000</f>
        <v>0</v>
      </c>
      <c r="AC17" s="34">
        <f t="shared" si="9"/>
        <v>0</v>
      </c>
      <c r="AD17" s="34"/>
      <c r="AE17" s="33">
        <f>'[2]Дотация  из  ОБ_факт'!AC12/1000</f>
        <v>700</v>
      </c>
      <c r="AF17" s="25">
        <f>'[4]Проверочная  таблица'!AK16/1000</f>
        <v>700</v>
      </c>
      <c r="AG17" s="34">
        <f t="shared" si="10"/>
        <v>100</v>
      </c>
      <c r="AH17" s="34"/>
      <c r="AI17" s="25">
        <f>'[2]Дотация  из  ОБ_факт'!AE12/1000</f>
        <v>0</v>
      </c>
      <c r="AJ17" s="33">
        <f>'[4]Проверочная  таблица'!AP16/1000</f>
        <v>0</v>
      </c>
      <c r="AK17" s="34">
        <f t="shared" si="11"/>
        <v>0</v>
      </c>
      <c r="AL17" s="34"/>
      <c r="AM17" s="25">
        <f>'[2]Дотация  из  ОБ_факт'!AG12/1000</f>
        <v>2100</v>
      </c>
      <c r="AN17" s="31">
        <f>'[4]Проверочная  таблица'!AL16/1000</f>
        <v>2100</v>
      </c>
      <c r="AO17" s="34">
        <f t="shared" si="12"/>
        <v>100</v>
      </c>
      <c r="AP17" s="34"/>
      <c r="AQ17" s="22">
        <f>('[4]Проверочная  таблица'!V16+'[4]Проверочная  таблица'!Z16)/1000</f>
        <v>0</v>
      </c>
      <c r="AR17" s="25">
        <f>('[4]Проверочная  таблица'!X16+'[4]Проверочная  таблица'!AB16)/1000</f>
        <v>0</v>
      </c>
      <c r="AS17" s="34">
        <f t="shared" si="13"/>
        <v>0</v>
      </c>
    </row>
    <row r="18" spans="1:45" ht="19.5" customHeight="1" x14ac:dyDescent="0.25">
      <c r="A18" s="35" t="s">
        <v>39</v>
      </c>
      <c r="B18" s="22">
        <f t="shared" si="0"/>
        <v>63353.42</v>
      </c>
      <c r="C18" s="22">
        <f t="shared" si="0"/>
        <v>80367.226999999999</v>
      </c>
      <c r="D18" s="23">
        <f>'[3]Исполнение для администрации_КБ'!N19</f>
        <v>80367.226999999999</v>
      </c>
      <c r="E18" s="24">
        <f t="shared" si="1"/>
        <v>0</v>
      </c>
      <c r="F18" s="25">
        <f t="shared" si="2"/>
        <v>80367.226999999999</v>
      </c>
      <c r="G18" s="23">
        <f>'[3]Исполнение для администрации_КБ'!O19</f>
        <v>80367.226999999999</v>
      </c>
      <c r="H18" s="24">
        <f t="shared" si="3"/>
        <v>0</v>
      </c>
      <c r="I18" s="26">
        <f t="shared" si="4"/>
        <v>100</v>
      </c>
      <c r="J18" s="34">
        <v>23344.066999999999</v>
      </c>
      <c r="K18" s="36">
        <f>'[4]Проверочная  таблица'!H17/1000</f>
        <v>23344.066999999999</v>
      </c>
      <c r="L18" s="36">
        <f>'[4]Проверочная  таблица'!I17/1000</f>
        <v>23344.066999999999</v>
      </c>
      <c r="M18" s="37">
        <f t="shared" si="5"/>
        <v>100</v>
      </c>
      <c r="N18" s="34">
        <v>23912.03</v>
      </c>
      <c r="O18" s="36">
        <f>'[4]Проверочная  таблица'!F17/1000</f>
        <v>23912.03</v>
      </c>
      <c r="P18" s="38">
        <f>'[4]Проверочная  таблица'!G17/1000</f>
        <v>23912.03</v>
      </c>
      <c r="Q18" s="39">
        <f t="shared" si="6"/>
        <v>100</v>
      </c>
      <c r="R18" s="34">
        <v>16097.323</v>
      </c>
      <c r="S18" s="31">
        <f>('[4]Проверочная  таблица'!N17+'[4]Проверочная  таблица'!P17)/1000</f>
        <v>32503.38</v>
      </c>
      <c r="T18" s="31">
        <f>('[4]Проверочная  таблица'!O17+'[4]Проверочная  таблица'!Q17)/1000</f>
        <v>32503.38</v>
      </c>
      <c r="U18" s="32">
        <f t="shared" si="7"/>
        <v>100</v>
      </c>
      <c r="V18" s="34"/>
      <c r="W18" s="25">
        <f>'[2]Дотация  из  ОБ_факт'!Y13/1000</f>
        <v>607.75</v>
      </c>
      <c r="X18" s="33">
        <f>'[4]Проверочная  таблица'!AO17/1000</f>
        <v>607.75</v>
      </c>
      <c r="Y18" s="34">
        <f t="shared" si="8"/>
        <v>100</v>
      </c>
      <c r="Z18" s="34"/>
      <c r="AA18" s="22">
        <f>'[2]Дотация  из  ОБ_факт'!AA13/1000</f>
        <v>0</v>
      </c>
      <c r="AB18" s="25">
        <f>'[4]Проверочная  таблица'!AJ17/1000</f>
        <v>0</v>
      </c>
      <c r="AC18" s="34">
        <f t="shared" si="9"/>
        <v>0</v>
      </c>
      <c r="AD18" s="34"/>
      <c r="AE18" s="33">
        <f>'[2]Дотация  из  ОБ_факт'!AC13/1000</f>
        <v>0</v>
      </c>
      <c r="AF18" s="25">
        <f>'[4]Проверочная  таблица'!AK17/1000</f>
        <v>0</v>
      </c>
      <c r="AG18" s="34">
        <f t="shared" si="10"/>
        <v>0</v>
      </c>
      <c r="AH18" s="34"/>
      <c r="AI18" s="25">
        <f>'[2]Дотация  из  ОБ_факт'!AE13/1000</f>
        <v>0</v>
      </c>
      <c r="AJ18" s="33">
        <f>'[4]Проверочная  таблица'!AP17/1000</f>
        <v>0</v>
      </c>
      <c r="AK18" s="34">
        <f t="shared" si="11"/>
        <v>0</v>
      </c>
      <c r="AL18" s="34"/>
      <c r="AM18" s="25">
        <f>'[2]Дотация  из  ОБ_факт'!AG13/1000</f>
        <v>0</v>
      </c>
      <c r="AN18" s="31">
        <f>'[4]Проверочная  таблица'!AL17/1000</f>
        <v>0</v>
      </c>
      <c r="AO18" s="34">
        <f t="shared" si="12"/>
        <v>0</v>
      </c>
      <c r="AP18" s="34"/>
      <c r="AQ18" s="22">
        <f>('[4]Проверочная  таблица'!V17+'[4]Проверочная  таблица'!Z17)/1000</f>
        <v>0</v>
      </c>
      <c r="AR18" s="25">
        <f>('[4]Проверочная  таблица'!X17+'[4]Проверочная  таблица'!AB17)/1000</f>
        <v>0</v>
      </c>
      <c r="AS18" s="34">
        <f t="shared" si="13"/>
        <v>0</v>
      </c>
    </row>
    <row r="19" spans="1:45" ht="19.5" customHeight="1" x14ac:dyDescent="0.25">
      <c r="A19" s="35" t="s">
        <v>40</v>
      </c>
      <c r="B19" s="22">
        <f t="shared" si="0"/>
        <v>88248.67</v>
      </c>
      <c r="C19" s="22">
        <f t="shared" si="0"/>
        <v>202063.50099999996</v>
      </c>
      <c r="D19" s="23">
        <f>'[3]Исполнение для администрации_КБ'!N20</f>
        <v>202063.50099999996</v>
      </c>
      <c r="E19" s="24">
        <f t="shared" si="1"/>
        <v>0</v>
      </c>
      <c r="F19" s="25">
        <f t="shared" si="2"/>
        <v>202063.50099999996</v>
      </c>
      <c r="G19" s="23">
        <f>'[3]Исполнение для администрации_КБ'!O20</f>
        <v>202063.50099999996</v>
      </c>
      <c r="H19" s="24">
        <f t="shared" si="3"/>
        <v>0</v>
      </c>
      <c r="I19" s="26">
        <f t="shared" si="4"/>
        <v>100</v>
      </c>
      <c r="J19" s="34">
        <v>36738.053</v>
      </c>
      <c r="K19" s="36">
        <f>'[4]Проверочная  таблица'!H18/1000</f>
        <v>36738.053</v>
      </c>
      <c r="L19" s="36">
        <f>'[4]Проверочная  таблица'!I18/1000</f>
        <v>36738.053</v>
      </c>
      <c r="M19" s="37">
        <f t="shared" si="5"/>
        <v>100</v>
      </c>
      <c r="N19" s="34">
        <v>19329.764999999999</v>
      </c>
      <c r="O19" s="36">
        <f>'[4]Проверочная  таблица'!F18/1000</f>
        <v>19329.764999999999</v>
      </c>
      <c r="P19" s="38">
        <f>'[4]Проверочная  таблица'!G18/1000</f>
        <v>19329.764999999999</v>
      </c>
      <c r="Q19" s="39">
        <f t="shared" si="6"/>
        <v>100</v>
      </c>
      <c r="R19" s="34">
        <v>32180.851999999999</v>
      </c>
      <c r="S19" s="31">
        <f>('[4]Проверочная  таблица'!N18+'[4]Проверочная  таблица'!P18)/1000</f>
        <v>132495.68299999996</v>
      </c>
      <c r="T19" s="31">
        <f>('[4]Проверочная  таблица'!O18+'[4]Проверочная  таблица'!Q18)/1000</f>
        <v>132495.68299999996</v>
      </c>
      <c r="U19" s="32">
        <f t="shared" si="7"/>
        <v>100</v>
      </c>
      <c r="V19" s="34"/>
      <c r="W19" s="25">
        <f>'[2]Дотация  из  ОБ_факт'!Y14/1000</f>
        <v>0</v>
      </c>
      <c r="X19" s="33">
        <f>'[4]Проверочная  таблица'!AO18/1000</f>
        <v>0</v>
      </c>
      <c r="Y19" s="34">
        <f t="shared" si="8"/>
        <v>0</v>
      </c>
      <c r="Z19" s="34"/>
      <c r="AA19" s="22">
        <f>'[2]Дотация  из  ОБ_факт'!AA14/1000</f>
        <v>0</v>
      </c>
      <c r="AB19" s="25">
        <f>'[4]Проверочная  таблица'!AJ18/1000</f>
        <v>0</v>
      </c>
      <c r="AC19" s="34">
        <f t="shared" si="9"/>
        <v>0</v>
      </c>
      <c r="AD19" s="34"/>
      <c r="AE19" s="33">
        <f>'[2]Дотация  из  ОБ_факт'!AC14/1000</f>
        <v>0</v>
      </c>
      <c r="AF19" s="25">
        <f>'[4]Проверочная  таблица'!AK18/1000</f>
        <v>0</v>
      </c>
      <c r="AG19" s="34">
        <f t="shared" si="10"/>
        <v>0</v>
      </c>
      <c r="AH19" s="34"/>
      <c r="AI19" s="25">
        <f>'[2]Дотация  из  ОБ_факт'!AE14/1000</f>
        <v>0</v>
      </c>
      <c r="AJ19" s="33">
        <f>'[4]Проверочная  таблица'!AP18/1000</f>
        <v>0</v>
      </c>
      <c r="AK19" s="34">
        <f t="shared" si="11"/>
        <v>0</v>
      </c>
      <c r="AL19" s="34"/>
      <c r="AM19" s="25">
        <f>'[2]Дотация  из  ОБ_факт'!AG14/1000</f>
        <v>0</v>
      </c>
      <c r="AN19" s="31">
        <f>'[4]Проверочная  таблица'!AL18/1000</f>
        <v>0</v>
      </c>
      <c r="AO19" s="34">
        <f t="shared" si="12"/>
        <v>0</v>
      </c>
      <c r="AP19" s="34"/>
      <c r="AQ19" s="22">
        <f>('[4]Проверочная  таблица'!V18+'[4]Проверочная  таблица'!Z18)/1000</f>
        <v>13500</v>
      </c>
      <c r="AR19" s="25">
        <f>('[4]Проверочная  таблица'!X18+'[4]Проверочная  таблица'!AB18)/1000</f>
        <v>13500</v>
      </c>
      <c r="AS19" s="34">
        <f t="shared" si="13"/>
        <v>100</v>
      </c>
    </row>
    <row r="20" spans="1:45" ht="19.5" customHeight="1" x14ac:dyDescent="0.25">
      <c r="A20" s="35" t="s">
        <v>41</v>
      </c>
      <c r="B20" s="22">
        <f t="shared" si="0"/>
        <v>163718.995</v>
      </c>
      <c r="C20" s="22">
        <f t="shared" si="0"/>
        <v>210695.09100000001</v>
      </c>
      <c r="D20" s="23">
        <f>'[3]Исполнение для администрации_КБ'!N21</f>
        <v>210695.09099999999</v>
      </c>
      <c r="E20" s="24">
        <f t="shared" si="1"/>
        <v>0</v>
      </c>
      <c r="F20" s="25">
        <f t="shared" si="2"/>
        <v>210695.09100000001</v>
      </c>
      <c r="G20" s="23">
        <f>'[3]Исполнение для администрации_КБ'!O21</f>
        <v>210695.09099999999</v>
      </c>
      <c r="H20" s="24">
        <f t="shared" si="3"/>
        <v>0</v>
      </c>
      <c r="I20" s="26">
        <f t="shared" si="4"/>
        <v>100</v>
      </c>
      <c r="J20" s="34">
        <v>45016.798000000003</v>
      </c>
      <c r="K20" s="36">
        <f>'[4]Проверочная  таблица'!H19/1000</f>
        <v>45016.798000000003</v>
      </c>
      <c r="L20" s="36">
        <f>'[4]Проверочная  таблица'!I19/1000</f>
        <v>45016.798000000003</v>
      </c>
      <c r="M20" s="37">
        <f t="shared" si="5"/>
        <v>100</v>
      </c>
      <c r="N20" s="34">
        <v>65396.262000000002</v>
      </c>
      <c r="O20" s="36">
        <f>'[4]Проверочная  таблица'!F19/1000</f>
        <v>65396.262000000002</v>
      </c>
      <c r="P20" s="38">
        <f>'[4]Проверочная  таблица'!G19/1000</f>
        <v>65396.262000000002</v>
      </c>
      <c r="Q20" s="39">
        <f t="shared" si="6"/>
        <v>100</v>
      </c>
      <c r="R20" s="34">
        <v>53305.934999999998</v>
      </c>
      <c r="S20" s="31">
        <f>('[4]Проверочная  таблица'!N19+'[4]Проверочная  таблица'!P19)/1000</f>
        <v>95732.031000000003</v>
      </c>
      <c r="T20" s="31">
        <f>('[4]Проверочная  таблица'!O19+'[4]Проверочная  таблица'!Q19)/1000</f>
        <v>95732.031000000003</v>
      </c>
      <c r="U20" s="32">
        <f t="shared" si="7"/>
        <v>100</v>
      </c>
      <c r="V20" s="34"/>
      <c r="W20" s="25">
        <f>'[2]Дотация  из  ОБ_факт'!Y15/1000</f>
        <v>0</v>
      </c>
      <c r="X20" s="33">
        <f>'[4]Проверочная  таблица'!AO19/1000</f>
        <v>0</v>
      </c>
      <c r="Y20" s="34">
        <f t="shared" si="8"/>
        <v>0</v>
      </c>
      <c r="Z20" s="34"/>
      <c r="AA20" s="22">
        <f>'[2]Дотация  из  ОБ_факт'!AA15/1000</f>
        <v>0</v>
      </c>
      <c r="AB20" s="25">
        <f>'[4]Проверочная  таблица'!AJ19/1000</f>
        <v>0</v>
      </c>
      <c r="AC20" s="34">
        <f t="shared" si="9"/>
        <v>0</v>
      </c>
      <c r="AD20" s="34"/>
      <c r="AE20" s="33">
        <f>'[2]Дотация  из  ОБ_факт'!AC15/1000</f>
        <v>1100</v>
      </c>
      <c r="AF20" s="25">
        <f>'[4]Проверочная  таблица'!AK19/1000</f>
        <v>1100</v>
      </c>
      <c r="AG20" s="34">
        <f t="shared" si="10"/>
        <v>100</v>
      </c>
      <c r="AH20" s="34"/>
      <c r="AI20" s="25">
        <f>'[2]Дотация  из  ОБ_факт'!AE15/1000</f>
        <v>1500</v>
      </c>
      <c r="AJ20" s="33">
        <f>'[4]Проверочная  таблица'!AP19/1000</f>
        <v>1500</v>
      </c>
      <c r="AK20" s="34">
        <f t="shared" si="11"/>
        <v>100</v>
      </c>
      <c r="AL20" s="34"/>
      <c r="AM20" s="25">
        <f>'[2]Дотация  из  ОБ_факт'!AG15/1000</f>
        <v>1950</v>
      </c>
      <c r="AN20" s="31">
        <f>'[4]Проверочная  таблица'!AL19/1000</f>
        <v>1950</v>
      </c>
      <c r="AO20" s="34">
        <f t="shared" si="12"/>
        <v>100</v>
      </c>
      <c r="AP20" s="34"/>
      <c r="AQ20" s="22">
        <f>('[4]Проверочная  таблица'!V19+'[4]Проверочная  таблица'!Z19)/1000</f>
        <v>0</v>
      </c>
      <c r="AR20" s="25">
        <f>('[4]Проверочная  таблица'!X19+'[4]Проверочная  таблица'!AB19)/1000</f>
        <v>0</v>
      </c>
      <c r="AS20" s="34">
        <f t="shared" si="13"/>
        <v>0</v>
      </c>
    </row>
    <row r="21" spans="1:45" ht="19.5" customHeight="1" x14ac:dyDescent="0.25">
      <c r="A21" s="35" t="s">
        <v>42</v>
      </c>
      <c r="B21" s="22">
        <f t="shared" si="0"/>
        <v>135801.538</v>
      </c>
      <c r="C21" s="22">
        <f t="shared" si="0"/>
        <v>155587.76199999999</v>
      </c>
      <c r="D21" s="23">
        <f>'[3]Исполнение для администрации_КБ'!N22</f>
        <v>155587.76199999999</v>
      </c>
      <c r="E21" s="24">
        <f t="shared" si="1"/>
        <v>0</v>
      </c>
      <c r="F21" s="25">
        <f t="shared" si="2"/>
        <v>155587.76199999999</v>
      </c>
      <c r="G21" s="23">
        <f>'[3]Исполнение для администрации_КБ'!O22</f>
        <v>155587.76199999999</v>
      </c>
      <c r="H21" s="24">
        <f t="shared" si="3"/>
        <v>0</v>
      </c>
      <c r="I21" s="26">
        <f t="shared" si="4"/>
        <v>100</v>
      </c>
      <c r="J21" s="34">
        <v>23920.316999999999</v>
      </c>
      <c r="K21" s="36">
        <f>'[4]Проверочная  таблица'!H20/1000</f>
        <v>23920.316999999999</v>
      </c>
      <c r="L21" s="36">
        <f>'[4]Проверочная  таблица'!I20/1000</f>
        <v>23920.316999999999</v>
      </c>
      <c r="M21" s="37">
        <f t="shared" si="5"/>
        <v>100</v>
      </c>
      <c r="N21" s="34">
        <v>82672.457999999999</v>
      </c>
      <c r="O21" s="36">
        <f>'[4]Проверочная  таблица'!F20/1000</f>
        <v>82672.457999999999</v>
      </c>
      <c r="P21" s="38">
        <f>'[4]Проверочная  таблица'!G20/1000</f>
        <v>82672.457999999999</v>
      </c>
      <c r="Q21" s="39">
        <f t="shared" si="6"/>
        <v>100</v>
      </c>
      <c r="R21" s="34">
        <v>29208.762999999999</v>
      </c>
      <c r="S21" s="31">
        <f>('[4]Проверочная  таблица'!N20+'[4]Проверочная  таблица'!P20)/1000</f>
        <v>48921.036999999989</v>
      </c>
      <c r="T21" s="31">
        <f>('[4]Проверочная  таблица'!O20+'[4]Проверочная  таблица'!Q20)/1000</f>
        <v>48921.036999999989</v>
      </c>
      <c r="U21" s="32">
        <f t="shared" si="7"/>
        <v>100</v>
      </c>
      <c r="V21" s="34"/>
      <c r="W21" s="25">
        <f>'[2]Дотация  из  ОБ_факт'!Y16/1000</f>
        <v>73.95</v>
      </c>
      <c r="X21" s="33">
        <f>'[4]Проверочная  таблица'!AO20/1000</f>
        <v>73.95</v>
      </c>
      <c r="Y21" s="34">
        <f t="shared" si="8"/>
        <v>100</v>
      </c>
      <c r="Z21" s="34"/>
      <c r="AA21" s="22">
        <f>'[2]Дотация  из  ОБ_факт'!AA16/1000</f>
        <v>0</v>
      </c>
      <c r="AB21" s="25">
        <f>'[4]Проверочная  таблица'!AJ20/1000</f>
        <v>0</v>
      </c>
      <c r="AC21" s="34">
        <f t="shared" si="9"/>
        <v>0</v>
      </c>
      <c r="AD21" s="34"/>
      <c r="AE21" s="33">
        <f>'[2]Дотация  из  ОБ_факт'!AC16/1000</f>
        <v>0</v>
      </c>
      <c r="AF21" s="25">
        <f>'[4]Проверочная  таблица'!AK20/1000</f>
        <v>0</v>
      </c>
      <c r="AG21" s="34">
        <f t="shared" si="10"/>
        <v>0</v>
      </c>
      <c r="AH21" s="34"/>
      <c r="AI21" s="25">
        <f>'[2]Дотация  из  ОБ_факт'!AE16/1000</f>
        <v>0</v>
      </c>
      <c r="AJ21" s="33">
        <f>'[4]Проверочная  таблица'!AP20/1000</f>
        <v>0</v>
      </c>
      <c r="AK21" s="34">
        <f t="shared" si="11"/>
        <v>0</v>
      </c>
      <c r="AL21" s="34"/>
      <c r="AM21" s="25">
        <f>'[2]Дотация  из  ОБ_факт'!AG16/1000</f>
        <v>0</v>
      </c>
      <c r="AN21" s="31">
        <f>'[4]Проверочная  таблица'!AL20/1000</f>
        <v>0</v>
      </c>
      <c r="AO21" s="34">
        <f t="shared" si="12"/>
        <v>0</v>
      </c>
      <c r="AP21" s="34"/>
      <c r="AQ21" s="22">
        <f>('[4]Проверочная  таблица'!V20+'[4]Проверочная  таблица'!Z20)/1000</f>
        <v>0</v>
      </c>
      <c r="AR21" s="25">
        <f>('[4]Проверочная  таблица'!X20+'[4]Проверочная  таблица'!AB20)/1000</f>
        <v>0</v>
      </c>
      <c r="AS21" s="34">
        <f t="shared" si="13"/>
        <v>0</v>
      </c>
    </row>
    <row r="22" spans="1:45" ht="19.5" customHeight="1" x14ac:dyDescent="0.25">
      <c r="A22" s="35" t="s">
        <v>43</v>
      </c>
      <c r="B22" s="22">
        <f t="shared" si="0"/>
        <v>58138.644</v>
      </c>
      <c r="C22" s="22">
        <f t="shared" si="0"/>
        <v>81977.442999999999</v>
      </c>
      <c r="D22" s="23">
        <f>'[3]Исполнение для администрации_КБ'!N23</f>
        <v>81977.442999999999</v>
      </c>
      <c r="E22" s="24">
        <f t="shared" si="1"/>
        <v>0</v>
      </c>
      <c r="F22" s="25">
        <f t="shared" si="2"/>
        <v>81977.442999999999</v>
      </c>
      <c r="G22" s="23">
        <f>'[3]Исполнение для администрации_КБ'!O23</f>
        <v>81977.442999999999</v>
      </c>
      <c r="H22" s="24">
        <f t="shared" si="3"/>
        <v>0</v>
      </c>
      <c r="I22" s="26">
        <f t="shared" si="4"/>
        <v>100</v>
      </c>
      <c r="J22" s="34">
        <v>6427.5029999999997</v>
      </c>
      <c r="K22" s="36">
        <f>'[4]Проверочная  таблица'!H21/1000</f>
        <v>6427.5029999999997</v>
      </c>
      <c r="L22" s="36">
        <f>'[4]Проверочная  таблица'!I21/1000</f>
        <v>6427.5029999999997</v>
      </c>
      <c r="M22" s="37">
        <f t="shared" si="5"/>
        <v>100</v>
      </c>
      <c r="N22" s="34">
        <v>30156.261999999999</v>
      </c>
      <c r="O22" s="36">
        <f>'[4]Проверочная  таблица'!F21/1000</f>
        <v>30156.261999999999</v>
      </c>
      <c r="P22" s="38">
        <f>'[4]Проверочная  таблица'!G21/1000</f>
        <v>30156.261999999999</v>
      </c>
      <c r="Q22" s="39">
        <f t="shared" si="6"/>
        <v>100</v>
      </c>
      <c r="R22" s="34">
        <v>21554.879000000001</v>
      </c>
      <c r="S22" s="31">
        <f>('[4]Проверочная  таблица'!N21+'[4]Проверочная  таблица'!P21)/1000</f>
        <v>43316.053</v>
      </c>
      <c r="T22" s="31">
        <f>('[4]Проверочная  таблица'!O21+'[4]Проверочная  таблица'!Q21)/1000</f>
        <v>43316.053</v>
      </c>
      <c r="U22" s="32">
        <f t="shared" si="7"/>
        <v>100</v>
      </c>
      <c r="V22" s="34"/>
      <c r="W22" s="25">
        <f>'[2]Дотация  из  ОБ_факт'!Y17/1000</f>
        <v>877.625</v>
      </c>
      <c r="X22" s="33">
        <f>'[4]Проверочная  таблица'!AO21/1000</f>
        <v>877.625</v>
      </c>
      <c r="Y22" s="34">
        <f t="shared" si="8"/>
        <v>100</v>
      </c>
      <c r="Z22" s="34"/>
      <c r="AA22" s="22">
        <f>'[2]Дотация  из  ОБ_факт'!AA17/1000</f>
        <v>0</v>
      </c>
      <c r="AB22" s="25">
        <f>'[4]Проверочная  таблица'!AJ21/1000</f>
        <v>0</v>
      </c>
      <c r="AC22" s="34">
        <f t="shared" si="9"/>
        <v>0</v>
      </c>
      <c r="AD22" s="34"/>
      <c r="AE22" s="33">
        <f>'[2]Дотация  из  ОБ_факт'!AC17/1000</f>
        <v>1200</v>
      </c>
      <c r="AF22" s="25">
        <f>'[4]Проверочная  таблица'!AK21/1000</f>
        <v>1200</v>
      </c>
      <c r="AG22" s="34">
        <f t="shared" si="10"/>
        <v>100</v>
      </c>
      <c r="AH22" s="34"/>
      <c r="AI22" s="25">
        <f>'[2]Дотация  из  ОБ_факт'!AE17/1000</f>
        <v>0</v>
      </c>
      <c r="AJ22" s="33">
        <f>'[4]Проверочная  таблица'!AP21/1000</f>
        <v>0</v>
      </c>
      <c r="AK22" s="34">
        <f t="shared" si="11"/>
        <v>0</v>
      </c>
      <c r="AL22" s="34"/>
      <c r="AM22" s="25">
        <f>'[2]Дотация  из  ОБ_факт'!AG17/1000</f>
        <v>0</v>
      </c>
      <c r="AN22" s="31">
        <f>'[4]Проверочная  таблица'!AL21/1000</f>
        <v>0</v>
      </c>
      <c r="AO22" s="34">
        <f t="shared" si="12"/>
        <v>0</v>
      </c>
      <c r="AP22" s="34"/>
      <c r="AQ22" s="22">
        <f>('[4]Проверочная  таблица'!V21+'[4]Проверочная  таблица'!Z21)/1000</f>
        <v>0</v>
      </c>
      <c r="AR22" s="25">
        <f>('[4]Проверочная  таблица'!X21+'[4]Проверочная  таблица'!AB21)/1000</f>
        <v>0</v>
      </c>
      <c r="AS22" s="34">
        <f t="shared" si="13"/>
        <v>0</v>
      </c>
    </row>
    <row r="23" spans="1:45" ht="19.5" customHeight="1" x14ac:dyDescent="0.25">
      <c r="A23" s="35" t="s">
        <v>44</v>
      </c>
      <c r="B23" s="22">
        <f t="shared" si="0"/>
        <v>169017.299</v>
      </c>
      <c r="C23" s="22">
        <f t="shared" si="0"/>
        <v>594350.37969999993</v>
      </c>
      <c r="D23" s="23">
        <f>'[3]Исполнение для администрации_КБ'!N24</f>
        <v>594350.37970000005</v>
      </c>
      <c r="E23" s="24">
        <f t="shared" si="1"/>
        <v>0</v>
      </c>
      <c r="F23" s="25">
        <f t="shared" si="2"/>
        <v>594350.37969999993</v>
      </c>
      <c r="G23" s="23">
        <f>'[3]Исполнение для администрации_КБ'!O24</f>
        <v>594350.37970000005</v>
      </c>
      <c r="H23" s="24">
        <f t="shared" si="3"/>
        <v>0</v>
      </c>
      <c r="I23" s="26">
        <f t="shared" si="4"/>
        <v>100</v>
      </c>
      <c r="J23" s="34">
        <v>43121.436000000002</v>
      </c>
      <c r="K23" s="36">
        <f>'[4]Проверочная  таблица'!H22/1000</f>
        <v>43105.712700000004</v>
      </c>
      <c r="L23" s="36">
        <f>'[4]Проверочная  таблица'!I22/1000</f>
        <v>43105.712700000004</v>
      </c>
      <c r="M23" s="37">
        <f t="shared" si="5"/>
        <v>100</v>
      </c>
      <c r="N23" s="34">
        <v>51912.822</v>
      </c>
      <c r="O23" s="36">
        <f>'[4]Проверочная  таблица'!F22/1000</f>
        <v>51912.822</v>
      </c>
      <c r="P23" s="38">
        <f>'[4]Проверочная  таблица'!G22/1000</f>
        <v>51912.822</v>
      </c>
      <c r="Q23" s="39">
        <f t="shared" si="6"/>
        <v>100</v>
      </c>
      <c r="R23" s="34">
        <v>73983.040999999997</v>
      </c>
      <c r="S23" s="31">
        <f>('[4]Проверочная  таблица'!N22+'[4]Проверочная  таблица'!P22)/1000</f>
        <v>495923.34499999997</v>
      </c>
      <c r="T23" s="31">
        <f>('[4]Проверочная  таблица'!O22+'[4]Проверочная  таблица'!Q22)/1000</f>
        <v>495923.34499999997</v>
      </c>
      <c r="U23" s="32">
        <f t="shared" si="7"/>
        <v>100</v>
      </c>
      <c r="V23" s="34"/>
      <c r="W23" s="25">
        <f>'[2]Дотация  из  ОБ_факт'!Y18/1000</f>
        <v>858.5</v>
      </c>
      <c r="X23" s="33">
        <f>'[4]Проверочная  таблица'!AO22/1000</f>
        <v>858.5</v>
      </c>
      <c r="Y23" s="34">
        <f t="shared" si="8"/>
        <v>100</v>
      </c>
      <c r="Z23" s="34"/>
      <c r="AA23" s="22">
        <f>'[2]Дотация  из  ОБ_факт'!AA18/1000</f>
        <v>0</v>
      </c>
      <c r="AB23" s="25">
        <f>'[4]Проверочная  таблица'!AJ22/1000</f>
        <v>0</v>
      </c>
      <c r="AC23" s="34">
        <f t="shared" si="9"/>
        <v>0</v>
      </c>
      <c r="AD23" s="34"/>
      <c r="AE23" s="33">
        <f>'[2]Дотация  из  ОБ_факт'!AC18/1000</f>
        <v>900</v>
      </c>
      <c r="AF23" s="25">
        <f>'[4]Проверочная  таблица'!AK22/1000</f>
        <v>900</v>
      </c>
      <c r="AG23" s="34">
        <f t="shared" si="10"/>
        <v>100</v>
      </c>
      <c r="AH23" s="34"/>
      <c r="AI23" s="25">
        <f>'[2]Дотация  из  ОБ_факт'!AE18/1000</f>
        <v>0</v>
      </c>
      <c r="AJ23" s="33">
        <f>'[4]Проверочная  таблица'!AP22/1000</f>
        <v>0</v>
      </c>
      <c r="AK23" s="34">
        <f t="shared" si="11"/>
        <v>0</v>
      </c>
      <c r="AL23" s="34"/>
      <c r="AM23" s="25">
        <f>'[2]Дотация  из  ОБ_факт'!AG18/1000</f>
        <v>1650</v>
      </c>
      <c r="AN23" s="31">
        <f>'[4]Проверочная  таблица'!AL22/1000</f>
        <v>1650</v>
      </c>
      <c r="AO23" s="34">
        <f t="shared" si="12"/>
        <v>100</v>
      </c>
      <c r="AP23" s="34"/>
      <c r="AQ23" s="22">
        <f>('[4]Проверочная  таблица'!V22+'[4]Проверочная  таблица'!Z22)/1000</f>
        <v>0</v>
      </c>
      <c r="AR23" s="25">
        <f>('[4]Проверочная  таблица'!X22+'[4]Проверочная  таблица'!AB22)/1000</f>
        <v>0</v>
      </c>
      <c r="AS23" s="34">
        <f t="shared" si="13"/>
        <v>0</v>
      </c>
    </row>
    <row r="24" spans="1:45" ht="19.5" customHeight="1" x14ac:dyDescent="0.25">
      <c r="A24" s="35" t="s">
        <v>45</v>
      </c>
      <c r="B24" s="22">
        <f t="shared" si="0"/>
        <v>81612.922000000006</v>
      </c>
      <c r="C24" s="22">
        <f t="shared" si="0"/>
        <v>111497.614</v>
      </c>
      <c r="D24" s="23">
        <f>'[3]Исполнение для администрации_КБ'!N25</f>
        <v>111497.614</v>
      </c>
      <c r="E24" s="24">
        <f t="shared" si="1"/>
        <v>0</v>
      </c>
      <c r="F24" s="25">
        <f t="shared" si="2"/>
        <v>111497.614</v>
      </c>
      <c r="G24" s="23">
        <f>'[3]Исполнение для администрации_КБ'!O25</f>
        <v>111497.614</v>
      </c>
      <c r="H24" s="24">
        <f t="shared" si="3"/>
        <v>0</v>
      </c>
      <c r="I24" s="26">
        <f t="shared" si="4"/>
        <v>100</v>
      </c>
      <c r="J24" s="34">
        <v>13901.894</v>
      </c>
      <c r="K24" s="36">
        <f>'[4]Проверочная  таблица'!H23/1000</f>
        <v>13901.894</v>
      </c>
      <c r="L24" s="36">
        <f>'[4]Проверочная  таблица'!I23/1000</f>
        <v>13901.894</v>
      </c>
      <c r="M24" s="37">
        <f t="shared" si="5"/>
        <v>100</v>
      </c>
      <c r="N24" s="34">
        <v>49007.205000000002</v>
      </c>
      <c r="O24" s="36">
        <f>'[4]Проверочная  таблица'!F23/1000</f>
        <v>49007.205000000002</v>
      </c>
      <c r="P24" s="38">
        <f>'[4]Проверочная  таблица'!G23/1000</f>
        <v>49007.205000000002</v>
      </c>
      <c r="Q24" s="39">
        <f t="shared" si="6"/>
        <v>100</v>
      </c>
      <c r="R24" s="34">
        <v>18703.823</v>
      </c>
      <c r="S24" s="31">
        <f>('[4]Проверочная  таблица'!N23+'[4]Проверочная  таблица'!P23)/1000</f>
        <v>48429.14</v>
      </c>
      <c r="T24" s="31">
        <f>('[4]Проверочная  таблица'!O23+'[4]Проверочная  таблица'!Q23)/1000</f>
        <v>48429.14</v>
      </c>
      <c r="U24" s="32">
        <f t="shared" si="7"/>
        <v>100</v>
      </c>
      <c r="V24" s="34"/>
      <c r="W24" s="25">
        <f>'[2]Дотация  из  ОБ_факт'!Y19/1000</f>
        <v>159.375</v>
      </c>
      <c r="X24" s="33">
        <f>'[4]Проверочная  таблица'!AO23/1000</f>
        <v>159.375</v>
      </c>
      <c r="Y24" s="34">
        <f t="shared" si="8"/>
        <v>100</v>
      </c>
      <c r="Z24" s="34"/>
      <c r="AA24" s="22">
        <f>'[2]Дотация  из  ОБ_факт'!AA19/1000</f>
        <v>0</v>
      </c>
      <c r="AB24" s="25">
        <f>'[4]Проверочная  таблица'!AJ23/1000</f>
        <v>0</v>
      </c>
      <c r="AC24" s="34">
        <f t="shared" si="9"/>
        <v>0</v>
      </c>
      <c r="AD24" s="34"/>
      <c r="AE24" s="33">
        <f>'[2]Дотация  из  ОБ_факт'!AC19/1000</f>
        <v>0</v>
      </c>
      <c r="AF24" s="25">
        <f>'[4]Проверочная  таблица'!AK23/1000</f>
        <v>0</v>
      </c>
      <c r="AG24" s="34">
        <f t="shared" si="10"/>
        <v>0</v>
      </c>
      <c r="AH24" s="34"/>
      <c r="AI24" s="25">
        <f>'[2]Дотация  из  ОБ_факт'!AE19/1000</f>
        <v>0</v>
      </c>
      <c r="AJ24" s="33">
        <f>'[4]Проверочная  таблица'!AP23/1000</f>
        <v>0</v>
      </c>
      <c r="AK24" s="34">
        <f t="shared" si="11"/>
        <v>0</v>
      </c>
      <c r="AL24" s="34"/>
      <c r="AM24" s="25">
        <f>'[2]Дотация  из  ОБ_факт'!AG19/1000</f>
        <v>0</v>
      </c>
      <c r="AN24" s="31">
        <f>'[4]Проверочная  таблица'!AL23/1000</f>
        <v>0</v>
      </c>
      <c r="AO24" s="34">
        <f t="shared" si="12"/>
        <v>0</v>
      </c>
      <c r="AP24" s="34"/>
      <c r="AQ24" s="22">
        <f>('[4]Проверочная  таблица'!V23+'[4]Проверочная  таблица'!Z23)/1000</f>
        <v>0</v>
      </c>
      <c r="AR24" s="25">
        <f>('[4]Проверочная  таблица'!X23+'[4]Проверочная  таблица'!AB23)/1000</f>
        <v>0</v>
      </c>
      <c r="AS24" s="34">
        <f t="shared" si="13"/>
        <v>0</v>
      </c>
    </row>
    <row r="25" spans="1:45" ht="19.5" customHeight="1" x14ac:dyDescent="0.25">
      <c r="A25" s="35" t="s">
        <v>46</v>
      </c>
      <c r="B25" s="22">
        <f t="shared" si="0"/>
        <v>49334.740000000005</v>
      </c>
      <c r="C25" s="22">
        <f t="shared" si="0"/>
        <v>70569.736999999994</v>
      </c>
      <c r="D25" s="23">
        <f>'[3]Исполнение для администрации_КБ'!N26</f>
        <v>70569.736999999994</v>
      </c>
      <c r="E25" s="24">
        <f t="shared" si="1"/>
        <v>0</v>
      </c>
      <c r="F25" s="25">
        <f t="shared" si="2"/>
        <v>70569.736999999994</v>
      </c>
      <c r="G25" s="23">
        <f>'[3]Исполнение для администрации_КБ'!O26</f>
        <v>70569.736999999994</v>
      </c>
      <c r="H25" s="24">
        <f t="shared" si="3"/>
        <v>0</v>
      </c>
      <c r="I25" s="26">
        <f t="shared" si="4"/>
        <v>100</v>
      </c>
      <c r="J25" s="34">
        <v>13422.647000000001</v>
      </c>
      <c r="K25" s="36">
        <f>'[4]Проверочная  таблица'!H24/1000</f>
        <v>13422.647000000001</v>
      </c>
      <c r="L25" s="36">
        <f>'[4]Проверочная  таблица'!I24/1000</f>
        <v>13422.647000000001</v>
      </c>
      <c r="M25" s="37">
        <f t="shared" si="5"/>
        <v>100</v>
      </c>
      <c r="N25" s="34">
        <v>3965.2109999999998</v>
      </c>
      <c r="O25" s="36">
        <f>'[4]Проверочная  таблица'!F24/1000</f>
        <v>3965.2109999999998</v>
      </c>
      <c r="P25" s="38">
        <f>'[4]Проверочная  таблица'!G24/1000</f>
        <v>3965.2109999999998</v>
      </c>
      <c r="Q25" s="39">
        <f t="shared" si="6"/>
        <v>100</v>
      </c>
      <c r="R25" s="34">
        <v>31946.882000000001</v>
      </c>
      <c r="S25" s="31">
        <f>('[4]Проверочная  таблица'!N24+'[4]Проверочная  таблица'!P24)/1000</f>
        <v>45544.254000000001</v>
      </c>
      <c r="T25" s="31">
        <f>('[4]Проверочная  таблица'!O24+'[4]Проверочная  таблица'!Q24)/1000</f>
        <v>45544.254000000001</v>
      </c>
      <c r="U25" s="32">
        <f t="shared" si="7"/>
        <v>100</v>
      </c>
      <c r="V25" s="34"/>
      <c r="W25" s="25">
        <f>'[2]Дотация  из  ОБ_факт'!Y20/1000</f>
        <v>3087.625</v>
      </c>
      <c r="X25" s="33">
        <f>'[4]Проверочная  таблица'!AO24/1000</f>
        <v>3087.625</v>
      </c>
      <c r="Y25" s="34">
        <f t="shared" si="8"/>
        <v>100</v>
      </c>
      <c r="Z25" s="34"/>
      <c r="AA25" s="22">
        <f>'[2]Дотация  из  ОБ_факт'!AA20/1000</f>
        <v>1500</v>
      </c>
      <c r="AB25" s="25">
        <f>'[4]Проверочная  таблица'!AJ24/1000</f>
        <v>1500</v>
      </c>
      <c r="AC25" s="34">
        <f t="shared" si="9"/>
        <v>100</v>
      </c>
      <c r="AD25" s="34"/>
      <c r="AE25" s="33">
        <f>'[2]Дотация  из  ОБ_факт'!AC20/1000</f>
        <v>800</v>
      </c>
      <c r="AF25" s="25">
        <f>'[4]Проверочная  таблица'!AK24/1000</f>
        <v>800</v>
      </c>
      <c r="AG25" s="34">
        <f t="shared" si="10"/>
        <v>100</v>
      </c>
      <c r="AH25" s="34"/>
      <c r="AI25" s="25">
        <f>'[2]Дотация  из  ОБ_факт'!AE20/1000</f>
        <v>0</v>
      </c>
      <c r="AJ25" s="33">
        <f>'[4]Проверочная  таблица'!AP24/1000</f>
        <v>0</v>
      </c>
      <c r="AK25" s="34">
        <f t="shared" si="11"/>
        <v>0</v>
      </c>
      <c r="AL25" s="34"/>
      <c r="AM25" s="25">
        <f>'[2]Дотация  из  ОБ_факт'!AG20/1000</f>
        <v>2250</v>
      </c>
      <c r="AN25" s="31">
        <f>'[4]Проверочная  таблица'!AL24/1000</f>
        <v>2250</v>
      </c>
      <c r="AO25" s="34">
        <f t="shared" si="12"/>
        <v>100</v>
      </c>
      <c r="AP25" s="34"/>
      <c r="AQ25" s="22">
        <f>('[4]Проверочная  таблица'!V24+'[4]Проверочная  таблица'!Z24)/1000</f>
        <v>0</v>
      </c>
      <c r="AR25" s="25">
        <f>('[4]Проверочная  таблица'!X24+'[4]Проверочная  таблица'!AB24)/1000</f>
        <v>0</v>
      </c>
      <c r="AS25" s="34">
        <f t="shared" si="13"/>
        <v>0</v>
      </c>
    </row>
    <row r="26" spans="1:45" ht="19.5" customHeight="1" x14ac:dyDescent="0.25">
      <c r="A26" s="35" t="s">
        <v>47</v>
      </c>
      <c r="B26" s="22">
        <f t="shared" si="0"/>
        <v>53793.032999999996</v>
      </c>
      <c r="C26" s="22">
        <f t="shared" si="0"/>
        <v>72101.079750000004</v>
      </c>
      <c r="D26" s="23">
        <f>'[3]Исполнение для администрации_КБ'!N27</f>
        <v>72101.079750000004</v>
      </c>
      <c r="E26" s="24">
        <f t="shared" si="1"/>
        <v>0</v>
      </c>
      <c r="F26" s="25">
        <f t="shared" si="2"/>
        <v>72101.079750000004</v>
      </c>
      <c r="G26" s="23">
        <f>'[3]Исполнение для администрации_КБ'!O27</f>
        <v>72101.079750000004</v>
      </c>
      <c r="H26" s="24">
        <f t="shared" si="3"/>
        <v>0</v>
      </c>
      <c r="I26" s="26">
        <f t="shared" si="4"/>
        <v>100</v>
      </c>
      <c r="J26" s="34">
        <v>25156.077000000001</v>
      </c>
      <c r="K26" s="36">
        <f>'[4]Проверочная  таблица'!H25/1000</f>
        <v>25145.532750000002</v>
      </c>
      <c r="L26" s="36">
        <f>'[4]Проверочная  таблица'!I25/1000</f>
        <v>25145.532750000002</v>
      </c>
      <c r="M26" s="37">
        <f t="shared" si="5"/>
        <v>100</v>
      </c>
      <c r="N26" s="34">
        <v>7893.6270000000004</v>
      </c>
      <c r="O26" s="36">
        <f>'[4]Проверочная  таблица'!F25/1000</f>
        <v>7893.6270000000004</v>
      </c>
      <c r="P26" s="38">
        <f>'[4]Проверочная  таблица'!G25/1000</f>
        <v>7893.6270000000004</v>
      </c>
      <c r="Q26" s="39">
        <f t="shared" si="6"/>
        <v>100</v>
      </c>
      <c r="R26" s="34">
        <v>20743.329000000002</v>
      </c>
      <c r="S26" s="31">
        <f>('[4]Проверочная  таблица'!N25+'[4]Проверочная  таблица'!P25)/1000</f>
        <v>39047.044999999998</v>
      </c>
      <c r="T26" s="31">
        <f>('[4]Проверочная  таблица'!O25+'[4]Проверочная  таблица'!Q25)/1000</f>
        <v>39047.044999999998</v>
      </c>
      <c r="U26" s="32">
        <f t="shared" si="7"/>
        <v>100</v>
      </c>
      <c r="V26" s="34"/>
      <c r="W26" s="25">
        <f>'[2]Дотация  из  ОБ_факт'!Y21/1000</f>
        <v>14.875</v>
      </c>
      <c r="X26" s="33">
        <f>'[4]Проверочная  таблица'!AO25/1000</f>
        <v>14.875</v>
      </c>
      <c r="Y26" s="34">
        <f t="shared" si="8"/>
        <v>100</v>
      </c>
      <c r="Z26" s="34"/>
      <c r="AA26" s="22">
        <f>'[2]Дотация  из  ОБ_факт'!AA21/1000</f>
        <v>0</v>
      </c>
      <c r="AB26" s="25">
        <f>'[4]Проверочная  таблица'!AJ25/1000</f>
        <v>0</v>
      </c>
      <c r="AC26" s="34">
        <f t="shared" si="9"/>
        <v>0</v>
      </c>
      <c r="AD26" s="34"/>
      <c r="AE26" s="33">
        <f>'[2]Дотация  из  ОБ_факт'!AC21/1000</f>
        <v>0</v>
      </c>
      <c r="AF26" s="25">
        <f>'[4]Проверочная  таблица'!AK25/1000</f>
        <v>0</v>
      </c>
      <c r="AG26" s="34">
        <f t="shared" si="10"/>
        <v>0</v>
      </c>
      <c r="AH26" s="34"/>
      <c r="AI26" s="25">
        <f>'[2]Дотация  из  ОБ_факт'!AE21/1000</f>
        <v>0</v>
      </c>
      <c r="AJ26" s="33">
        <f>'[4]Проверочная  таблица'!AP25/1000</f>
        <v>0</v>
      </c>
      <c r="AK26" s="34">
        <f t="shared" si="11"/>
        <v>0</v>
      </c>
      <c r="AL26" s="34"/>
      <c r="AM26" s="25">
        <f>'[2]Дотация  из  ОБ_факт'!AG21/1000</f>
        <v>0</v>
      </c>
      <c r="AN26" s="31">
        <f>'[4]Проверочная  таблица'!AL25/1000</f>
        <v>0</v>
      </c>
      <c r="AO26" s="34">
        <f t="shared" si="12"/>
        <v>0</v>
      </c>
      <c r="AP26" s="34"/>
      <c r="AQ26" s="22">
        <f>('[4]Проверочная  таблица'!V25+'[4]Проверочная  таблица'!Z25)/1000</f>
        <v>0</v>
      </c>
      <c r="AR26" s="25">
        <f>('[4]Проверочная  таблица'!X25+'[4]Проверочная  таблица'!AB25)/1000</f>
        <v>0</v>
      </c>
      <c r="AS26" s="34">
        <f t="shared" si="13"/>
        <v>0</v>
      </c>
    </row>
    <row r="27" spans="1:45" ht="19.5" customHeight="1" x14ac:dyDescent="0.25">
      <c r="A27" s="35" t="s">
        <v>48</v>
      </c>
      <c r="B27" s="22">
        <f t="shared" si="0"/>
        <v>56981.635999999999</v>
      </c>
      <c r="C27" s="22">
        <f t="shared" si="0"/>
        <v>68922.731999999989</v>
      </c>
      <c r="D27" s="23">
        <f>'[3]Исполнение для администрации_КБ'!N28</f>
        <v>68922.732000000004</v>
      </c>
      <c r="E27" s="24">
        <f t="shared" si="1"/>
        <v>0</v>
      </c>
      <c r="F27" s="25">
        <f t="shared" si="2"/>
        <v>68922.731999999989</v>
      </c>
      <c r="G27" s="23">
        <f>'[3]Исполнение для администрации_КБ'!O28</f>
        <v>68922.732000000004</v>
      </c>
      <c r="H27" s="24">
        <f t="shared" si="3"/>
        <v>0</v>
      </c>
      <c r="I27" s="26">
        <f t="shared" si="4"/>
        <v>100</v>
      </c>
      <c r="J27" s="34">
        <v>28180.713</v>
      </c>
      <c r="K27" s="36">
        <f>'[4]Проверочная  таблица'!H26/1000</f>
        <v>28180.713</v>
      </c>
      <c r="L27" s="36">
        <f>'[4]Проверочная  таблица'!I26/1000</f>
        <v>28180.713</v>
      </c>
      <c r="M27" s="37">
        <f t="shared" si="5"/>
        <v>100</v>
      </c>
      <c r="N27" s="34">
        <v>13608.315000000001</v>
      </c>
      <c r="O27" s="36">
        <f>'[4]Проверочная  таблица'!F26/1000</f>
        <v>13608.315000000001</v>
      </c>
      <c r="P27" s="38">
        <f>'[4]Проверочная  таблица'!G26/1000</f>
        <v>13608.315000000001</v>
      </c>
      <c r="Q27" s="39">
        <f t="shared" si="6"/>
        <v>100</v>
      </c>
      <c r="R27" s="34">
        <v>15192.608</v>
      </c>
      <c r="S27" s="31">
        <f>('[4]Проверочная  таблица'!N26+'[4]Проверочная  таблица'!P26)/1000</f>
        <v>25433.703999999998</v>
      </c>
      <c r="T27" s="31">
        <f>('[4]Проверочная  таблица'!O26+'[4]Проверочная  таблица'!Q26)/1000</f>
        <v>25433.703999999998</v>
      </c>
      <c r="U27" s="32">
        <f t="shared" si="7"/>
        <v>100</v>
      </c>
      <c r="V27" s="34"/>
      <c r="W27" s="25">
        <f>'[2]Дотация  из  ОБ_факт'!Y22/1000</f>
        <v>0</v>
      </c>
      <c r="X27" s="33">
        <f>'[4]Проверочная  таблица'!AO26/1000</f>
        <v>0</v>
      </c>
      <c r="Y27" s="34">
        <f t="shared" si="8"/>
        <v>0</v>
      </c>
      <c r="Z27" s="34"/>
      <c r="AA27" s="22">
        <f>'[2]Дотация  из  ОБ_факт'!AA22/1000</f>
        <v>0</v>
      </c>
      <c r="AB27" s="25">
        <f>'[4]Проверочная  таблица'!AJ26/1000</f>
        <v>0</v>
      </c>
      <c r="AC27" s="34">
        <f t="shared" si="9"/>
        <v>0</v>
      </c>
      <c r="AD27" s="34"/>
      <c r="AE27" s="33">
        <f>'[2]Дотация  из  ОБ_факт'!AC22/1000</f>
        <v>1700</v>
      </c>
      <c r="AF27" s="25">
        <f>'[4]Проверочная  таблица'!AK26/1000</f>
        <v>1700</v>
      </c>
      <c r="AG27" s="34">
        <f t="shared" si="10"/>
        <v>100</v>
      </c>
      <c r="AH27" s="34"/>
      <c r="AI27" s="25">
        <f>'[2]Дотация  из  ОБ_факт'!AE22/1000</f>
        <v>0</v>
      </c>
      <c r="AJ27" s="33">
        <f>'[4]Проверочная  таблица'!AP26/1000</f>
        <v>0</v>
      </c>
      <c r="AK27" s="34">
        <f t="shared" si="11"/>
        <v>0</v>
      </c>
      <c r="AL27" s="34"/>
      <c r="AM27" s="25">
        <f>'[2]Дотация  из  ОБ_факт'!AG22/1000</f>
        <v>0</v>
      </c>
      <c r="AN27" s="31">
        <f>'[4]Проверочная  таблица'!AL26/1000</f>
        <v>0</v>
      </c>
      <c r="AO27" s="34">
        <f t="shared" si="12"/>
        <v>0</v>
      </c>
      <c r="AP27" s="34"/>
      <c r="AQ27" s="22">
        <f>('[4]Проверочная  таблица'!V26+'[4]Проверочная  таблица'!Z26)/1000</f>
        <v>0</v>
      </c>
      <c r="AR27" s="25">
        <f>('[4]Проверочная  таблица'!X26+'[4]Проверочная  таблица'!AB26)/1000</f>
        <v>0</v>
      </c>
      <c r="AS27" s="34">
        <f t="shared" si="13"/>
        <v>0</v>
      </c>
    </row>
    <row r="28" spans="1:45" ht="19.5" customHeight="1" x14ac:dyDescent="0.25">
      <c r="A28" s="35" t="s">
        <v>49</v>
      </c>
      <c r="B28" s="22">
        <f t="shared" si="0"/>
        <v>153986.943</v>
      </c>
      <c r="C28" s="22">
        <f t="shared" si="0"/>
        <v>285707.63199999998</v>
      </c>
      <c r="D28" s="23">
        <f>'[3]Исполнение для администрации_КБ'!N29</f>
        <v>285707.63199999998</v>
      </c>
      <c r="E28" s="24">
        <f t="shared" si="1"/>
        <v>0</v>
      </c>
      <c r="F28" s="25">
        <f t="shared" si="2"/>
        <v>285707.63199999998</v>
      </c>
      <c r="G28" s="23">
        <f>'[3]Исполнение для администрации_КБ'!O29</f>
        <v>285707.63199999998</v>
      </c>
      <c r="H28" s="24">
        <f t="shared" si="3"/>
        <v>0</v>
      </c>
      <c r="I28" s="26">
        <f t="shared" si="4"/>
        <v>100</v>
      </c>
      <c r="J28" s="34">
        <v>112184.314</v>
      </c>
      <c r="K28" s="36">
        <f>'[4]Проверочная  таблица'!H27/1000</f>
        <v>112184.314</v>
      </c>
      <c r="L28" s="36">
        <f>'[4]Проверочная  таблица'!I27/1000</f>
        <v>112184.314</v>
      </c>
      <c r="M28" s="37">
        <f t="shared" si="5"/>
        <v>100</v>
      </c>
      <c r="N28" s="34">
        <v>19829.534</v>
      </c>
      <c r="O28" s="36">
        <f>'[4]Проверочная  таблица'!F27/1000</f>
        <v>19829.534</v>
      </c>
      <c r="P28" s="38">
        <f>'[4]Проверочная  таблица'!G27/1000</f>
        <v>19829.534</v>
      </c>
      <c r="Q28" s="39">
        <f t="shared" si="6"/>
        <v>100</v>
      </c>
      <c r="R28" s="34">
        <v>21973.095000000001</v>
      </c>
      <c r="S28" s="31">
        <f>('[4]Проверочная  таблица'!N27+'[4]Проверочная  таблица'!P27)/1000</f>
        <v>153098.15900000001</v>
      </c>
      <c r="T28" s="31">
        <f>('[4]Проверочная  таблица'!O27+'[4]Проверочная  таблица'!Q27)/1000</f>
        <v>153098.15900000001</v>
      </c>
      <c r="U28" s="32">
        <f t="shared" si="7"/>
        <v>100</v>
      </c>
      <c r="V28" s="34"/>
      <c r="W28" s="25">
        <f>'[2]Дотация  из  ОБ_факт'!Y23/1000</f>
        <v>95.625</v>
      </c>
      <c r="X28" s="33">
        <f>'[4]Проверочная  таблица'!AO27/1000</f>
        <v>95.625</v>
      </c>
      <c r="Y28" s="34">
        <f t="shared" si="8"/>
        <v>100</v>
      </c>
      <c r="Z28" s="34"/>
      <c r="AA28" s="22">
        <f>'[2]Дотация  из  ОБ_факт'!AA23/1000</f>
        <v>500</v>
      </c>
      <c r="AB28" s="25">
        <f>'[4]Проверочная  таблица'!AJ27/1000</f>
        <v>500</v>
      </c>
      <c r="AC28" s="34">
        <f t="shared" si="9"/>
        <v>100</v>
      </c>
      <c r="AD28" s="34"/>
      <c r="AE28" s="33">
        <f>'[2]Дотация  из  ОБ_факт'!AC23/1000</f>
        <v>0</v>
      </c>
      <c r="AF28" s="25">
        <f>'[4]Проверочная  таблица'!AK27/1000</f>
        <v>0</v>
      </c>
      <c r="AG28" s="34">
        <f t="shared" si="10"/>
        <v>0</v>
      </c>
      <c r="AH28" s="34"/>
      <c r="AI28" s="25">
        <f>'[2]Дотация  из  ОБ_факт'!AE23/1000</f>
        <v>0</v>
      </c>
      <c r="AJ28" s="33">
        <f>'[4]Проверочная  таблица'!AP27/1000</f>
        <v>0</v>
      </c>
      <c r="AK28" s="34">
        <f t="shared" si="11"/>
        <v>0</v>
      </c>
      <c r="AL28" s="34"/>
      <c r="AM28" s="25">
        <f>'[2]Дотация  из  ОБ_факт'!AG23/1000</f>
        <v>0</v>
      </c>
      <c r="AN28" s="31">
        <f>'[4]Проверочная  таблица'!AL27/1000</f>
        <v>0</v>
      </c>
      <c r="AO28" s="34">
        <f t="shared" si="12"/>
        <v>0</v>
      </c>
      <c r="AP28" s="34"/>
      <c r="AQ28" s="22">
        <f>('[4]Проверочная  таблица'!V27+'[4]Проверочная  таблица'!Z27)/1000</f>
        <v>0</v>
      </c>
      <c r="AR28" s="25">
        <f>('[4]Проверочная  таблица'!X27+'[4]Проверочная  таблица'!AB27)/1000</f>
        <v>0</v>
      </c>
      <c r="AS28" s="34">
        <f t="shared" si="13"/>
        <v>0</v>
      </c>
    </row>
    <row r="29" spans="1:45" ht="19.5" customHeight="1" x14ac:dyDescent="0.25">
      <c r="A29" s="35" t="s">
        <v>50</v>
      </c>
      <c r="B29" s="22">
        <f t="shared" si="0"/>
        <v>62857.280000000006</v>
      </c>
      <c r="C29" s="22">
        <f t="shared" si="0"/>
        <v>208217.565</v>
      </c>
      <c r="D29" s="23">
        <f>'[3]Исполнение для администрации_КБ'!N30</f>
        <v>208217.565</v>
      </c>
      <c r="E29" s="24">
        <f t="shared" si="1"/>
        <v>0</v>
      </c>
      <c r="F29" s="25">
        <f t="shared" si="2"/>
        <v>208217.565</v>
      </c>
      <c r="G29" s="23">
        <f>'[3]Исполнение для администрации_КБ'!O30</f>
        <v>208217.565</v>
      </c>
      <c r="H29" s="24">
        <f t="shared" si="3"/>
        <v>0</v>
      </c>
      <c r="I29" s="26">
        <f t="shared" si="4"/>
        <v>100</v>
      </c>
      <c r="J29" s="34">
        <v>27822.312000000002</v>
      </c>
      <c r="K29" s="36">
        <f>'[4]Проверочная  таблица'!H28/1000</f>
        <v>27822.312000000002</v>
      </c>
      <c r="L29" s="36">
        <f>'[4]Проверочная  таблица'!I28/1000</f>
        <v>27822.312000000002</v>
      </c>
      <c r="M29" s="37">
        <f t="shared" si="5"/>
        <v>100</v>
      </c>
      <c r="N29" s="34">
        <v>21619.707999999999</v>
      </c>
      <c r="O29" s="36">
        <f>'[4]Проверочная  таблица'!F28/1000</f>
        <v>21619.707999999999</v>
      </c>
      <c r="P29" s="38">
        <f>'[4]Проверочная  таблица'!G28/1000</f>
        <v>21619.707999999999</v>
      </c>
      <c r="Q29" s="39">
        <f t="shared" si="6"/>
        <v>100</v>
      </c>
      <c r="R29" s="34">
        <v>13415.26</v>
      </c>
      <c r="S29" s="31">
        <f>('[4]Проверочная  таблица'!N28+'[4]Проверочная  таблица'!P28)/1000</f>
        <v>156208.495</v>
      </c>
      <c r="T29" s="31">
        <f>('[4]Проверочная  таблица'!O28+'[4]Проверочная  таблица'!Q28)/1000</f>
        <v>156208.495</v>
      </c>
      <c r="U29" s="32">
        <f t="shared" si="7"/>
        <v>100</v>
      </c>
      <c r="V29" s="34"/>
      <c r="W29" s="25">
        <f>'[2]Дотация  из  ОБ_факт'!Y24/1000</f>
        <v>317.05</v>
      </c>
      <c r="X29" s="33">
        <f>'[4]Проверочная  таблица'!AO28/1000</f>
        <v>317.05</v>
      </c>
      <c r="Y29" s="34">
        <f t="shared" si="8"/>
        <v>100</v>
      </c>
      <c r="Z29" s="34"/>
      <c r="AA29" s="22">
        <f>'[2]Дотация  из  ОБ_факт'!AA24/1000</f>
        <v>1200</v>
      </c>
      <c r="AB29" s="25">
        <f>'[4]Проверочная  таблица'!AJ28/1000</f>
        <v>1200</v>
      </c>
      <c r="AC29" s="34">
        <f t="shared" si="9"/>
        <v>100</v>
      </c>
      <c r="AD29" s="34"/>
      <c r="AE29" s="33">
        <f>'[2]Дотация  из  ОБ_факт'!AC24/1000</f>
        <v>0</v>
      </c>
      <c r="AF29" s="25">
        <f>'[4]Проверочная  таблица'!AK28/1000</f>
        <v>0</v>
      </c>
      <c r="AG29" s="34">
        <f t="shared" si="10"/>
        <v>0</v>
      </c>
      <c r="AH29" s="34"/>
      <c r="AI29" s="25">
        <f>'[2]Дотация  из  ОБ_факт'!AE24/1000</f>
        <v>0</v>
      </c>
      <c r="AJ29" s="33">
        <f>'[4]Проверочная  таблица'!AP28/1000</f>
        <v>0</v>
      </c>
      <c r="AK29" s="34">
        <f t="shared" si="11"/>
        <v>0</v>
      </c>
      <c r="AL29" s="34"/>
      <c r="AM29" s="25">
        <f>'[2]Дотация  из  ОБ_факт'!AG24/1000</f>
        <v>1050</v>
      </c>
      <c r="AN29" s="31">
        <f>'[4]Проверочная  таблица'!AL28/1000</f>
        <v>1050</v>
      </c>
      <c r="AO29" s="34">
        <f t="shared" si="12"/>
        <v>100</v>
      </c>
      <c r="AP29" s="34"/>
      <c r="AQ29" s="22">
        <f>('[4]Проверочная  таблица'!V28+'[4]Проверочная  таблица'!Z28)/1000</f>
        <v>0</v>
      </c>
      <c r="AR29" s="25">
        <f>('[4]Проверочная  таблица'!X28+'[4]Проверочная  таблица'!AB28)/1000</f>
        <v>0</v>
      </c>
      <c r="AS29" s="34">
        <f t="shared" si="13"/>
        <v>0</v>
      </c>
    </row>
    <row r="30" spans="1:45" ht="19.5" customHeight="1" thickBot="1" x14ac:dyDescent="0.3">
      <c r="A30" s="40" t="s">
        <v>51</v>
      </c>
      <c r="B30" s="22">
        <f t="shared" si="0"/>
        <v>98896.756000000008</v>
      </c>
      <c r="C30" s="22">
        <f t="shared" si="0"/>
        <v>121811.607</v>
      </c>
      <c r="D30" s="23">
        <f>'[3]Исполнение для администрации_КБ'!N31</f>
        <v>121811.607</v>
      </c>
      <c r="E30" s="24">
        <f t="shared" si="1"/>
        <v>0</v>
      </c>
      <c r="F30" s="25">
        <f t="shared" si="2"/>
        <v>121811.607</v>
      </c>
      <c r="G30" s="23">
        <f>'[3]Исполнение для администрации_КБ'!O31</f>
        <v>121811.607</v>
      </c>
      <c r="H30" s="24">
        <f t="shared" si="3"/>
        <v>0</v>
      </c>
      <c r="I30" s="26">
        <f t="shared" si="4"/>
        <v>100</v>
      </c>
      <c r="J30" s="41">
        <v>38425.141000000003</v>
      </c>
      <c r="K30" s="42">
        <f>'[4]Проверочная  таблица'!H29/1000</f>
        <v>38425.141000000003</v>
      </c>
      <c r="L30" s="42">
        <f>'[4]Проверочная  таблица'!I29/1000</f>
        <v>38425.141000000003</v>
      </c>
      <c r="M30" s="43">
        <f t="shared" si="5"/>
        <v>100</v>
      </c>
      <c r="N30" s="41">
        <v>30920.413</v>
      </c>
      <c r="O30" s="42">
        <f>'[4]Проверочная  таблица'!F29/1000</f>
        <v>30920.413</v>
      </c>
      <c r="P30" s="44">
        <f>'[4]Проверочная  таблица'!G29/1000</f>
        <v>30920.413</v>
      </c>
      <c r="Q30" s="45">
        <f t="shared" si="6"/>
        <v>100</v>
      </c>
      <c r="R30" s="41">
        <v>29551.202000000001</v>
      </c>
      <c r="S30" s="31">
        <f>('[4]Проверочная  таблица'!N29+'[4]Проверочная  таблица'!P29)/1000</f>
        <v>51171.22800000001</v>
      </c>
      <c r="T30" s="31">
        <f>('[4]Проверочная  таблица'!O29+'[4]Проверочная  таблица'!Q29)/1000</f>
        <v>51171.22800000001</v>
      </c>
      <c r="U30" s="32">
        <f t="shared" si="7"/>
        <v>100</v>
      </c>
      <c r="V30" s="41"/>
      <c r="W30" s="25">
        <f>'[2]Дотация  из  ОБ_факт'!Y25/1000</f>
        <v>394.82499999999999</v>
      </c>
      <c r="X30" s="33">
        <f>'[4]Проверочная  таблица'!AO29/1000</f>
        <v>394.82499999999999</v>
      </c>
      <c r="Y30" s="34">
        <f t="shared" si="8"/>
        <v>100</v>
      </c>
      <c r="Z30" s="41"/>
      <c r="AA30" s="22">
        <f>'[2]Дотация  из  ОБ_факт'!AA25/1000</f>
        <v>0</v>
      </c>
      <c r="AB30" s="25">
        <f>'[4]Проверочная  таблица'!AJ29/1000</f>
        <v>0</v>
      </c>
      <c r="AC30" s="34">
        <f t="shared" si="9"/>
        <v>0</v>
      </c>
      <c r="AD30" s="41"/>
      <c r="AE30" s="33">
        <f>'[2]Дотация  из  ОБ_факт'!AC25/1000</f>
        <v>0</v>
      </c>
      <c r="AF30" s="25">
        <f>'[4]Проверочная  таблица'!AK29/1000</f>
        <v>0</v>
      </c>
      <c r="AG30" s="34">
        <f t="shared" si="10"/>
        <v>0</v>
      </c>
      <c r="AH30" s="41"/>
      <c r="AI30" s="25">
        <f>'[2]Дотация  из  ОБ_факт'!AE25/1000</f>
        <v>900</v>
      </c>
      <c r="AJ30" s="33">
        <f>'[4]Проверочная  таблица'!AP29/1000</f>
        <v>900</v>
      </c>
      <c r="AK30" s="34">
        <f t="shared" si="11"/>
        <v>100</v>
      </c>
      <c r="AL30" s="41"/>
      <c r="AM30" s="25">
        <f>'[2]Дотация  из  ОБ_факт'!AG25/1000</f>
        <v>0</v>
      </c>
      <c r="AN30" s="31">
        <f>'[4]Проверочная  таблица'!AL29/1000</f>
        <v>0</v>
      </c>
      <c r="AO30" s="34">
        <f t="shared" si="12"/>
        <v>0</v>
      </c>
      <c r="AP30" s="41"/>
      <c r="AQ30" s="22">
        <f>('[4]Проверочная  таблица'!V29+'[4]Проверочная  таблица'!Z29)/1000</f>
        <v>0</v>
      </c>
      <c r="AR30" s="25">
        <f>('[4]Проверочная  таблица'!X29+'[4]Проверочная  таблица'!AB29)/1000</f>
        <v>0</v>
      </c>
      <c r="AS30" s="34">
        <f t="shared" si="13"/>
        <v>0</v>
      </c>
    </row>
    <row r="31" spans="1:45" s="55" customFormat="1" ht="19.5" customHeight="1" thickBot="1" x14ac:dyDescent="0.3">
      <c r="A31" s="46" t="s">
        <v>52</v>
      </c>
      <c r="B31" s="47">
        <f t="shared" ref="B31:C31" si="14">SUM(B13:B30)</f>
        <v>1858863.2450000001</v>
      </c>
      <c r="C31" s="47">
        <f t="shared" si="14"/>
        <v>3369820.1754499995</v>
      </c>
      <c r="D31" s="48">
        <f t="shared" ref="D31:H31" si="15">SUM(D13:D30)</f>
        <v>3369820.1754499995</v>
      </c>
      <c r="E31" s="48">
        <f t="shared" si="15"/>
        <v>0</v>
      </c>
      <c r="F31" s="47">
        <f t="shared" si="15"/>
        <v>3369820.1754499995</v>
      </c>
      <c r="G31" s="48">
        <f t="shared" si="15"/>
        <v>3369820.1754499995</v>
      </c>
      <c r="H31" s="48">
        <f t="shared" si="15"/>
        <v>0</v>
      </c>
      <c r="I31" s="49">
        <f>IF(ISERROR(F31/C31*100),,F31/C31*100)</f>
        <v>100</v>
      </c>
      <c r="J31" s="47">
        <f>SUM(J13:J30)</f>
        <v>682298.55199999991</v>
      </c>
      <c r="K31" s="47">
        <f>SUM(K13:K30)</f>
        <v>682272.28445000015</v>
      </c>
      <c r="L31" s="50">
        <f>SUM(L13:L30)</f>
        <v>682272.28445000015</v>
      </c>
      <c r="M31" s="51">
        <f t="shared" si="5"/>
        <v>100</v>
      </c>
      <c r="N31" s="47">
        <v>592261.30999999982</v>
      </c>
      <c r="O31" s="47">
        <f>SUM(O13:O30)</f>
        <v>592261.30999999982</v>
      </c>
      <c r="P31" s="52">
        <f>SUM(P13:P30)</f>
        <v>592261.30999999982</v>
      </c>
      <c r="Q31" s="51">
        <f t="shared" si="6"/>
        <v>100</v>
      </c>
      <c r="R31" s="47">
        <f>SUM(R13:R30)</f>
        <v>584303.38300000003</v>
      </c>
      <c r="S31" s="53">
        <f>SUM(S13:S30)</f>
        <v>2043486.5809999998</v>
      </c>
      <c r="T31" s="53">
        <f>SUM(T13:T30)</f>
        <v>2043486.5809999998</v>
      </c>
      <c r="U31" s="54">
        <f t="shared" si="7"/>
        <v>100</v>
      </c>
      <c r="V31" s="47">
        <f>SUM(V13:V30)</f>
        <v>0</v>
      </c>
      <c r="W31" s="47">
        <f>SUM(W13:W30)</f>
        <v>8500</v>
      </c>
      <c r="X31" s="47">
        <f>SUM(X13:X30)</f>
        <v>8500</v>
      </c>
      <c r="Y31" s="51">
        <f t="shared" si="8"/>
        <v>100</v>
      </c>
      <c r="Z31" s="47">
        <f>SUM(Z13:Z30)</f>
        <v>0</v>
      </c>
      <c r="AA31" s="50">
        <f>SUM(AA13:AA30)</f>
        <v>5500</v>
      </c>
      <c r="AB31" s="50">
        <f>SUM(AB13:AB30)</f>
        <v>5500</v>
      </c>
      <c r="AC31" s="51">
        <f t="shared" si="9"/>
        <v>100</v>
      </c>
      <c r="AD31" s="47">
        <f>SUM(AD13:AD30)</f>
        <v>0</v>
      </c>
      <c r="AE31" s="52">
        <f>SUM(AE13:AE30)</f>
        <v>8400</v>
      </c>
      <c r="AF31" s="47">
        <f>SUM(AF13:AF30)</f>
        <v>8400</v>
      </c>
      <c r="AG31" s="51">
        <f t="shared" si="10"/>
        <v>100</v>
      </c>
      <c r="AH31" s="47">
        <f>SUM(AH13:AH30)</f>
        <v>0</v>
      </c>
      <c r="AI31" s="47">
        <f>SUM(AI13:AI30)</f>
        <v>3000</v>
      </c>
      <c r="AJ31" s="47">
        <f>SUM(AJ13:AJ30)</f>
        <v>3000</v>
      </c>
      <c r="AK31" s="51">
        <f t="shared" si="11"/>
        <v>100</v>
      </c>
      <c r="AL31" s="47">
        <f>SUM(AL13:AL30)</f>
        <v>0</v>
      </c>
      <c r="AM31" s="47">
        <f>SUM(AM13:AM30)</f>
        <v>12900</v>
      </c>
      <c r="AN31" s="47">
        <f>SUM(AN13:AN30)</f>
        <v>12900</v>
      </c>
      <c r="AO31" s="51">
        <f t="shared" si="12"/>
        <v>100</v>
      </c>
      <c r="AP31" s="47">
        <f>SUM(AP13:AP30)</f>
        <v>0</v>
      </c>
      <c r="AQ31" s="50">
        <f>SUM(AQ13:AQ30)</f>
        <v>13500</v>
      </c>
      <c r="AR31" s="47">
        <f>SUM(AR13:AR30)</f>
        <v>13500</v>
      </c>
      <c r="AS31" s="51">
        <f>IF(ISERROR(AR31/AQ31*100),,AR31/AQ31*100)</f>
        <v>100</v>
      </c>
    </row>
    <row r="32" spans="1:45" ht="19.5" customHeight="1" x14ac:dyDescent="0.25">
      <c r="A32" s="56"/>
      <c r="B32" s="57"/>
      <c r="C32" s="57"/>
      <c r="D32" s="58"/>
      <c r="E32" s="58"/>
      <c r="F32" s="57"/>
      <c r="G32" s="58"/>
      <c r="H32" s="58"/>
      <c r="I32" s="41"/>
      <c r="J32" s="41"/>
      <c r="K32" s="59"/>
      <c r="L32" s="57"/>
      <c r="M32" s="41"/>
      <c r="N32" s="41"/>
      <c r="O32" s="59"/>
      <c r="P32" s="60"/>
      <c r="Q32" s="41"/>
      <c r="R32" s="41"/>
      <c r="S32" s="61"/>
      <c r="T32" s="61"/>
      <c r="U32" s="62"/>
      <c r="V32" s="41"/>
      <c r="W32" s="59"/>
      <c r="X32" s="60"/>
      <c r="Y32" s="41"/>
      <c r="Z32" s="41"/>
      <c r="AA32" s="57"/>
      <c r="AB32" s="59"/>
      <c r="AC32" s="41"/>
      <c r="AD32" s="41"/>
      <c r="AE32" s="60"/>
      <c r="AF32" s="59"/>
      <c r="AG32" s="41"/>
      <c r="AH32" s="41"/>
      <c r="AI32" s="59"/>
      <c r="AJ32" s="60"/>
      <c r="AK32" s="41"/>
      <c r="AL32" s="41"/>
      <c r="AM32" s="59"/>
      <c r="AN32" s="61"/>
      <c r="AO32" s="41"/>
      <c r="AP32" s="41"/>
      <c r="AQ32" s="63"/>
      <c r="AR32" s="64"/>
      <c r="AS32" s="65"/>
    </row>
    <row r="33" spans="1:45" ht="19.5" customHeight="1" x14ac:dyDescent="0.25">
      <c r="A33" s="66" t="s">
        <v>53</v>
      </c>
      <c r="B33" s="67">
        <f t="shared" ref="B33:C34" si="16">J33+N33+R33+V33+Z33+AH33+AL33+AD33+AP33</f>
        <v>319174.96399999998</v>
      </c>
      <c r="C33" s="67">
        <f t="shared" si="16"/>
        <v>967166.35699999984</v>
      </c>
      <c r="D33" s="68">
        <f>'[3]Исполнение для администрации_КБ'!N34</f>
        <v>967166.35699999984</v>
      </c>
      <c r="E33" s="69">
        <f t="shared" ref="E33:E34" si="17">D33-C33</f>
        <v>0</v>
      </c>
      <c r="F33" s="36">
        <f t="shared" ref="F33:F34" si="18">L33+P33+T33+X33+AB33+AJ33+AN33+AF33+AR33</f>
        <v>967166.35699999984</v>
      </c>
      <c r="G33" s="68">
        <f>'[3]Исполнение для администрации_КБ'!O34</f>
        <v>967166.35699999984</v>
      </c>
      <c r="H33" s="69">
        <f t="shared" ref="H33:H34" si="19">G33-F33</f>
        <v>0</v>
      </c>
      <c r="I33" s="70">
        <f t="shared" ref="I33:I34" si="20">IF(ISERROR(F33/C33*100),,F33/C33*100)</f>
        <v>100</v>
      </c>
      <c r="J33" s="39"/>
      <c r="K33" s="36">
        <f>'[4]Проверочная  таблица'!H32/1000</f>
        <v>0</v>
      </c>
      <c r="L33" s="67">
        <f>'[4]Проверочная  таблица'!I32/1000</f>
        <v>0</v>
      </c>
      <c r="M33" s="39">
        <f t="shared" ref="M33:M34" si="21">IF(ISERROR(L33/K33*100),,L33/K33*100)</f>
        <v>0</v>
      </c>
      <c r="N33" s="39">
        <v>319174.96399999998</v>
      </c>
      <c r="O33" s="36">
        <f>'[4]Проверочная  таблица'!F32/1000</f>
        <v>319174.96399999998</v>
      </c>
      <c r="P33" s="38">
        <f>'[4]Проверочная  таблица'!G32/1000</f>
        <v>319174.96399999998</v>
      </c>
      <c r="Q33" s="39">
        <f t="shared" ref="Q33:Q34" si="22">IF(ISERROR(P33/O33*100),,P33/O33*100)</f>
        <v>100</v>
      </c>
      <c r="R33" s="39"/>
      <c r="S33" s="71">
        <f>('[4]Проверочная  таблица'!N32+'[4]Проверочная  таблица'!P32)/1000</f>
        <v>645516.39299999992</v>
      </c>
      <c r="T33" s="71">
        <f>('[4]Проверочная  таблица'!O32+'[4]Проверочная  таблица'!Q32)/1000</f>
        <v>645516.39299999992</v>
      </c>
      <c r="U33" s="72">
        <f t="shared" ref="U33:U34" si="23">IF(ISERROR(T33/S33*100),,T33/S33*100)</f>
        <v>100</v>
      </c>
      <c r="V33" s="39"/>
      <c r="W33" s="36">
        <f>'[2]Дотация  из  ОБ_факт'!Y28/1000</f>
        <v>0</v>
      </c>
      <c r="X33" s="38">
        <f>'[4]Проверочная  таблица'!AO32/1000</f>
        <v>0</v>
      </c>
      <c r="Y33" s="39">
        <f t="shared" ref="Y33:Y34" si="24">IF(ISERROR(X33/W33*100),,X33/W33*100)</f>
        <v>0</v>
      </c>
      <c r="Z33" s="39"/>
      <c r="AA33" s="67">
        <f>'[2]Дотация  из  ОБ_факт'!AA28/1000</f>
        <v>500</v>
      </c>
      <c r="AB33" s="36">
        <f>'[4]Проверочная  таблица'!AJ32/1000</f>
        <v>500</v>
      </c>
      <c r="AC33" s="39">
        <f t="shared" ref="AC33:AC34" si="25">IF(ISERROR(AB33/AA33*100),,AB33/AA33*100)</f>
        <v>100</v>
      </c>
      <c r="AD33" s="39"/>
      <c r="AE33" s="38">
        <f>'[2]Дотация  из  ОБ_факт'!AC28/1000</f>
        <v>1000</v>
      </c>
      <c r="AF33" s="36">
        <f>'[4]Проверочная  таблица'!AK32/1000</f>
        <v>1000</v>
      </c>
      <c r="AG33" s="39">
        <f t="shared" ref="AG33:AG34" si="26">IF(ISERROR(AF33/AE33*100),,AF33/AE33*100)</f>
        <v>100</v>
      </c>
      <c r="AH33" s="39"/>
      <c r="AI33" s="36">
        <f>'[2]Дотация  из  ОБ_факт'!AE28/1000</f>
        <v>0</v>
      </c>
      <c r="AJ33" s="38">
        <f>'[4]Проверочная  таблица'!AP32/1000</f>
        <v>0</v>
      </c>
      <c r="AK33" s="39">
        <f t="shared" ref="AK33:AK34" si="27">IF(ISERROR(AJ33/AI33*100),,AJ33/AI33*100)</f>
        <v>0</v>
      </c>
      <c r="AL33" s="39"/>
      <c r="AM33" s="36">
        <f>'[2]Дотация  из  ОБ_факт'!AG28/1000</f>
        <v>975</v>
      </c>
      <c r="AN33" s="71">
        <f>'[4]Проверочная  таблица'!AL32/1000</f>
        <v>975</v>
      </c>
      <c r="AO33" s="39">
        <f t="shared" ref="AO33:AO34" si="28">IF(ISERROR(AN33/AM33*100),,AN33/AM33*100)</f>
        <v>100</v>
      </c>
      <c r="AP33" s="39"/>
      <c r="AQ33" s="67">
        <f>('[4]Проверочная  таблица'!V32+'[4]Проверочная  таблица'!Z32)/1000</f>
        <v>0</v>
      </c>
      <c r="AR33" s="36">
        <f>('[4]Проверочная  таблица'!X32+'[4]Проверочная  таблица'!AB32)/1000</f>
        <v>0</v>
      </c>
      <c r="AS33" s="39">
        <f t="shared" ref="AS33:AS34" si="29">IF(ISERROR(AR33/AQ33*100),,AR33/AQ33*100)</f>
        <v>0</v>
      </c>
    </row>
    <row r="34" spans="1:45" ht="19.5" customHeight="1" thickBot="1" x14ac:dyDescent="0.3">
      <c r="A34" s="73" t="s">
        <v>54</v>
      </c>
      <c r="B34" s="22">
        <f t="shared" si="16"/>
        <v>135565.74</v>
      </c>
      <c r="C34" s="22">
        <f t="shared" si="16"/>
        <v>1134180.6660800001</v>
      </c>
      <c r="D34" s="23">
        <f>'[3]Исполнение для администрации_КБ'!N35</f>
        <v>1134180.6660799999</v>
      </c>
      <c r="E34" s="24">
        <f t="shared" si="17"/>
        <v>0</v>
      </c>
      <c r="F34" s="25">
        <f t="shared" si="18"/>
        <v>1134180.6660800001</v>
      </c>
      <c r="G34" s="23">
        <f>'[3]Исполнение для администрации_КБ'!O35</f>
        <v>1134180.6660799999</v>
      </c>
      <c r="H34" s="24">
        <f t="shared" si="19"/>
        <v>0</v>
      </c>
      <c r="I34" s="26">
        <f t="shared" si="20"/>
        <v>100</v>
      </c>
      <c r="J34" s="34"/>
      <c r="K34" s="25">
        <f>'[4]Проверочная  таблица'!H33/1000</f>
        <v>0</v>
      </c>
      <c r="L34" s="22">
        <f>'[4]Проверочная  таблица'!I33/1000</f>
        <v>0</v>
      </c>
      <c r="M34" s="34">
        <f t="shared" si="21"/>
        <v>0</v>
      </c>
      <c r="N34" s="34">
        <v>135565.74</v>
      </c>
      <c r="O34" s="25">
        <f>'[4]Проверочная  таблица'!F33/1000</f>
        <v>132874.82008</v>
      </c>
      <c r="P34" s="33">
        <f>'[4]Проверочная  таблица'!G33/1000</f>
        <v>132874.82008</v>
      </c>
      <c r="Q34" s="34">
        <f t="shared" si="22"/>
        <v>100</v>
      </c>
      <c r="R34" s="34"/>
      <c r="S34" s="31">
        <f>('[4]Проверочная  таблица'!N33+'[4]Проверочная  таблица'!P33)/1000</f>
        <v>999580.84600000002</v>
      </c>
      <c r="T34" s="31">
        <f>('[4]Проверочная  таблица'!O33+'[4]Проверочная  таблица'!Q33)/1000</f>
        <v>999580.84600000002</v>
      </c>
      <c r="U34" s="32">
        <f t="shared" si="23"/>
        <v>100</v>
      </c>
      <c r="V34" s="34"/>
      <c r="W34" s="25">
        <f>'[2]Дотация  из  ОБ_факт'!Y29/1000</f>
        <v>0</v>
      </c>
      <c r="X34" s="33">
        <f>'[4]Проверочная  таблица'!AO33/1000</f>
        <v>0</v>
      </c>
      <c r="Y34" s="34">
        <f t="shared" si="24"/>
        <v>0</v>
      </c>
      <c r="Z34" s="34"/>
      <c r="AA34" s="22">
        <f>'[2]Дотация  из  ОБ_факт'!AA29/1000</f>
        <v>0</v>
      </c>
      <c r="AB34" s="25">
        <f>'[4]Проверочная  таблица'!AJ33/1000</f>
        <v>0</v>
      </c>
      <c r="AC34" s="34">
        <f t="shared" si="25"/>
        <v>0</v>
      </c>
      <c r="AD34" s="34"/>
      <c r="AE34" s="33">
        <f>'[2]Дотация  из  ОБ_факт'!AC29/1000</f>
        <v>600</v>
      </c>
      <c r="AF34" s="25">
        <f>'[4]Проверочная  таблица'!AK33/1000</f>
        <v>600</v>
      </c>
      <c r="AG34" s="34">
        <f t="shared" si="26"/>
        <v>100</v>
      </c>
      <c r="AH34" s="34"/>
      <c r="AI34" s="25">
        <f>'[2]Дотация  из  ОБ_факт'!AE29/1000</f>
        <v>0</v>
      </c>
      <c r="AJ34" s="33">
        <f>'[4]Проверочная  таблица'!AP33/1000</f>
        <v>0</v>
      </c>
      <c r="AK34" s="34">
        <f t="shared" si="27"/>
        <v>0</v>
      </c>
      <c r="AL34" s="34"/>
      <c r="AM34" s="25">
        <f>'[2]Дотация  из  ОБ_факт'!AG29/1000</f>
        <v>1125</v>
      </c>
      <c r="AN34" s="31">
        <f>'[4]Проверочная  таблица'!AL33/1000</f>
        <v>1125</v>
      </c>
      <c r="AO34" s="34">
        <f t="shared" si="28"/>
        <v>100</v>
      </c>
      <c r="AP34" s="34"/>
      <c r="AQ34" s="22">
        <f>('[4]Проверочная  таблица'!V33+'[4]Проверочная  таблица'!Z33)/1000</f>
        <v>0</v>
      </c>
      <c r="AR34" s="25">
        <f>('[4]Проверочная  таблица'!X33+'[4]Проверочная  таблица'!AB33)/1000</f>
        <v>0</v>
      </c>
      <c r="AS34" s="34">
        <f t="shared" si="29"/>
        <v>0</v>
      </c>
    </row>
    <row r="35" spans="1:45" ht="19.5" customHeight="1" thickBot="1" x14ac:dyDescent="0.3">
      <c r="A35" s="74" t="s">
        <v>55</v>
      </c>
      <c r="B35" s="75">
        <f t="shared" ref="B35" si="30">SUM(B33:B34)</f>
        <v>454740.70399999997</v>
      </c>
      <c r="C35" s="76">
        <f t="shared" ref="C35:H35" si="31">SUM(C33:C34)</f>
        <v>2101347.0230799997</v>
      </c>
      <c r="D35" s="77">
        <f t="shared" si="31"/>
        <v>2101347.0230799997</v>
      </c>
      <c r="E35" s="77">
        <f t="shared" si="31"/>
        <v>0</v>
      </c>
      <c r="F35" s="75">
        <f t="shared" si="31"/>
        <v>2101347.0230799997</v>
      </c>
      <c r="G35" s="78">
        <f t="shared" si="31"/>
        <v>2101347.0230799997</v>
      </c>
      <c r="H35" s="77">
        <f t="shared" si="31"/>
        <v>0</v>
      </c>
      <c r="I35" s="51">
        <f>IF(ISERROR(F35/C35*100),,F35/C35*100)</f>
        <v>100</v>
      </c>
      <c r="J35" s="75">
        <f>SUM(J33:J34)</f>
        <v>0</v>
      </c>
      <c r="K35" s="75">
        <f>SUM(K33:K34)</f>
        <v>0</v>
      </c>
      <c r="L35" s="79">
        <f>SUM(L33:L34)</f>
        <v>0</v>
      </c>
      <c r="M35" s="51">
        <f>IF(ISERROR(L35/K35*100),,L35/K35*100)</f>
        <v>0</v>
      </c>
      <c r="N35" s="75">
        <f>SUM(N33:N34)</f>
        <v>454740.70399999997</v>
      </c>
      <c r="O35" s="75">
        <f>SUM(O33:O34)</f>
        <v>452049.78408000001</v>
      </c>
      <c r="P35" s="76">
        <f>SUM(P33:P34)</f>
        <v>452049.78408000001</v>
      </c>
      <c r="Q35" s="51">
        <f>IF(ISERROR(P35/O35*100),,P35/O35*100)</f>
        <v>100</v>
      </c>
      <c r="R35" s="75">
        <f>SUM(R33:R34)</f>
        <v>0</v>
      </c>
      <c r="S35" s="76">
        <f>SUM(S33:S34)</f>
        <v>1645097.2390000001</v>
      </c>
      <c r="T35" s="75">
        <f>SUM(T33:T34)</f>
        <v>1645097.2390000001</v>
      </c>
      <c r="U35" s="51">
        <f>IF(ISERROR(T35/S35*100),,T35/S35*100)</f>
        <v>100</v>
      </c>
      <c r="V35" s="75">
        <f>SUM(V33:V34)</f>
        <v>0</v>
      </c>
      <c r="W35" s="75">
        <f>SUM(W33:W34)</f>
        <v>0</v>
      </c>
      <c r="X35" s="76">
        <f>SUM(X33:X34)</f>
        <v>0</v>
      </c>
      <c r="Y35" s="51">
        <f>IF(ISERROR(X35/W35*100),,X35/W35*100)</f>
        <v>0</v>
      </c>
      <c r="Z35" s="75">
        <f>SUM(Z33:Z34)</f>
        <v>0</v>
      </c>
      <c r="AA35" s="79">
        <f>SUM(AA33:AA34)</f>
        <v>500</v>
      </c>
      <c r="AB35" s="75">
        <f>SUM(AB33:AB34)</f>
        <v>500</v>
      </c>
      <c r="AC35" s="51">
        <f>IF(ISERROR(AB35/AA35*100),,AB35/AA35*100)</f>
        <v>100</v>
      </c>
      <c r="AD35" s="75">
        <f>SUM(AD33:AD34)</f>
        <v>0</v>
      </c>
      <c r="AE35" s="76">
        <f>SUM(AE33:AE34)</f>
        <v>1600</v>
      </c>
      <c r="AF35" s="75">
        <f>SUM(AF33:AF34)</f>
        <v>1600</v>
      </c>
      <c r="AG35" s="51">
        <f>IF(ISERROR(AF35/AE35*100),,AF35/AE35*100)</f>
        <v>100</v>
      </c>
      <c r="AH35" s="75">
        <f>SUM(AH33:AH34)</f>
        <v>0</v>
      </c>
      <c r="AI35" s="75">
        <f>SUM(AI33:AI34)</f>
        <v>0</v>
      </c>
      <c r="AJ35" s="76">
        <f>SUM(AJ33:AJ34)</f>
        <v>0</v>
      </c>
      <c r="AK35" s="51">
        <f>IF(ISERROR(AJ35/AI35*100),,AJ35/AI35*100)</f>
        <v>0</v>
      </c>
      <c r="AL35" s="75">
        <f>SUM(AL33:AL34)</f>
        <v>0</v>
      </c>
      <c r="AM35" s="76">
        <f>SUM(AM33:AM34)</f>
        <v>2100</v>
      </c>
      <c r="AN35" s="75">
        <f>SUM(AN33:AN34)</f>
        <v>2100</v>
      </c>
      <c r="AO35" s="51">
        <f>IF(ISERROR(AN35/AM35*100),,AN35/AM35*100)</f>
        <v>100</v>
      </c>
      <c r="AP35" s="75">
        <f>SUM(AP33:AP34)</f>
        <v>0</v>
      </c>
      <c r="AQ35" s="79">
        <f>SUM(AQ33:AQ34)</f>
        <v>0</v>
      </c>
      <c r="AR35" s="75">
        <f>SUM(AR33:AR34)</f>
        <v>0</v>
      </c>
      <c r="AS35" s="51">
        <f>IF(ISERROR(AR35/AQ35*100),,AR35/AQ35*100)</f>
        <v>0</v>
      </c>
    </row>
    <row r="36" spans="1:45" ht="19.5" customHeight="1" x14ac:dyDescent="0.25">
      <c r="A36" s="80"/>
      <c r="B36" s="81"/>
      <c r="C36" s="82"/>
      <c r="D36" s="83"/>
      <c r="E36" s="83"/>
      <c r="F36" s="81"/>
      <c r="G36" s="84"/>
      <c r="H36" s="85"/>
      <c r="I36" s="81"/>
      <c r="J36" s="81"/>
      <c r="K36" s="81"/>
      <c r="L36" s="86"/>
      <c r="M36" s="87"/>
      <c r="N36" s="81"/>
      <c r="O36" s="81"/>
      <c r="P36" s="82"/>
      <c r="Q36" s="87"/>
      <c r="R36" s="81"/>
      <c r="S36" s="82"/>
      <c r="T36" s="81"/>
      <c r="U36" s="87"/>
      <c r="V36" s="81"/>
      <c r="W36" s="64"/>
      <c r="X36" s="88"/>
      <c r="Y36" s="87"/>
      <c r="Z36" s="81"/>
      <c r="AA36" s="63"/>
      <c r="AB36" s="64"/>
      <c r="AC36" s="87"/>
      <c r="AD36" s="81"/>
      <c r="AE36" s="88"/>
      <c r="AF36" s="64"/>
      <c r="AG36" s="87"/>
      <c r="AH36" s="81"/>
      <c r="AI36" s="64"/>
      <c r="AJ36" s="88"/>
      <c r="AK36" s="87"/>
      <c r="AL36" s="81"/>
      <c r="AM36" s="88"/>
      <c r="AN36" s="64"/>
      <c r="AO36" s="87"/>
      <c r="AP36" s="81"/>
      <c r="AQ36" s="63"/>
      <c r="AR36" s="64"/>
      <c r="AS36" s="87"/>
    </row>
    <row r="37" spans="1:45" ht="30" x14ac:dyDescent="0.25">
      <c r="A37" s="89" t="s">
        <v>56</v>
      </c>
      <c r="B37" s="59">
        <f t="shared" ref="B37:C37" si="32">J37+N37+R37+V37+Z37+AH37+AL37+AD37+AP37</f>
        <v>921971.76</v>
      </c>
      <c r="C37" s="60">
        <f t="shared" si="32"/>
        <v>235038.01285999967</v>
      </c>
      <c r="D37" s="84"/>
      <c r="E37" s="84"/>
      <c r="F37" s="59">
        <f t="shared" ref="F37" si="33">L37+P37+T37+X37+AB37+AJ37+AN37+AF37+AR37</f>
        <v>0</v>
      </c>
      <c r="G37" s="84"/>
      <c r="H37" s="84"/>
      <c r="I37" s="41">
        <f t="shared" ref="I37" si="34">IF(ISERROR(F37/C37*100),,F37/C37*100)</f>
        <v>0</v>
      </c>
      <c r="J37" s="90"/>
      <c r="K37" s="90"/>
      <c r="L37" s="91"/>
      <c r="M37" s="92"/>
      <c r="N37" s="90"/>
      <c r="O37" s="90"/>
      <c r="P37" s="93"/>
      <c r="Q37" s="92"/>
      <c r="R37" s="90">
        <v>805971.76</v>
      </c>
      <c r="S37" s="93">
        <v>235038.01285999967</v>
      </c>
      <c r="T37" s="90"/>
      <c r="U37" s="92"/>
      <c r="V37" s="90">
        <v>8500</v>
      </c>
      <c r="W37" s="92"/>
      <c r="X37" s="94"/>
      <c r="Y37" s="92"/>
      <c r="Z37" s="90">
        <v>6000</v>
      </c>
      <c r="AA37" s="95"/>
      <c r="AB37" s="92"/>
      <c r="AC37" s="92"/>
      <c r="AD37" s="90">
        <v>10000</v>
      </c>
      <c r="AE37" s="94"/>
      <c r="AF37" s="92"/>
      <c r="AG37" s="92"/>
      <c r="AH37" s="90">
        <v>3000</v>
      </c>
      <c r="AI37" s="92"/>
      <c r="AJ37" s="94"/>
      <c r="AK37" s="92"/>
      <c r="AL37" s="90">
        <v>88500</v>
      </c>
      <c r="AM37" s="94"/>
      <c r="AN37" s="92"/>
      <c r="AO37" s="92"/>
      <c r="AP37" s="90"/>
      <c r="AQ37" s="95"/>
      <c r="AR37" s="92"/>
      <c r="AS37" s="92"/>
    </row>
    <row r="38" spans="1:45" ht="19.5" customHeight="1" thickBot="1" x14ac:dyDescent="0.3">
      <c r="A38" s="96"/>
      <c r="B38" s="81"/>
      <c r="C38" s="82"/>
      <c r="D38" s="83"/>
      <c r="E38" s="83"/>
      <c r="F38" s="81"/>
      <c r="G38" s="84"/>
      <c r="H38" s="97"/>
      <c r="I38" s="81"/>
      <c r="J38" s="81"/>
      <c r="K38" s="81"/>
      <c r="L38" s="86"/>
      <c r="M38" s="98"/>
      <c r="N38" s="81"/>
      <c r="O38" s="81"/>
      <c r="P38" s="82"/>
      <c r="Q38" s="98"/>
      <c r="R38" s="81"/>
      <c r="S38" s="82"/>
      <c r="T38" s="81"/>
      <c r="U38" s="98"/>
      <c r="V38" s="81"/>
      <c r="W38" s="64"/>
      <c r="X38" s="88"/>
      <c r="Y38" s="98"/>
      <c r="Z38" s="81"/>
      <c r="AA38" s="63"/>
      <c r="AB38" s="64"/>
      <c r="AC38" s="98"/>
      <c r="AD38" s="81"/>
      <c r="AE38" s="88"/>
      <c r="AF38" s="64"/>
      <c r="AG38" s="98"/>
      <c r="AH38" s="81"/>
      <c r="AI38" s="64"/>
      <c r="AJ38" s="88"/>
      <c r="AK38" s="98"/>
      <c r="AL38" s="81"/>
      <c r="AM38" s="88"/>
      <c r="AN38" s="64"/>
      <c r="AO38" s="98"/>
      <c r="AP38" s="81"/>
      <c r="AQ38" s="63"/>
      <c r="AR38" s="64"/>
      <c r="AS38" s="98"/>
    </row>
    <row r="39" spans="1:45" ht="19.5" customHeight="1" thickBot="1" x14ac:dyDescent="0.3">
      <c r="A39" s="99" t="s">
        <v>57</v>
      </c>
      <c r="B39" s="75">
        <f>B31+B35+B37</f>
        <v>3235575.7089999998</v>
      </c>
      <c r="C39" s="75">
        <f>C31+C35+C37</f>
        <v>5706205.2113899998</v>
      </c>
      <c r="D39" s="100">
        <f t="shared" ref="D39:H39" si="35">D31+D35</f>
        <v>5471167.1985299997</v>
      </c>
      <c r="E39" s="100">
        <f t="shared" si="35"/>
        <v>0</v>
      </c>
      <c r="F39" s="75">
        <f>F31+F35+F37</f>
        <v>5471167.1985299997</v>
      </c>
      <c r="G39" s="78">
        <f t="shared" si="35"/>
        <v>5471167.1985299997</v>
      </c>
      <c r="H39" s="77">
        <f t="shared" si="35"/>
        <v>0</v>
      </c>
      <c r="I39" s="51">
        <f>IF(ISERROR(F39/C39*100),,F39/C39*100)</f>
        <v>95.881010160818477</v>
      </c>
      <c r="J39" s="75">
        <f>J31+J35+J37</f>
        <v>682298.55199999991</v>
      </c>
      <c r="K39" s="75">
        <f t="shared" ref="K39:L39" si="36">K31+K35+K37</f>
        <v>682272.28445000015</v>
      </c>
      <c r="L39" s="75">
        <f t="shared" si="36"/>
        <v>682272.28445000015</v>
      </c>
      <c r="M39" s="51">
        <f>IF(ISERROR(L39/K39*100),,L39/K39*100)</f>
        <v>100</v>
      </c>
      <c r="N39" s="75">
        <f>N31+N35+N37</f>
        <v>1047002.0139999997</v>
      </c>
      <c r="O39" s="75">
        <f t="shared" ref="O39:P39" si="37">O31+O35+O37</f>
        <v>1044311.0940799998</v>
      </c>
      <c r="P39" s="75">
        <f t="shared" si="37"/>
        <v>1044311.0940799998</v>
      </c>
      <c r="Q39" s="51">
        <f>IF(ISERROR(P39/O39*100),,P39/O39*100)</f>
        <v>100</v>
      </c>
      <c r="R39" s="75">
        <f>R31+R35+R37</f>
        <v>1390275.1430000002</v>
      </c>
      <c r="S39" s="75">
        <f t="shared" ref="S39:T39" si="38">S31+S35+S37</f>
        <v>3923621.8328599995</v>
      </c>
      <c r="T39" s="75">
        <f t="shared" si="38"/>
        <v>3688583.82</v>
      </c>
      <c r="U39" s="51">
        <f>IF(ISERROR(T39/S39*100),,T39/S39*100)</f>
        <v>94.009667015012084</v>
      </c>
      <c r="V39" s="75">
        <f>V31+V35+V37</f>
        <v>8500</v>
      </c>
      <c r="W39" s="75">
        <f t="shared" ref="W39:X39" si="39">W31+W35+W37</f>
        <v>8500</v>
      </c>
      <c r="X39" s="75">
        <f t="shared" si="39"/>
        <v>8500</v>
      </c>
      <c r="Y39" s="51">
        <f>IF(ISERROR(X39/W39*100),,X39/W39*100)</f>
        <v>100</v>
      </c>
      <c r="Z39" s="75">
        <f>Z31+Z35+Z37</f>
        <v>6000</v>
      </c>
      <c r="AA39" s="75">
        <f t="shared" ref="AA39:AB39" si="40">AA31+AA35+AA37</f>
        <v>6000</v>
      </c>
      <c r="AB39" s="75">
        <f t="shared" si="40"/>
        <v>6000</v>
      </c>
      <c r="AC39" s="51">
        <f>IF(ISERROR(AB39/AA39*100),,AB39/AA39*100)</f>
        <v>100</v>
      </c>
      <c r="AD39" s="75">
        <f>AD31+AD35+AD37</f>
        <v>10000</v>
      </c>
      <c r="AE39" s="75">
        <f t="shared" ref="AE39:AF39" si="41">AE31+AE35+AE37</f>
        <v>10000</v>
      </c>
      <c r="AF39" s="75">
        <f t="shared" si="41"/>
        <v>10000</v>
      </c>
      <c r="AG39" s="51">
        <f>IF(ISERROR(AF39/AE39*100),,AF39/AE39*100)</f>
        <v>100</v>
      </c>
      <c r="AH39" s="75">
        <f>AH31+AH35+AH37</f>
        <v>3000</v>
      </c>
      <c r="AI39" s="75">
        <f t="shared" ref="AI39:AJ39" si="42">AI31+AI35+AI37</f>
        <v>3000</v>
      </c>
      <c r="AJ39" s="75">
        <f t="shared" si="42"/>
        <v>3000</v>
      </c>
      <c r="AK39" s="51">
        <f>IF(ISERROR(AJ39/AI39*100),,AJ39/AI39*100)</f>
        <v>100</v>
      </c>
      <c r="AL39" s="75">
        <f>AL31+AL35+AL37</f>
        <v>88500</v>
      </c>
      <c r="AM39" s="75">
        <f t="shared" ref="AM39:AN39" si="43">AM31+AM35+AM37</f>
        <v>15000</v>
      </c>
      <c r="AN39" s="75">
        <f t="shared" si="43"/>
        <v>15000</v>
      </c>
      <c r="AO39" s="51">
        <f>IF(ISERROR(AN39/AM39*100),,AN39/AM39*100)</f>
        <v>100</v>
      </c>
      <c r="AP39" s="75">
        <f>AP31+AP35+AP37</f>
        <v>0</v>
      </c>
      <c r="AQ39" s="75">
        <f t="shared" ref="AQ39:AR39" si="44">AQ31+AQ35+AQ37</f>
        <v>13500</v>
      </c>
      <c r="AR39" s="75">
        <f t="shared" si="44"/>
        <v>13500</v>
      </c>
      <c r="AS39" s="51">
        <f>IF(ISERROR(AR39/AQ39*100),,AR39/AQ39*100)</f>
        <v>100</v>
      </c>
    </row>
    <row r="40" spans="1:45" ht="15.75" x14ac:dyDescent="0.25">
      <c r="A40" s="101"/>
      <c r="B40" s="102">
        <f>B39-'[2]Финансовая  помощь  (план)'!$B$42-'[2]Финансовая  помощь  (план)'!$B$43</f>
        <v>0</v>
      </c>
      <c r="C40" s="102">
        <f>C39-'[2]Сводная  таблица'!$D$34/1000-'[1]МБТ  всего'!C36</f>
        <v>4.6566128730773926E-10</v>
      </c>
      <c r="D40" s="103"/>
      <c r="E40" s="103"/>
      <c r="F40" s="102">
        <f>F39-'[2]Сводная  таблица'!$E$34/1000</f>
        <v>0</v>
      </c>
      <c r="G40" s="82"/>
      <c r="H40" s="20"/>
      <c r="I40" s="20"/>
      <c r="J40" s="20"/>
    </row>
  </sheetData>
  <mergeCells count="33">
    <mergeCell ref="A6:A11"/>
    <mergeCell ref="B6:I10"/>
    <mergeCell ref="J6:Q6"/>
    <mergeCell ref="R6:AS6"/>
    <mergeCell ref="J7:Q7"/>
    <mergeCell ref="R7:Y7"/>
    <mergeCell ref="Z7:AS7"/>
    <mergeCell ref="J8:Q8"/>
    <mergeCell ref="R8:Y8"/>
    <mergeCell ref="Z8:AO8"/>
    <mergeCell ref="J10:M10"/>
    <mergeCell ref="N10:Q10"/>
    <mergeCell ref="R10:U10"/>
    <mergeCell ref="V10:Y10"/>
    <mergeCell ref="Z10:AC10"/>
    <mergeCell ref="AP8:AS9"/>
    <mergeCell ref="J9:Q9"/>
    <mergeCell ref="R9:Y9"/>
    <mergeCell ref="Z9:AC9"/>
    <mergeCell ref="AD9:AO9"/>
    <mergeCell ref="J12:M12"/>
    <mergeCell ref="N12:Q12"/>
    <mergeCell ref="R12:U12"/>
    <mergeCell ref="V12:Y12"/>
    <mergeCell ref="Z12:AC12"/>
    <mergeCell ref="AH12:AK12"/>
    <mergeCell ref="AL12:AO12"/>
    <mergeCell ref="AP12:AS12"/>
    <mergeCell ref="AD10:AG10"/>
    <mergeCell ref="AH10:AK10"/>
    <mergeCell ref="AL10:AO10"/>
    <mergeCell ref="AP10:AS10"/>
    <mergeCell ref="AD12:AG12"/>
  </mergeCells>
  <pageMargins left="0.78740157480314965" right="0.39370078740157483" top="0.78740157480314965" bottom="0.78740157480314965" header="0.51181102362204722" footer="0.51181102362204722"/>
  <pageSetup paperSize="8" scale="71" fitToWidth="4" orientation="landscape" r:id="rId1"/>
  <headerFooter alignWithMargins="0">
    <oddFooter>&amp;R&amp;F&amp;A</oddFooter>
  </headerFooter>
  <colBreaks count="2" manualBreakCount="2">
    <brk id="17" max="1048575" man="1"/>
    <brk id="2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G45"/>
  <sheetViews>
    <sheetView zoomScale="60" zoomScaleNormal="60" workbookViewId="0">
      <selection activeCell="L35" sqref="L35"/>
    </sheetView>
  </sheetViews>
  <sheetFormatPr defaultColWidth="8.85546875" defaultRowHeight="12.75" x14ac:dyDescent="0.2"/>
  <cols>
    <col min="1" max="2" width="23.5703125" customWidth="1"/>
    <col min="3" max="3" width="19.85546875" customWidth="1"/>
    <col min="4" max="4" width="20.85546875" customWidth="1"/>
    <col min="5" max="5" width="17.85546875" hidden="1" customWidth="1"/>
    <col min="6" max="6" width="19" hidden="1" customWidth="1"/>
    <col min="7" max="7" width="17.85546875" hidden="1" customWidth="1"/>
    <col min="8" max="8" width="17.5703125" hidden="1" customWidth="1"/>
    <col min="9" max="9" width="18" customWidth="1"/>
    <col min="10" max="10" width="20" customWidth="1"/>
    <col min="11" max="11" width="18.5703125" customWidth="1"/>
    <col min="12" max="12" width="19" customWidth="1"/>
    <col min="13" max="13" width="16.140625" customWidth="1"/>
    <col min="14" max="14" width="22.140625" customWidth="1"/>
    <col min="15" max="17" width="17.140625" customWidth="1"/>
    <col min="18" max="18" width="21.140625" customWidth="1"/>
    <col min="19" max="21" width="18" customWidth="1"/>
    <col min="22" max="22" width="21.42578125" customWidth="1"/>
    <col min="23" max="25" width="17.140625" customWidth="1"/>
    <col min="26" max="26" width="21.5703125" customWidth="1"/>
    <col min="27" max="30" width="19.42578125" customWidth="1"/>
    <col min="31" max="33" width="16.140625" customWidth="1"/>
    <col min="34" max="34" width="20.140625" customWidth="1"/>
    <col min="35" max="36" width="15" customWidth="1"/>
    <col min="37" max="37" width="18.42578125" customWidth="1"/>
    <col min="38" max="38" width="20.28515625" customWidth="1"/>
    <col min="39" max="40" width="15" customWidth="1"/>
    <col min="41" max="41" width="17.5703125" customWidth="1"/>
    <col min="42" max="42" width="21.140625" customWidth="1"/>
    <col min="43" max="44" width="15" customWidth="1"/>
    <col min="45" max="45" width="18.140625" customWidth="1"/>
    <col min="46" max="46" width="20.42578125" customWidth="1"/>
    <col min="47" max="49" width="17" customWidth="1"/>
    <col min="50" max="50" width="21.140625" customWidth="1"/>
    <col min="51" max="53" width="17" customWidth="1"/>
    <col min="54" max="54" width="21.5703125" customWidth="1"/>
    <col min="55" max="57" width="17" customWidth="1"/>
    <col min="58" max="58" width="22" customWidth="1"/>
    <col min="59" max="61" width="17" customWidth="1"/>
    <col min="62" max="62" width="22.85546875" customWidth="1"/>
    <col min="63" max="65" width="17" customWidth="1"/>
    <col min="66" max="66" width="21.140625" customWidth="1"/>
    <col min="67" max="69" width="17" customWidth="1"/>
    <col min="70" max="70" width="20.5703125" customWidth="1"/>
    <col min="71" max="73" width="17" customWidth="1"/>
    <col min="74" max="74" width="22.42578125" customWidth="1"/>
    <col min="75" max="77" width="17" customWidth="1"/>
    <col min="78" max="78" width="22" customWidth="1"/>
    <col min="79" max="79" width="17" customWidth="1"/>
    <col min="80" max="80" width="17.42578125" customWidth="1"/>
    <col min="81" max="81" width="17.28515625" customWidth="1"/>
    <col min="82" max="82" width="21.42578125" customWidth="1"/>
    <col min="83" max="83" width="17" customWidth="1"/>
    <col min="84" max="84" width="16.42578125" customWidth="1"/>
    <col min="85" max="85" width="18.140625" customWidth="1"/>
    <col min="86" max="86" width="19.5703125" customWidth="1"/>
    <col min="87" max="87" width="16.5703125" customWidth="1"/>
    <col min="88" max="88" width="17.85546875" customWidth="1"/>
    <col min="89" max="89" width="16.140625" customWidth="1"/>
    <col min="90" max="90" width="21.85546875" customWidth="1"/>
    <col min="91" max="93" width="18.42578125" customWidth="1"/>
    <col min="94" max="94" width="20.140625" customWidth="1"/>
    <col min="95" max="97" width="18.42578125" customWidth="1"/>
    <col min="98" max="98" width="22.42578125" customWidth="1"/>
    <col min="99" max="101" width="18.42578125" customWidth="1"/>
    <col min="102" max="102" width="21.42578125" customWidth="1"/>
    <col min="103" max="105" width="18.42578125" customWidth="1"/>
    <col min="106" max="106" width="21.85546875" customWidth="1"/>
    <col min="107" max="109" width="15.42578125" customWidth="1"/>
    <col min="110" max="110" width="20.28515625" customWidth="1"/>
    <col min="111" max="113" width="15.42578125" customWidth="1"/>
    <col min="114" max="114" width="20.7109375" customWidth="1"/>
    <col min="115" max="117" width="15.42578125" customWidth="1"/>
    <col min="118" max="118" width="21.5703125" customWidth="1"/>
    <col min="119" max="121" width="15.42578125" customWidth="1"/>
    <col min="122" max="122" width="22.7109375" customWidth="1"/>
    <col min="123" max="125" width="15.42578125" customWidth="1"/>
    <col min="126" max="126" width="22" customWidth="1"/>
    <col min="127" max="129" width="17.140625" customWidth="1"/>
    <col min="130" max="130" width="23.5703125" customWidth="1"/>
    <col min="131" max="133" width="17.140625" customWidth="1"/>
    <col min="134" max="134" width="22.42578125" customWidth="1"/>
    <col min="135" max="137" width="17.140625" customWidth="1"/>
    <col min="138" max="138" width="22.140625" customWidth="1"/>
    <col min="139" max="139" width="18.85546875" customWidth="1"/>
    <col min="140" max="140" width="19.28515625" customWidth="1"/>
    <col min="141" max="141" width="17.140625" customWidth="1"/>
    <col min="142" max="142" width="21.7109375" customWidth="1"/>
    <col min="143" max="143" width="19.42578125" customWidth="1"/>
    <col min="144" max="144" width="16.85546875" customWidth="1"/>
    <col min="145" max="145" width="15.42578125" customWidth="1"/>
    <col min="146" max="146" width="20.42578125" customWidth="1"/>
    <col min="147" max="148" width="19.140625" customWidth="1"/>
    <col min="149" max="149" width="15.42578125" customWidth="1"/>
    <col min="150" max="150" width="21.5703125" customWidth="1"/>
    <col min="151" max="151" width="19" customWidth="1"/>
    <col min="152" max="152" width="17.5703125" customWidth="1"/>
    <col min="153" max="153" width="15.42578125" customWidth="1"/>
    <col min="154" max="154" width="22.5703125" customWidth="1"/>
    <col min="155" max="157" width="16.5703125" customWidth="1"/>
    <col min="158" max="158" width="22.85546875" customWidth="1"/>
    <col min="159" max="160" width="16.5703125" customWidth="1"/>
    <col min="161" max="161" width="15.42578125" customWidth="1"/>
    <col min="162" max="162" width="21.140625" customWidth="1"/>
    <col min="163" max="165" width="15.42578125" customWidth="1"/>
    <col min="166" max="166" width="20.85546875" customWidth="1"/>
    <col min="167" max="167" width="18.140625" customWidth="1"/>
    <col min="168" max="169" width="16.85546875" customWidth="1"/>
    <col min="170" max="170" width="22.140625" customWidth="1"/>
    <col min="171" max="173" width="17.140625" customWidth="1"/>
    <col min="174" max="174" width="22.140625" customWidth="1"/>
    <col min="175" max="177" width="17.140625" customWidth="1"/>
    <col min="178" max="178" width="22" customWidth="1"/>
    <col min="179" max="179" width="16.5703125" customWidth="1"/>
    <col min="180" max="180" width="16.42578125" customWidth="1"/>
    <col min="181" max="181" width="16" customWidth="1"/>
    <col min="182" max="182" width="20.85546875" customWidth="1"/>
    <col min="183" max="185" width="16" customWidth="1"/>
    <col min="186" max="186" width="20.85546875" customWidth="1"/>
    <col min="187" max="189" width="18.140625" customWidth="1"/>
    <col min="190" max="190" width="20.5703125" customWidth="1"/>
    <col min="191" max="193" width="19.140625" customWidth="1"/>
    <col min="194" max="194" width="24.140625" customWidth="1"/>
    <col min="195" max="195" width="18.42578125" customWidth="1"/>
    <col min="196" max="196" width="17.5703125" customWidth="1"/>
    <col min="197" max="197" width="18.42578125" customWidth="1"/>
    <col min="198" max="198" width="20.7109375" customWidth="1"/>
    <col min="199" max="199" width="16.85546875" customWidth="1"/>
    <col min="200" max="200" width="16.42578125" customWidth="1"/>
    <col min="201" max="201" width="17.5703125" customWidth="1"/>
    <col min="202" max="202" width="23.140625" customWidth="1"/>
    <col min="203" max="203" width="17" customWidth="1"/>
    <col min="204" max="204" width="16.85546875" customWidth="1"/>
    <col min="205" max="205" width="16.5703125" customWidth="1"/>
    <col min="206" max="206" width="19.85546875" customWidth="1"/>
    <col min="207" max="207" width="19.42578125" customWidth="1"/>
    <col min="208" max="208" width="19.5703125" customWidth="1"/>
    <col min="209" max="209" width="18.5703125" customWidth="1"/>
    <col min="210" max="210" width="21.5703125" customWidth="1"/>
    <col min="211" max="211" width="17.5703125" customWidth="1"/>
    <col min="212" max="212" width="16.85546875" customWidth="1"/>
    <col min="213" max="213" width="19.140625" customWidth="1"/>
    <col min="214" max="214" width="24.5703125" customWidth="1"/>
    <col min="215" max="217" width="16.5703125" customWidth="1"/>
    <col min="218" max="218" width="22.7109375" customWidth="1"/>
    <col min="219" max="219" width="16.85546875" customWidth="1"/>
    <col min="220" max="220" width="15.85546875" customWidth="1"/>
    <col min="221" max="221" width="19.140625" customWidth="1"/>
    <col min="222" max="222" width="22.7109375" customWidth="1"/>
    <col min="223" max="225" width="17.5703125" customWidth="1"/>
    <col min="226" max="226" width="23.85546875" customWidth="1"/>
    <col min="227" max="227" width="17.85546875" customWidth="1"/>
    <col min="228" max="228" width="17" customWidth="1"/>
    <col min="229" max="229" width="15.42578125" customWidth="1"/>
    <col min="230" max="230" width="20.85546875" customWidth="1"/>
    <col min="231" max="231" width="17.85546875" customWidth="1"/>
    <col min="232" max="232" width="16.85546875" customWidth="1"/>
    <col min="233" max="233" width="15.42578125" customWidth="1"/>
    <col min="234" max="234" width="20.85546875" customWidth="1"/>
    <col min="235" max="237" width="17.85546875" customWidth="1"/>
    <col min="238" max="238" width="21.85546875" customWidth="1"/>
    <col min="239" max="240" width="19.42578125" customWidth="1"/>
    <col min="241" max="241" width="16.140625" customWidth="1"/>
    <col min="242" max="242" width="21.42578125" customWidth="1"/>
    <col min="243" max="243" width="18.140625" customWidth="1"/>
    <col min="244" max="244" width="17.85546875" customWidth="1"/>
    <col min="245" max="245" width="15.42578125" customWidth="1"/>
    <col min="246" max="246" width="20.85546875" customWidth="1"/>
    <col min="247" max="247" width="16.5703125" customWidth="1"/>
    <col min="248" max="249" width="15.42578125" customWidth="1"/>
    <col min="250" max="250" width="21.42578125" customWidth="1"/>
    <col min="251" max="253" width="15.42578125" customWidth="1"/>
    <col min="254" max="254" width="21.140625" customWidth="1"/>
    <col min="255" max="255" width="16.42578125" customWidth="1"/>
    <col min="256" max="256" width="17.140625" customWidth="1"/>
    <col min="257" max="257" width="15.42578125" customWidth="1"/>
    <col min="258" max="258" width="20.28515625" customWidth="1"/>
    <col min="259" max="259" width="17.5703125" customWidth="1"/>
    <col min="260" max="260" width="16.42578125" customWidth="1"/>
    <col min="261" max="261" width="15.42578125" customWidth="1"/>
    <col min="262" max="262" width="19.85546875" customWidth="1"/>
    <col min="263" max="263" width="17.5703125" customWidth="1"/>
    <col min="264" max="264" width="16.42578125" customWidth="1"/>
    <col min="265" max="265" width="15.42578125" customWidth="1"/>
  </cols>
  <sheetData>
    <row r="2" spans="1:267" ht="18" x14ac:dyDescent="0.25">
      <c r="C2" s="104"/>
      <c r="D2" s="104"/>
      <c r="E2" s="104"/>
      <c r="F2" s="104"/>
      <c r="G2" s="104"/>
      <c r="O2" s="105" t="s">
        <v>58</v>
      </c>
      <c r="P2" s="3"/>
      <c r="Q2" s="3"/>
      <c r="R2" s="3"/>
      <c r="W2" s="3"/>
      <c r="X2" s="3"/>
      <c r="Y2" s="3"/>
      <c r="Z2" s="3"/>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M2" s="104"/>
      <c r="CN2" s="104"/>
      <c r="CO2" s="104"/>
      <c r="CP2" s="104"/>
      <c r="CQ2" s="104"/>
      <c r="CR2" s="104"/>
      <c r="CS2" s="104"/>
      <c r="CT2" s="104"/>
      <c r="CU2" s="104"/>
      <c r="CV2" s="104"/>
      <c r="CW2" s="104"/>
      <c r="CX2" s="104"/>
      <c r="CY2" s="104"/>
      <c r="CZ2" s="104"/>
      <c r="DA2" s="104"/>
      <c r="DB2" s="104"/>
      <c r="DC2" s="104"/>
      <c r="DD2" s="104"/>
      <c r="DE2" s="104"/>
      <c r="DF2" s="104"/>
      <c r="DG2" s="104"/>
      <c r="DH2" s="104"/>
      <c r="DI2" s="104"/>
      <c r="DJ2" s="104"/>
      <c r="DK2" s="104"/>
      <c r="DL2" s="104"/>
      <c r="DM2" s="104"/>
      <c r="DN2" s="104"/>
      <c r="DO2" s="104"/>
      <c r="DP2" s="104"/>
      <c r="DQ2" s="104"/>
      <c r="DR2" s="104"/>
      <c r="DS2" s="104"/>
      <c r="DT2" s="104"/>
      <c r="DU2" s="104"/>
      <c r="DV2" s="104"/>
      <c r="DW2" s="104"/>
      <c r="DX2" s="104"/>
      <c r="DY2" s="104"/>
      <c r="DZ2" s="104"/>
      <c r="EA2" s="104"/>
      <c r="EB2" s="104"/>
      <c r="EC2" s="104"/>
      <c r="ED2" s="104"/>
      <c r="EE2" s="104"/>
      <c r="EF2" s="104"/>
      <c r="EG2" s="104"/>
      <c r="EH2" s="104"/>
      <c r="EI2" s="104"/>
      <c r="EJ2" s="104"/>
      <c r="EK2" s="104"/>
      <c r="EL2" s="104"/>
      <c r="EM2" s="104"/>
      <c r="EN2" s="104"/>
      <c r="EO2" s="104"/>
      <c r="EP2" s="104"/>
      <c r="EQ2" s="104"/>
      <c r="ER2" s="104"/>
      <c r="ES2" s="104"/>
      <c r="ET2" s="104"/>
      <c r="EU2" s="104"/>
      <c r="EV2" s="104"/>
      <c r="EW2" s="104"/>
      <c r="EX2" s="104"/>
      <c r="EY2" s="104"/>
      <c r="EZ2" s="104"/>
      <c r="FA2" s="104"/>
      <c r="FB2" s="104"/>
      <c r="FC2" s="104"/>
      <c r="FD2" s="104"/>
      <c r="FE2" s="104"/>
      <c r="FF2" s="104"/>
      <c r="FG2" s="104"/>
      <c r="FH2" s="104"/>
      <c r="FI2" s="104"/>
      <c r="FJ2" s="104"/>
      <c r="FK2" s="104"/>
      <c r="FL2" s="104"/>
      <c r="FM2" s="104"/>
      <c r="FN2" s="104"/>
      <c r="FO2" s="104"/>
      <c r="FP2" s="104"/>
      <c r="FQ2" s="104"/>
      <c r="FR2" s="104"/>
      <c r="FS2" s="104"/>
      <c r="FT2" s="104"/>
      <c r="FU2" s="104"/>
      <c r="FV2" s="104"/>
      <c r="HS2" s="104"/>
      <c r="HT2" s="104"/>
      <c r="HU2" s="104"/>
      <c r="HV2" s="104"/>
      <c r="HW2" s="104"/>
      <c r="HX2" s="104"/>
      <c r="HY2" s="104"/>
      <c r="HZ2" s="104"/>
    </row>
    <row r="3" spans="1:267" ht="18" x14ac:dyDescent="0.25">
      <c r="C3" s="104"/>
      <c r="D3" s="104"/>
      <c r="E3" s="104"/>
      <c r="F3" s="104"/>
      <c r="G3" s="104"/>
      <c r="H3" s="106"/>
      <c r="P3" s="107" t="str">
        <f>'[1]Годовые  поправки  по МБТ_всего'!A3</f>
        <v>ПО  СОСТОЯНИЮ  НА  1  ЯНВАРЯ  2023  ГОДА</v>
      </c>
      <c r="Q3" s="107"/>
      <c r="R3" s="107"/>
      <c r="S3" s="107"/>
      <c r="T3" s="107"/>
      <c r="U3" s="107"/>
      <c r="V3" s="107"/>
      <c r="W3" s="107"/>
      <c r="X3" s="107"/>
      <c r="Y3" s="107"/>
      <c r="Z3" s="107"/>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M3" s="104"/>
      <c r="CN3" s="104"/>
      <c r="CO3" s="104"/>
      <c r="CP3" s="104"/>
      <c r="CQ3" s="104"/>
      <c r="CR3" s="104"/>
      <c r="CS3" s="104"/>
      <c r="CT3" s="104"/>
      <c r="CU3" s="104"/>
      <c r="CV3" s="104"/>
      <c r="CW3" s="104"/>
      <c r="CX3" s="104"/>
      <c r="CY3" s="104"/>
      <c r="CZ3" s="104"/>
      <c r="DA3" s="104"/>
      <c r="DB3" s="104"/>
      <c r="DC3" s="104"/>
      <c r="DD3" s="104"/>
      <c r="DE3" s="104"/>
      <c r="DF3" s="104"/>
      <c r="DG3" s="104"/>
      <c r="DH3" s="104"/>
      <c r="DI3" s="104"/>
      <c r="DJ3" s="104"/>
      <c r="DK3" s="104"/>
      <c r="DL3" s="104"/>
      <c r="DM3" s="104"/>
      <c r="DN3" s="104"/>
      <c r="DO3" s="104"/>
      <c r="DP3" s="104"/>
      <c r="DQ3" s="104"/>
      <c r="DR3" s="104"/>
      <c r="DS3" s="104"/>
      <c r="DT3" s="104"/>
      <c r="DU3" s="104"/>
      <c r="DV3" s="104"/>
      <c r="DW3" s="104"/>
      <c r="DX3" s="104"/>
      <c r="DY3" s="104"/>
      <c r="DZ3" s="104"/>
      <c r="EA3" s="104"/>
      <c r="EB3" s="104"/>
      <c r="EC3" s="104"/>
      <c r="ED3" s="104"/>
      <c r="EE3" s="104"/>
      <c r="EF3" s="104"/>
      <c r="EG3" s="104"/>
      <c r="EH3" s="104"/>
      <c r="EI3" s="104"/>
      <c r="EJ3" s="104"/>
      <c r="EK3" s="104"/>
      <c r="EL3" s="104"/>
      <c r="EM3" s="104"/>
      <c r="EN3" s="104"/>
      <c r="EO3" s="104"/>
      <c r="EP3" s="104"/>
      <c r="EQ3" s="104"/>
      <c r="ER3" s="104"/>
      <c r="ES3" s="104"/>
      <c r="ET3" s="104"/>
      <c r="EU3" s="104"/>
      <c r="EV3" s="104"/>
      <c r="EW3" s="104"/>
      <c r="EX3" s="104"/>
      <c r="EY3" s="104"/>
      <c r="EZ3" s="104"/>
      <c r="FA3" s="104"/>
      <c r="FB3" s="104"/>
      <c r="FC3" s="104"/>
      <c r="FD3" s="104"/>
      <c r="FE3" s="104"/>
      <c r="FF3" s="104"/>
      <c r="FG3" s="104"/>
      <c r="FH3" s="104"/>
      <c r="FI3" s="104"/>
      <c r="FJ3" s="104"/>
      <c r="FK3" s="104"/>
      <c r="FL3" s="104"/>
      <c r="FM3" s="104"/>
      <c r="FN3" s="104"/>
      <c r="FO3" s="104"/>
      <c r="FP3" s="104"/>
      <c r="FQ3" s="104"/>
      <c r="FR3" s="104"/>
      <c r="FS3" s="104"/>
      <c r="FT3" s="104"/>
      <c r="FU3" s="104"/>
      <c r="FV3" s="104"/>
      <c r="HS3" s="104"/>
      <c r="HT3" s="104"/>
      <c r="HU3" s="104"/>
      <c r="HV3" s="104"/>
      <c r="HW3" s="104"/>
      <c r="HX3" s="104"/>
      <c r="HY3" s="104"/>
      <c r="HZ3" s="104"/>
    </row>
    <row r="4" spans="1:267" ht="10.5" customHeight="1"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HS4" s="3"/>
      <c r="HT4" s="3"/>
      <c r="HU4" s="3"/>
      <c r="HV4" s="3"/>
      <c r="HW4" s="3"/>
      <c r="HX4" s="3"/>
      <c r="HY4" s="3"/>
      <c r="HZ4" s="3"/>
    </row>
    <row r="5" spans="1:267" s="20" customFormat="1" ht="16.5" customHeight="1" thickBot="1" x14ac:dyDescent="0.3">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HS5" s="104"/>
      <c r="HT5" s="104"/>
      <c r="HU5" s="104"/>
      <c r="HV5" s="104"/>
      <c r="HX5" s="104"/>
      <c r="HY5" s="104"/>
      <c r="HZ5" s="104"/>
      <c r="IZ5" s="104"/>
      <c r="JA5" s="108"/>
      <c r="JB5" s="108"/>
      <c r="JD5" s="104" t="s">
        <v>1</v>
      </c>
    </row>
    <row r="6" spans="1:267" s="20" customFormat="1" ht="18" customHeight="1" thickBot="1" x14ac:dyDescent="0.3">
      <c r="A6" s="391" t="s">
        <v>2</v>
      </c>
      <c r="B6" s="395" t="s">
        <v>59</v>
      </c>
      <c r="C6" s="396"/>
      <c r="D6" s="396"/>
      <c r="E6" s="396"/>
      <c r="F6" s="396"/>
      <c r="G6" s="396"/>
      <c r="H6" s="396"/>
      <c r="I6" s="397"/>
      <c r="J6" s="385" t="s">
        <v>4</v>
      </c>
      <c r="K6" s="386"/>
      <c r="L6" s="386"/>
      <c r="M6" s="386"/>
      <c r="N6" s="386"/>
      <c r="O6" s="386"/>
      <c r="P6" s="386"/>
      <c r="Q6" s="386"/>
      <c r="R6" s="386"/>
      <c r="S6" s="386"/>
      <c r="T6" s="386"/>
      <c r="U6" s="386"/>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10"/>
      <c r="EN6" s="110"/>
      <c r="EO6" s="110"/>
      <c r="EP6" s="110"/>
      <c r="EQ6" s="111"/>
      <c r="ER6" s="111"/>
      <c r="ES6" s="111"/>
      <c r="ET6" s="111"/>
      <c r="EU6" s="111"/>
      <c r="EV6" s="111"/>
      <c r="EW6" s="111"/>
      <c r="EX6" s="111"/>
      <c r="EY6" s="111"/>
      <c r="EZ6" s="111"/>
      <c r="FA6" s="111"/>
      <c r="FB6" s="111"/>
      <c r="FC6" s="111"/>
      <c r="FD6" s="111"/>
      <c r="FE6" s="111"/>
      <c r="FF6" s="111"/>
      <c r="FG6" s="111"/>
      <c r="FH6" s="111"/>
      <c r="FI6" s="111"/>
      <c r="FJ6" s="111"/>
      <c r="FK6" s="109"/>
      <c r="FL6" s="109"/>
      <c r="FM6" s="109"/>
      <c r="FN6" s="109"/>
      <c r="FO6" s="109"/>
      <c r="FP6" s="109"/>
      <c r="FQ6" s="109"/>
      <c r="FR6" s="109"/>
      <c r="FS6" s="109"/>
      <c r="FT6" s="109"/>
      <c r="FU6" s="109"/>
      <c r="FV6" s="109"/>
      <c r="FW6" s="111"/>
      <c r="FX6" s="111"/>
      <c r="FY6" s="112"/>
      <c r="FZ6" s="112"/>
      <c r="GA6" s="112"/>
      <c r="GB6" s="112"/>
      <c r="GC6" s="112"/>
      <c r="GD6" s="112"/>
      <c r="GE6" s="109"/>
      <c r="GF6" s="109"/>
      <c r="GG6" s="109"/>
      <c r="GH6" s="109"/>
      <c r="GI6" s="109"/>
      <c r="GJ6" s="109"/>
      <c r="GK6" s="109"/>
      <c r="GL6" s="109"/>
      <c r="GM6" s="110"/>
      <c r="GN6" s="110"/>
      <c r="GO6" s="110"/>
      <c r="GP6" s="110"/>
      <c r="GQ6" s="110"/>
      <c r="GR6" s="110"/>
      <c r="GS6" s="110"/>
      <c r="GT6" s="110"/>
      <c r="GU6" s="110"/>
      <c r="GV6" s="110"/>
      <c r="GW6" s="110"/>
      <c r="GX6" s="110"/>
      <c r="GY6" s="109"/>
      <c r="GZ6" s="109"/>
      <c r="HA6" s="109"/>
      <c r="HB6" s="109"/>
      <c r="HC6" s="109"/>
      <c r="HD6" s="109"/>
      <c r="HE6" s="109"/>
      <c r="HF6" s="109"/>
      <c r="HG6" s="109"/>
      <c r="HH6" s="109"/>
      <c r="HI6" s="109"/>
      <c r="HJ6" s="109"/>
      <c r="HK6" s="109"/>
      <c r="HL6" s="109"/>
      <c r="HM6" s="109"/>
      <c r="HN6" s="109"/>
      <c r="HO6" s="109"/>
      <c r="HP6" s="109"/>
      <c r="HQ6" s="109"/>
      <c r="HR6" s="109"/>
      <c r="HS6" s="111"/>
      <c r="HT6" s="111"/>
      <c r="HU6" s="111"/>
      <c r="HV6" s="111"/>
      <c r="HW6" s="111"/>
      <c r="HX6" s="111"/>
      <c r="HY6" s="111"/>
      <c r="HZ6" s="111"/>
      <c r="IA6" s="110"/>
      <c r="IB6" s="110"/>
      <c r="IC6" s="110"/>
      <c r="ID6" s="110"/>
      <c r="IE6" s="110"/>
      <c r="IF6" s="110"/>
      <c r="IG6" s="110"/>
      <c r="IH6" s="110"/>
      <c r="II6" s="110"/>
      <c r="IJ6" s="110"/>
      <c r="IK6" s="110"/>
      <c r="IL6" s="110"/>
      <c r="IM6" s="110"/>
      <c r="IN6" s="110"/>
      <c r="IO6" s="110"/>
      <c r="IP6" s="110"/>
      <c r="IQ6" s="110"/>
      <c r="IR6" s="110"/>
      <c r="IS6" s="110"/>
      <c r="IT6" s="110"/>
      <c r="IU6" s="110"/>
      <c r="IV6" s="110"/>
      <c r="IW6" s="110"/>
      <c r="IX6" s="110"/>
      <c r="IY6" s="110"/>
      <c r="IZ6" s="110"/>
      <c r="JA6" s="113"/>
      <c r="JB6" s="113"/>
      <c r="JC6" s="110"/>
      <c r="JD6" s="110"/>
      <c r="JE6" s="114"/>
    </row>
    <row r="7" spans="1:267" s="119" customFormat="1" ht="91.5" customHeight="1" thickBot="1" x14ac:dyDescent="0.25">
      <c r="A7" s="392"/>
      <c r="B7" s="398"/>
      <c r="C7" s="399"/>
      <c r="D7" s="399"/>
      <c r="E7" s="399"/>
      <c r="F7" s="399"/>
      <c r="G7" s="399"/>
      <c r="H7" s="399"/>
      <c r="I7" s="400"/>
      <c r="J7" s="385" t="s">
        <v>60</v>
      </c>
      <c r="K7" s="386"/>
      <c r="L7" s="386"/>
      <c r="M7" s="386"/>
      <c r="N7" s="386"/>
      <c r="O7" s="386"/>
      <c r="P7" s="386"/>
      <c r="Q7" s="387"/>
      <c r="R7" s="385" t="s">
        <v>61</v>
      </c>
      <c r="S7" s="386"/>
      <c r="T7" s="386"/>
      <c r="U7" s="386"/>
      <c r="V7" s="386"/>
      <c r="W7" s="386"/>
      <c r="X7" s="386"/>
      <c r="Y7" s="386"/>
      <c r="Z7" s="386"/>
      <c r="AA7" s="386"/>
      <c r="AB7" s="386"/>
      <c r="AC7" s="386"/>
      <c r="AD7" s="386"/>
      <c r="AE7" s="386"/>
      <c r="AF7" s="386"/>
      <c r="AG7" s="386"/>
      <c r="AH7" s="386"/>
      <c r="AI7" s="386"/>
      <c r="AJ7" s="386"/>
      <c r="AK7" s="387"/>
      <c r="AL7" s="385" t="s">
        <v>62</v>
      </c>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115"/>
      <c r="CI7" s="115"/>
      <c r="CJ7" s="115"/>
      <c r="CK7" s="116"/>
      <c r="CL7" s="385" t="s">
        <v>63</v>
      </c>
      <c r="CM7" s="386"/>
      <c r="CN7" s="386"/>
      <c r="CO7" s="386"/>
      <c r="CP7" s="386"/>
      <c r="CQ7" s="386"/>
      <c r="CR7" s="386"/>
      <c r="CS7" s="386"/>
      <c r="CT7" s="386"/>
      <c r="CU7" s="386"/>
      <c r="CV7" s="386"/>
      <c r="CW7" s="386"/>
      <c r="CX7" s="386"/>
      <c r="CY7" s="386"/>
      <c r="CZ7" s="386"/>
      <c r="DA7" s="386"/>
      <c r="DB7" s="386"/>
      <c r="DC7" s="386"/>
      <c r="DD7" s="386"/>
      <c r="DE7" s="386"/>
      <c r="DF7" s="386"/>
      <c r="DG7" s="386"/>
      <c r="DH7" s="386"/>
      <c r="DI7" s="386"/>
      <c r="DJ7" s="386"/>
      <c r="DK7" s="386"/>
      <c r="DL7" s="386"/>
      <c r="DM7" s="386"/>
      <c r="DN7" s="386"/>
      <c r="DO7" s="386"/>
      <c r="DP7" s="386"/>
      <c r="DQ7" s="386"/>
      <c r="DR7" s="386"/>
      <c r="DS7" s="386"/>
      <c r="DT7" s="386"/>
      <c r="DU7" s="387"/>
      <c r="DV7" s="385" t="s">
        <v>64</v>
      </c>
      <c r="DW7" s="386"/>
      <c r="DX7" s="386"/>
      <c r="DY7" s="387"/>
      <c r="DZ7" s="385" t="s">
        <v>65</v>
      </c>
      <c r="EA7" s="386"/>
      <c r="EB7" s="386"/>
      <c r="EC7" s="386"/>
      <c r="ED7" s="115"/>
      <c r="EE7" s="115"/>
      <c r="EF7" s="115"/>
      <c r="EG7" s="115"/>
      <c r="EH7" s="111"/>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386" t="s">
        <v>66</v>
      </c>
      <c r="FK7" s="386"/>
      <c r="FL7" s="386"/>
      <c r="FM7" s="386"/>
      <c r="FN7" s="386"/>
      <c r="FO7" s="386"/>
      <c r="FP7" s="386"/>
      <c r="FQ7" s="386"/>
      <c r="FR7" s="386"/>
      <c r="FS7" s="386"/>
      <c r="FT7" s="386"/>
      <c r="FU7" s="387"/>
      <c r="FV7" s="385" t="s">
        <v>67</v>
      </c>
      <c r="FW7" s="386"/>
      <c r="FX7" s="386"/>
      <c r="FY7" s="386"/>
      <c r="FZ7" s="117"/>
      <c r="GA7" s="117"/>
      <c r="GB7" s="117"/>
      <c r="GC7" s="118"/>
      <c r="GD7" s="385" t="s">
        <v>68</v>
      </c>
      <c r="GE7" s="386"/>
      <c r="GF7" s="386"/>
      <c r="GG7" s="386"/>
      <c r="GH7" s="385" t="s">
        <v>69</v>
      </c>
      <c r="GI7" s="386"/>
      <c r="GJ7" s="386"/>
      <c r="GK7" s="386"/>
      <c r="GL7" s="386"/>
      <c r="GM7" s="386"/>
      <c r="GN7" s="386"/>
      <c r="GO7" s="387"/>
      <c r="GP7" s="115"/>
      <c r="GQ7" s="115"/>
      <c r="GR7" s="115"/>
      <c r="GS7" s="115"/>
      <c r="GT7" s="115"/>
      <c r="GU7" s="115"/>
      <c r="GV7" s="115"/>
      <c r="GW7" s="115"/>
      <c r="GX7" s="115"/>
      <c r="GY7" s="115"/>
      <c r="GZ7" s="115"/>
      <c r="HA7" s="116"/>
      <c r="HB7" s="385" t="s">
        <v>70</v>
      </c>
      <c r="HC7" s="386"/>
      <c r="HD7" s="386"/>
      <c r="HE7" s="386"/>
      <c r="HF7" s="115"/>
      <c r="HG7" s="115"/>
      <c r="HH7" s="115"/>
      <c r="HI7" s="115"/>
      <c r="HJ7" s="115"/>
      <c r="HK7" s="115"/>
      <c r="HL7" s="115"/>
      <c r="HM7" s="116"/>
      <c r="HN7" s="385" t="s">
        <v>71</v>
      </c>
      <c r="HO7" s="386"/>
      <c r="HP7" s="386"/>
      <c r="HQ7" s="387"/>
      <c r="HR7" s="385" t="s">
        <v>72</v>
      </c>
      <c r="HS7" s="386"/>
      <c r="HT7" s="386"/>
      <c r="HU7" s="386"/>
      <c r="HV7" s="115"/>
      <c r="HW7" s="115"/>
      <c r="HX7" s="115"/>
      <c r="HY7" s="115"/>
      <c r="HZ7" s="115"/>
      <c r="IA7" s="115"/>
      <c r="IB7" s="115"/>
      <c r="IC7" s="116"/>
      <c r="ID7" s="388" t="s">
        <v>73</v>
      </c>
      <c r="IE7" s="389"/>
      <c r="IF7" s="389"/>
      <c r="IG7" s="389"/>
      <c r="IH7" s="389"/>
      <c r="II7" s="389"/>
      <c r="IJ7" s="389"/>
      <c r="IK7" s="389"/>
      <c r="IL7" s="389"/>
      <c r="IM7" s="389"/>
      <c r="IN7" s="389"/>
      <c r="IO7" s="389"/>
      <c r="IP7" s="389"/>
      <c r="IQ7" s="389"/>
      <c r="IR7" s="389"/>
      <c r="IS7" s="389"/>
      <c r="IT7" s="389"/>
      <c r="IU7" s="389"/>
      <c r="IV7" s="389"/>
      <c r="IW7" s="389"/>
      <c r="IX7" s="389"/>
      <c r="IY7" s="389"/>
      <c r="IZ7" s="389"/>
      <c r="JA7" s="389"/>
      <c r="JB7" s="389"/>
      <c r="JC7" s="389"/>
      <c r="JD7" s="389"/>
      <c r="JE7" s="390"/>
    </row>
    <row r="8" spans="1:267" s="119" customFormat="1" ht="78" customHeight="1" thickBot="1" x14ac:dyDescent="0.25">
      <c r="A8" s="392"/>
      <c r="B8" s="398"/>
      <c r="C8" s="399"/>
      <c r="D8" s="399"/>
      <c r="E8" s="399"/>
      <c r="F8" s="399"/>
      <c r="G8" s="399"/>
      <c r="H8" s="399"/>
      <c r="I8" s="400"/>
      <c r="J8" s="385" t="s">
        <v>74</v>
      </c>
      <c r="K8" s="386"/>
      <c r="L8" s="386"/>
      <c r="M8" s="386"/>
      <c r="N8" s="386"/>
      <c r="O8" s="386"/>
      <c r="P8" s="386"/>
      <c r="Q8" s="387"/>
      <c r="R8" s="385" t="s">
        <v>75</v>
      </c>
      <c r="S8" s="386"/>
      <c r="T8" s="386"/>
      <c r="U8" s="386"/>
      <c r="V8" s="386"/>
      <c r="W8" s="386"/>
      <c r="X8" s="386"/>
      <c r="Y8" s="386"/>
      <c r="Z8" s="386"/>
      <c r="AA8" s="386"/>
      <c r="AB8" s="386"/>
      <c r="AC8" s="386"/>
      <c r="AD8" s="386"/>
      <c r="AE8" s="386"/>
      <c r="AF8" s="386"/>
      <c r="AG8" s="387"/>
      <c r="AH8" s="385" t="s">
        <v>76</v>
      </c>
      <c r="AI8" s="386"/>
      <c r="AJ8" s="386"/>
      <c r="AK8" s="387"/>
      <c r="AL8" s="385" t="s">
        <v>77</v>
      </c>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7"/>
      <c r="BZ8" s="385" t="s">
        <v>78</v>
      </c>
      <c r="CA8" s="386"/>
      <c r="CB8" s="386"/>
      <c r="CC8" s="386"/>
      <c r="CD8" s="386"/>
      <c r="CE8" s="386"/>
      <c r="CF8" s="386"/>
      <c r="CG8" s="387"/>
      <c r="CH8" s="115"/>
      <c r="CI8" s="115"/>
      <c r="CJ8" s="115"/>
      <c r="CK8" s="116"/>
      <c r="CL8" s="385" t="s">
        <v>79</v>
      </c>
      <c r="CM8" s="386"/>
      <c r="CN8" s="386"/>
      <c r="CO8" s="386"/>
      <c r="CP8" s="386"/>
      <c r="CQ8" s="386"/>
      <c r="CR8" s="386"/>
      <c r="CS8" s="386"/>
      <c r="CT8" s="386"/>
      <c r="CU8" s="386"/>
      <c r="CV8" s="386"/>
      <c r="CW8" s="386"/>
      <c r="CX8" s="386"/>
      <c r="CY8" s="386"/>
      <c r="CZ8" s="386"/>
      <c r="DA8" s="386"/>
      <c r="DB8" s="386"/>
      <c r="DC8" s="386"/>
      <c r="DD8" s="386"/>
      <c r="DE8" s="386"/>
      <c r="DF8" s="386"/>
      <c r="DG8" s="386"/>
      <c r="DH8" s="386"/>
      <c r="DI8" s="386"/>
      <c r="DJ8" s="386"/>
      <c r="DK8" s="386"/>
      <c r="DL8" s="386"/>
      <c r="DM8" s="386"/>
      <c r="DN8" s="386"/>
      <c r="DO8" s="386"/>
      <c r="DP8" s="386"/>
      <c r="DQ8" s="386"/>
      <c r="DR8" s="386"/>
      <c r="DS8" s="386"/>
      <c r="DT8" s="386"/>
      <c r="DU8" s="387"/>
      <c r="DV8" s="385" t="s">
        <v>80</v>
      </c>
      <c r="DW8" s="386"/>
      <c r="DX8" s="386"/>
      <c r="DY8" s="387"/>
      <c r="DZ8" s="385" t="s">
        <v>81</v>
      </c>
      <c r="EA8" s="386"/>
      <c r="EB8" s="386"/>
      <c r="EC8" s="386"/>
      <c r="ED8" s="115"/>
      <c r="EE8" s="115"/>
      <c r="EF8" s="115"/>
      <c r="EG8" s="115"/>
      <c r="EH8" s="111"/>
      <c r="EI8" s="115"/>
      <c r="EJ8" s="115"/>
      <c r="EK8" s="116"/>
      <c r="EL8" s="385" t="s">
        <v>82</v>
      </c>
      <c r="EM8" s="386"/>
      <c r="EN8" s="386"/>
      <c r="EO8" s="387"/>
      <c r="EP8" s="385" t="s">
        <v>83</v>
      </c>
      <c r="EQ8" s="386"/>
      <c r="ER8" s="386"/>
      <c r="ES8" s="386"/>
      <c r="ET8" s="115"/>
      <c r="EU8" s="115"/>
      <c r="EV8" s="115"/>
      <c r="EW8" s="115"/>
      <c r="EX8" s="115"/>
      <c r="EY8" s="115"/>
      <c r="EZ8" s="115"/>
      <c r="FA8" s="115"/>
      <c r="FB8" s="111"/>
      <c r="FC8" s="115"/>
      <c r="FD8" s="115"/>
      <c r="FE8" s="115"/>
      <c r="FF8" s="115"/>
      <c r="FG8" s="115"/>
      <c r="FH8" s="115"/>
      <c r="FI8" s="116"/>
      <c r="FJ8" s="385" t="s">
        <v>84</v>
      </c>
      <c r="FK8" s="386"/>
      <c r="FL8" s="386"/>
      <c r="FM8" s="386"/>
      <c r="FN8" s="386"/>
      <c r="FO8" s="386"/>
      <c r="FP8" s="386"/>
      <c r="FQ8" s="387"/>
      <c r="FR8" s="385" t="s">
        <v>85</v>
      </c>
      <c r="FS8" s="386"/>
      <c r="FT8" s="386"/>
      <c r="FU8" s="387"/>
      <c r="FV8" s="385" t="s">
        <v>86</v>
      </c>
      <c r="FW8" s="386"/>
      <c r="FX8" s="386"/>
      <c r="FY8" s="387"/>
      <c r="FZ8" s="385" t="s">
        <v>87</v>
      </c>
      <c r="GA8" s="386"/>
      <c r="GB8" s="386"/>
      <c r="GC8" s="387"/>
      <c r="GD8" s="385" t="s">
        <v>88</v>
      </c>
      <c r="GE8" s="386"/>
      <c r="GF8" s="386"/>
      <c r="GG8" s="387"/>
      <c r="GH8" s="385" t="s">
        <v>89</v>
      </c>
      <c r="GI8" s="386"/>
      <c r="GJ8" s="386"/>
      <c r="GK8" s="386"/>
      <c r="GL8" s="386"/>
      <c r="GM8" s="386"/>
      <c r="GN8" s="386"/>
      <c r="GO8" s="386"/>
      <c r="GP8" s="115"/>
      <c r="GQ8" s="115"/>
      <c r="GR8" s="115"/>
      <c r="GS8" s="115"/>
      <c r="GT8" s="115"/>
      <c r="GU8" s="115"/>
      <c r="GV8" s="115"/>
      <c r="GW8" s="115"/>
      <c r="GX8" s="115"/>
      <c r="GY8" s="115"/>
      <c r="GZ8" s="115"/>
      <c r="HA8" s="116"/>
      <c r="HB8" s="385" t="s">
        <v>90</v>
      </c>
      <c r="HC8" s="386"/>
      <c r="HD8" s="386"/>
      <c r="HE8" s="386"/>
      <c r="HF8" s="115"/>
      <c r="HG8" s="115"/>
      <c r="HH8" s="115"/>
      <c r="HI8" s="115"/>
      <c r="HJ8" s="115"/>
      <c r="HK8" s="115"/>
      <c r="HL8" s="115"/>
      <c r="HM8" s="116"/>
      <c r="HN8" s="385" t="s">
        <v>91</v>
      </c>
      <c r="HO8" s="386"/>
      <c r="HP8" s="386"/>
      <c r="HQ8" s="387"/>
      <c r="HR8" s="385" t="s">
        <v>92</v>
      </c>
      <c r="HS8" s="386"/>
      <c r="HT8" s="386"/>
      <c r="HU8" s="386"/>
      <c r="HV8" s="115"/>
      <c r="HW8" s="115"/>
      <c r="HX8" s="115"/>
      <c r="HY8" s="115"/>
      <c r="HZ8" s="115"/>
      <c r="IA8" s="115"/>
      <c r="IB8" s="115"/>
      <c r="IC8" s="116"/>
      <c r="ID8" s="388" t="s">
        <v>93</v>
      </c>
      <c r="IE8" s="389"/>
      <c r="IF8" s="389"/>
      <c r="IG8" s="390"/>
      <c r="IH8" s="388" t="s">
        <v>94</v>
      </c>
      <c r="II8" s="389"/>
      <c r="IJ8" s="389"/>
      <c r="IK8" s="389"/>
      <c r="IL8" s="389"/>
      <c r="IM8" s="389"/>
      <c r="IN8" s="389"/>
      <c r="IO8" s="389"/>
      <c r="IP8" s="389"/>
      <c r="IQ8" s="389"/>
      <c r="IR8" s="389"/>
      <c r="IS8" s="389"/>
      <c r="IT8" s="389"/>
      <c r="IU8" s="389"/>
      <c r="IV8" s="389"/>
      <c r="IW8" s="389"/>
      <c r="IX8" s="389"/>
      <c r="IY8" s="389"/>
      <c r="IZ8" s="389"/>
      <c r="JA8" s="389"/>
      <c r="JB8" s="389"/>
      <c r="JC8" s="389"/>
      <c r="JD8" s="389"/>
      <c r="JE8" s="390"/>
    </row>
    <row r="9" spans="1:267" s="119" customFormat="1" ht="166.5" customHeight="1" thickBot="1" x14ac:dyDescent="0.25">
      <c r="A9" s="392"/>
      <c r="B9" s="398"/>
      <c r="C9" s="399"/>
      <c r="D9" s="399"/>
      <c r="E9" s="399"/>
      <c r="F9" s="399"/>
      <c r="G9" s="399"/>
      <c r="H9" s="399"/>
      <c r="I9" s="400"/>
      <c r="J9" s="386" t="s">
        <v>95</v>
      </c>
      <c r="K9" s="386"/>
      <c r="L9" s="386"/>
      <c r="M9" s="387"/>
      <c r="N9" s="386" t="s">
        <v>96</v>
      </c>
      <c r="O9" s="386"/>
      <c r="P9" s="386"/>
      <c r="Q9" s="387"/>
      <c r="R9" s="385" t="s">
        <v>97</v>
      </c>
      <c r="S9" s="386"/>
      <c r="T9" s="386"/>
      <c r="U9" s="387"/>
      <c r="V9" s="385" t="s">
        <v>98</v>
      </c>
      <c r="W9" s="386"/>
      <c r="X9" s="386"/>
      <c r="Y9" s="387"/>
      <c r="Z9" s="385" t="s">
        <v>99</v>
      </c>
      <c r="AA9" s="386"/>
      <c r="AB9" s="386"/>
      <c r="AC9" s="386"/>
      <c r="AD9" s="386"/>
      <c r="AE9" s="386"/>
      <c r="AF9" s="386"/>
      <c r="AG9" s="386"/>
      <c r="AH9" s="386"/>
      <c r="AI9" s="386"/>
      <c r="AJ9" s="386"/>
      <c r="AK9" s="387"/>
      <c r="AL9" s="385" t="s">
        <v>100</v>
      </c>
      <c r="AM9" s="386"/>
      <c r="AN9" s="386"/>
      <c r="AO9" s="387"/>
      <c r="AP9" s="385" t="s">
        <v>101</v>
      </c>
      <c r="AQ9" s="386"/>
      <c r="AR9" s="386"/>
      <c r="AS9" s="387"/>
      <c r="AT9" s="385" t="s">
        <v>102</v>
      </c>
      <c r="AU9" s="386"/>
      <c r="AV9" s="386"/>
      <c r="AW9" s="387"/>
      <c r="AX9" s="385" t="s">
        <v>103</v>
      </c>
      <c r="AY9" s="386"/>
      <c r="AZ9" s="386"/>
      <c r="BA9" s="387"/>
      <c r="BB9" s="385" t="s">
        <v>104</v>
      </c>
      <c r="BC9" s="386"/>
      <c r="BD9" s="386"/>
      <c r="BE9" s="387"/>
      <c r="BF9" s="385" t="s">
        <v>105</v>
      </c>
      <c r="BG9" s="386"/>
      <c r="BH9" s="386"/>
      <c r="BI9" s="386"/>
      <c r="BJ9" s="386"/>
      <c r="BK9" s="386"/>
      <c r="BL9" s="386"/>
      <c r="BM9" s="386"/>
      <c r="BN9" s="386"/>
      <c r="BO9" s="386"/>
      <c r="BP9" s="386"/>
      <c r="BQ9" s="387"/>
      <c r="BR9" s="385" t="s">
        <v>106</v>
      </c>
      <c r="BS9" s="386"/>
      <c r="BT9" s="386"/>
      <c r="BU9" s="387"/>
      <c r="BV9" s="385" t="s">
        <v>107</v>
      </c>
      <c r="BW9" s="386"/>
      <c r="BX9" s="386"/>
      <c r="BY9" s="387"/>
      <c r="BZ9" s="385" t="s">
        <v>108</v>
      </c>
      <c r="CA9" s="386"/>
      <c r="CB9" s="386"/>
      <c r="CC9" s="387"/>
      <c r="CD9" s="385"/>
      <c r="CE9" s="386"/>
      <c r="CF9" s="386"/>
      <c r="CG9" s="386"/>
      <c r="CH9" s="115"/>
      <c r="CI9" s="115"/>
      <c r="CJ9" s="115"/>
      <c r="CK9" s="116"/>
      <c r="CL9" s="385" t="s">
        <v>109</v>
      </c>
      <c r="CM9" s="386"/>
      <c r="CN9" s="386"/>
      <c r="CO9" s="386"/>
      <c r="CP9" s="386"/>
      <c r="CQ9" s="386"/>
      <c r="CR9" s="386"/>
      <c r="CS9" s="386"/>
      <c r="CT9" s="386"/>
      <c r="CU9" s="386"/>
      <c r="CV9" s="386"/>
      <c r="CW9" s="386"/>
      <c r="CX9" s="111"/>
      <c r="CY9" s="115"/>
      <c r="CZ9" s="115"/>
      <c r="DA9" s="116"/>
      <c r="DB9" s="385" t="s">
        <v>110</v>
      </c>
      <c r="DC9" s="386"/>
      <c r="DD9" s="386"/>
      <c r="DE9" s="387"/>
      <c r="DF9" s="385" t="s">
        <v>111</v>
      </c>
      <c r="DG9" s="386"/>
      <c r="DH9" s="386"/>
      <c r="DI9" s="387"/>
      <c r="DJ9" s="385" t="s">
        <v>112</v>
      </c>
      <c r="DK9" s="386"/>
      <c r="DL9" s="386"/>
      <c r="DM9" s="387"/>
      <c r="DN9" s="385" t="s">
        <v>113</v>
      </c>
      <c r="DO9" s="386"/>
      <c r="DP9" s="386"/>
      <c r="DQ9" s="387"/>
      <c r="DR9" s="385" t="s">
        <v>114</v>
      </c>
      <c r="DS9" s="386"/>
      <c r="DT9" s="386"/>
      <c r="DU9" s="387"/>
      <c r="DV9" s="385" t="s">
        <v>115</v>
      </c>
      <c r="DW9" s="386"/>
      <c r="DX9" s="386"/>
      <c r="DY9" s="387"/>
      <c r="DZ9" s="385" t="s">
        <v>116</v>
      </c>
      <c r="EA9" s="386"/>
      <c r="EB9" s="386"/>
      <c r="EC9" s="386"/>
      <c r="ED9" s="115"/>
      <c r="EE9" s="115"/>
      <c r="EF9" s="115"/>
      <c r="EG9" s="116"/>
      <c r="EH9" s="385" t="s">
        <v>117</v>
      </c>
      <c r="EI9" s="386"/>
      <c r="EJ9" s="386"/>
      <c r="EK9" s="387"/>
      <c r="EL9" s="385" t="s">
        <v>118</v>
      </c>
      <c r="EM9" s="386"/>
      <c r="EN9" s="386"/>
      <c r="EO9" s="387"/>
      <c r="EP9" s="385" t="s">
        <v>119</v>
      </c>
      <c r="EQ9" s="386"/>
      <c r="ER9" s="386"/>
      <c r="ES9" s="386"/>
      <c r="ET9" s="115"/>
      <c r="EU9" s="115"/>
      <c r="EV9" s="115"/>
      <c r="EW9" s="116"/>
      <c r="EX9" s="385" t="s">
        <v>120</v>
      </c>
      <c r="EY9" s="386"/>
      <c r="EZ9" s="386"/>
      <c r="FA9" s="387"/>
      <c r="FB9" s="385" t="s">
        <v>121</v>
      </c>
      <c r="FC9" s="386"/>
      <c r="FD9" s="386"/>
      <c r="FE9" s="387"/>
      <c r="FF9" s="385" t="s">
        <v>122</v>
      </c>
      <c r="FG9" s="386"/>
      <c r="FH9" s="386"/>
      <c r="FI9" s="387"/>
      <c r="FJ9" s="385" t="s">
        <v>123</v>
      </c>
      <c r="FK9" s="386"/>
      <c r="FL9" s="386"/>
      <c r="FM9" s="387"/>
      <c r="FN9" s="385" t="s">
        <v>124</v>
      </c>
      <c r="FO9" s="386"/>
      <c r="FP9" s="386"/>
      <c r="FQ9" s="387"/>
      <c r="FR9" s="385" t="s">
        <v>125</v>
      </c>
      <c r="FS9" s="386"/>
      <c r="FT9" s="386"/>
      <c r="FU9" s="387"/>
      <c r="FV9" s="385" t="s">
        <v>126</v>
      </c>
      <c r="FW9" s="386"/>
      <c r="FX9" s="386"/>
      <c r="FY9" s="387"/>
      <c r="FZ9" s="385" t="s">
        <v>127</v>
      </c>
      <c r="GA9" s="386"/>
      <c r="GB9" s="386"/>
      <c r="GC9" s="387"/>
      <c r="GD9" s="385" t="s">
        <v>128</v>
      </c>
      <c r="GE9" s="386"/>
      <c r="GF9" s="386"/>
      <c r="GG9" s="387"/>
      <c r="GH9" s="385" t="s">
        <v>129</v>
      </c>
      <c r="GI9" s="386"/>
      <c r="GJ9" s="386"/>
      <c r="GK9" s="387"/>
      <c r="GL9" s="385" t="s">
        <v>130</v>
      </c>
      <c r="GM9" s="386"/>
      <c r="GN9" s="386"/>
      <c r="GO9" s="387"/>
      <c r="GP9" s="385" t="s">
        <v>131</v>
      </c>
      <c r="GQ9" s="386"/>
      <c r="GR9" s="386"/>
      <c r="GS9" s="387"/>
      <c r="GT9" s="385" t="s">
        <v>132</v>
      </c>
      <c r="GU9" s="386"/>
      <c r="GV9" s="386"/>
      <c r="GW9" s="386"/>
      <c r="GX9" s="386"/>
      <c r="GY9" s="386"/>
      <c r="GZ9" s="386"/>
      <c r="HA9" s="387"/>
      <c r="HB9" s="385" t="s">
        <v>133</v>
      </c>
      <c r="HC9" s="386"/>
      <c r="HD9" s="386"/>
      <c r="HE9" s="387"/>
      <c r="HF9" s="385" t="s">
        <v>134</v>
      </c>
      <c r="HG9" s="386"/>
      <c r="HH9" s="386"/>
      <c r="HI9" s="387"/>
      <c r="HJ9" s="385" t="s">
        <v>135</v>
      </c>
      <c r="HK9" s="386"/>
      <c r="HL9" s="386"/>
      <c r="HM9" s="387"/>
      <c r="HN9" s="385" t="s">
        <v>136</v>
      </c>
      <c r="HO9" s="386"/>
      <c r="HP9" s="386"/>
      <c r="HQ9" s="387"/>
      <c r="HR9" s="385" t="s">
        <v>137</v>
      </c>
      <c r="HS9" s="386"/>
      <c r="HT9" s="386"/>
      <c r="HU9" s="386"/>
      <c r="HV9" s="115"/>
      <c r="HW9" s="115"/>
      <c r="HX9" s="115"/>
      <c r="HY9" s="116"/>
      <c r="HZ9" s="385" t="s">
        <v>138</v>
      </c>
      <c r="IA9" s="386"/>
      <c r="IB9" s="386"/>
      <c r="IC9" s="387"/>
      <c r="ID9" s="385" t="s">
        <v>139</v>
      </c>
      <c r="IE9" s="386"/>
      <c r="IF9" s="386"/>
      <c r="IG9" s="387"/>
      <c r="IH9" s="385" t="s">
        <v>140</v>
      </c>
      <c r="II9" s="386"/>
      <c r="IJ9" s="386"/>
      <c r="IK9" s="387"/>
      <c r="IL9" s="385" t="s">
        <v>141</v>
      </c>
      <c r="IM9" s="386"/>
      <c r="IN9" s="386"/>
      <c r="IO9" s="386"/>
      <c r="IP9" s="385" t="s">
        <v>142</v>
      </c>
      <c r="IQ9" s="386"/>
      <c r="IR9" s="386"/>
      <c r="IS9" s="387"/>
      <c r="IT9" s="385" t="s">
        <v>143</v>
      </c>
      <c r="IU9" s="386"/>
      <c r="IV9" s="386"/>
      <c r="IW9" s="386"/>
      <c r="IX9" s="386"/>
      <c r="IY9" s="386"/>
      <c r="IZ9" s="386"/>
      <c r="JA9" s="386"/>
      <c r="JB9" s="115"/>
      <c r="JC9" s="115"/>
      <c r="JD9" s="115"/>
      <c r="JE9" s="116"/>
    </row>
    <row r="10" spans="1:267" s="20" customFormat="1" ht="182.45" customHeight="1" thickBot="1" x14ac:dyDescent="0.25">
      <c r="A10" s="393"/>
      <c r="B10" s="401"/>
      <c r="C10" s="402"/>
      <c r="D10" s="402"/>
      <c r="E10" s="402"/>
      <c r="F10" s="402"/>
      <c r="G10" s="402"/>
      <c r="H10" s="402"/>
      <c r="I10" s="403"/>
      <c r="J10" s="402" t="s">
        <v>144</v>
      </c>
      <c r="K10" s="402"/>
      <c r="L10" s="402"/>
      <c r="M10" s="403"/>
      <c r="N10" s="386" t="s">
        <v>145</v>
      </c>
      <c r="O10" s="386"/>
      <c r="P10" s="386"/>
      <c r="Q10" s="387"/>
      <c r="R10" s="385" t="s">
        <v>146</v>
      </c>
      <c r="S10" s="386"/>
      <c r="T10" s="386"/>
      <c r="U10" s="387"/>
      <c r="V10" s="385" t="s">
        <v>147</v>
      </c>
      <c r="W10" s="386"/>
      <c r="X10" s="386"/>
      <c r="Y10" s="387"/>
      <c r="Z10" s="385" t="s">
        <v>148</v>
      </c>
      <c r="AA10" s="386"/>
      <c r="AB10" s="386"/>
      <c r="AC10" s="387"/>
      <c r="AD10" s="385" t="s">
        <v>149</v>
      </c>
      <c r="AE10" s="386"/>
      <c r="AF10" s="386"/>
      <c r="AG10" s="387"/>
      <c r="AH10" s="385" t="s">
        <v>150</v>
      </c>
      <c r="AI10" s="386"/>
      <c r="AJ10" s="386"/>
      <c r="AK10" s="387"/>
      <c r="AL10" s="385" t="s">
        <v>151</v>
      </c>
      <c r="AM10" s="386"/>
      <c r="AN10" s="386"/>
      <c r="AO10" s="387"/>
      <c r="AP10" s="385" t="s">
        <v>152</v>
      </c>
      <c r="AQ10" s="386"/>
      <c r="AR10" s="386"/>
      <c r="AS10" s="387"/>
      <c r="AT10" s="385" t="s">
        <v>153</v>
      </c>
      <c r="AU10" s="386"/>
      <c r="AV10" s="386"/>
      <c r="AW10" s="387"/>
      <c r="AX10" s="385" t="s">
        <v>154</v>
      </c>
      <c r="AY10" s="386"/>
      <c r="AZ10" s="386"/>
      <c r="BA10" s="387"/>
      <c r="BB10" s="385" t="s">
        <v>155</v>
      </c>
      <c r="BC10" s="386"/>
      <c r="BD10" s="386"/>
      <c r="BE10" s="387"/>
      <c r="BF10" s="385" t="s">
        <v>156</v>
      </c>
      <c r="BG10" s="386"/>
      <c r="BH10" s="386"/>
      <c r="BI10" s="387"/>
      <c r="BJ10" s="385" t="s">
        <v>157</v>
      </c>
      <c r="BK10" s="386"/>
      <c r="BL10" s="386"/>
      <c r="BM10" s="387"/>
      <c r="BN10" s="385" t="s">
        <v>158</v>
      </c>
      <c r="BO10" s="386"/>
      <c r="BP10" s="386"/>
      <c r="BQ10" s="387"/>
      <c r="BR10" s="385" t="s">
        <v>159</v>
      </c>
      <c r="BS10" s="386"/>
      <c r="BT10" s="386"/>
      <c r="BU10" s="387"/>
      <c r="BV10" s="385" t="s">
        <v>160</v>
      </c>
      <c r="BW10" s="386"/>
      <c r="BX10" s="386"/>
      <c r="BY10" s="387"/>
      <c r="BZ10" s="385" t="s">
        <v>161</v>
      </c>
      <c r="CA10" s="386"/>
      <c r="CB10" s="386"/>
      <c r="CC10" s="387"/>
      <c r="CD10" s="385" t="s">
        <v>162</v>
      </c>
      <c r="CE10" s="386"/>
      <c r="CF10" s="386"/>
      <c r="CG10" s="387"/>
      <c r="CH10" s="385" t="s">
        <v>163</v>
      </c>
      <c r="CI10" s="386"/>
      <c r="CJ10" s="386"/>
      <c r="CK10" s="387"/>
      <c r="CL10" s="385" t="s">
        <v>164</v>
      </c>
      <c r="CM10" s="386"/>
      <c r="CN10" s="386"/>
      <c r="CO10" s="387"/>
      <c r="CP10" s="385" t="s">
        <v>165</v>
      </c>
      <c r="CQ10" s="386"/>
      <c r="CR10" s="386"/>
      <c r="CS10" s="387"/>
      <c r="CT10" s="385" t="s">
        <v>166</v>
      </c>
      <c r="CU10" s="386"/>
      <c r="CV10" s="386"/>
      <c r="CW10" s="387"/>
      <c r="CX10" s="385" t="s">
        <v>167</v>
      </c>
      <c r="CY10" s="386"/>
      <c r="CZ10" s="386"/>
      <c r="DA10" s="387"/>
      <c r="DB10" s="385" t="s">
        <v>168</v>
      </c>
      <c r="DC10" s="386"/>
      <c r="DD10" s="386"/>
      <c r="DE10" s="387"/>
      <c r="DF10" s="385" t="s">
        <v>169</v>
      </c>
      <c r="DG10" s="386"/>
      <c r="DH10" s="386"/>
      <c r="DI10" s="387"/>
      <c r="DJ10" s="385" t="s">
        <v>170</v>
      </c>
      <c r="DK10" s="386"/>
      <c r="DL10" s="386"/>
      <c r="DM10" s="387"/>
      <c r="DN10" s="385" t="s">
        <v>171</v>
      </c>
      <c r="DO10" s="386"/>
      <c r="DP10" s="386"/>
      <c r="DQ10" s="387"/>
      <c r="DR10" s="385" t="s">
        <v>172</v>
      </c>
      <c r="DS10" s="386"/>
      <c r="DT10" s="386"/>
      <c r="DU10" s="387"/>
      <c r="DV10" s="385" t="s">
        <v>173</v>
      </c>
      <c r="DW10" s="386"/>
      <c r="DX10" s="386"/>
      <c r="DY10" s="387"/>
      <c r="DZ10" s="385" t="s">
        <v>174</v>
      </c>
      <c r="EA10" s="386"/>
      <c r="EB10" s="386"/>
      <c r="EC10" s="387"/>
      <c r="ED10" s="385" t="s">
        <v>175</v>
      </c>
      <c r="EE10" s="386"/>
      <c r="EF10" s="386"/>
      <c r="EG10" s="387"/>
      <c r="EH10" s="385" t="s">
        <v>176</v>
      </c>
      <c r="EI10" s="386"/>
      <c r="EJ10" s="386"/>
      <c r="EK10" s="387"/>
      <c r="EL10" s="385" t="s">
        <v>177</v>
      </c>
      <c r="EM10" s="386"/>
      <c r="EN10" s="386"/>
      <c r="EO10" s="387"/>
      <c r="EP10" s="385" t="s">
        <v>178</v>
      </c>
      <c r="EQ10" s="386"/>
      <c r="ER10" s="386"/>
      <c r="ES10" s="387"/>
      <c r="ET10" s="385" t="s">
        <v>179</v>
      </c>
      <c r="EU10" s="386"/>
      <c r="EV10" s="386"/>
      <c r="EW10" s="387"/>
      <c r="EX10" s="385" t="s">
        <v>180</v>
      </c>
      <c r="EY10" s="386"/>
      <c r="EZ10" s="386"/>
      <c r="FA10" s="387"/>
      <c r="FB10" s="385" t="s">
        <v>181</v>
      </c>
      <c r="FC10" s="386"/>
      <c r="FD10" s="386"/>
      <c r="FE10" s="387"/>
      <c r="FF10" s="385" t="s">
        <v>182</v>
      </c>
      <c r="FG10" s="386"/>
      <c r="FH10" s="386"/>
      <c r="FI10" s="387"/>
      <c r="FJ10" s="385" t="s">
        <v>183</v>
      </c>
      <c r="FK10" s="386"/>
      <c r="FL10" s="386"/>
      <c r="FM10" s="387"/>
      <c r="FN10" s="385" t="s">
        <v>184</v>
      </c>
      <c r="FO10" s="386"/>
      <c r="FP10" s="386"/>
      <c r="FQ10" s="387"/>
      <c r="FR10" s="385" t="s">
        <v>185</v>
      </c>
      <c r="FS10" s="386"/>
      <c r="FT10" s="386"/>
      <c r="FU10" s="387"/>
      <c r="FV10" s="385" t="s">
        <v>186</v>
      </c>
      <c r="FW10" s="386"/>
      <c r="FX10" s="386"/>
      <c r="FY10" s="387"/>
      <c r="FZ10" s="385" t="s">
        <v>187</v>
      </c>
      <c r="GA10" s="386"/>
      <c r="GB10" s="386"/>
      <c r="GC10" s="387"/>
      <c r="GD10" s="385" t="s">
        <v>188</v>
      </c>
      <c r="GE10" s="386"/>
      <c r="GF10" s="386"/>
      <c r="GG10" s="387"/>
      <c r="GH10" s="385" t="s">
        <v>189</v>
      </c>
      <c r="GI10" s="386"/>
      <c r="GJ10" s="386"/>
      <c r="GK10" s="386"/>
      <c r="GL10" s="385" t="s">
        <v>190</v>
      </c>
      <c r="GM10" s="386"/>
      <c r="GN10" s="386"/>
      <c r="GO10" s="387"/>
      <c r="GP10" s="386" t="s">
        <v>191</v>
      </c>
      <c r="GQ10" s="386"/>
      <c r="GR10" s="386"/>
      <c r="GS10" s="386"/>
      <c r="GT10" s="385" t="s">
        <v>192</v>
      </c>
      <c r="GU10" s="386"/>
      <c r="GV10" s="386"/>
      <c r="GW10" s="387"/>
      <c r="GX10" s="385" t="s">
        <v>193</v>
      </c>
      <c r="GY10" s="386"/>
      <c r="GZ10" s="386"/>
      <c r="HA10" s="387"/>
      <c r="HB10" s="386" t="s">
        <v>194</v>
      </c>
      <c r="HC10" s="386"/>
      <c r="HD10" s="386"/>
      <c r="HE10" s="387"/>
      <c r="HF10" s="385" t="s">
        <v>195</v>
      </c>
      <c r="HG10" s="386"/>
      <c r="HH10" s="386"/>
      <c r="HI10" s="387"/>
      <c r="HJ10" s="385" t="s">
        <v>196</v>
      </c>
      <c r="HK10" s="386"/>
      <c r="HL10" s="386"/>
      <c r="HM10" s="387"/>
      <c r="HN10" s="385" t="s">
        <v>197</v>
      </c>
      <c r="HO10" s="386"/>
      <c r="HP10" s="386"/>
      <c r="HQ10" s="387"/>
      <c r="HR10" s="385" t="s">
        <v>198</v>
      </c>
      <c r="HS10" s="386"/>
      <c r="HT10" s="386"/>
      <c r="HU10" s="387"/>
      <c r="HV10" s="385" t="s">
        <v>199</v>
      </c>
      <c r="HW10" s="386"/>
      <c r="HX10" s="386"/>
      <c r="HY10" s="387"/>
      <c r="HZ10" s="385" t="s">
        <v>200</v>
      </c>
      <c r="IA10" s="386"/>
      <c r="IB10" s="386"/>
      <c r="IC10" s="387"/>
      <c r="ID10" s="385" t="s">
        <v>201</v>
      </c>
      <c r="IE10" s="386"/>
      <c r="IF10" s="386"/>
      <c r="IG10" s="387"/>
      <c r="IH10" s="385" t="s">
        <v>202</v>
      </c>
      <c r="II10" s="386"/>
      <c r="IJ10" s="386"/>
      <c r="IK10" s="387"/>
      <c r="IL10" s="385" t="s">
        <v>203</v>
      </c>
      <c r="IM10" s="386"/>
      <c r="IN10" s="386"/>
      <c r="IO10" s="387"/>
      <c r="IP10" s="385" t="s">
        <v>204</v>
      </c>
      <c r="IQ10" s="386"/>
      <c r="IR10" s="386"/>
      <c r="IS10" s="387"/>
      <c r="IT10" s="385" t="s">
        <v>205</v>
      </c>
      <c r="IU10" s="386"/>
      <c r="IV10" s="386"/>
      <c r="IW10" s="387"/>
      <c r="IX10" s="385" t="s">
        <v>206</v>
      </c>
      <c r="IY10" s="386"/>
      <c r="IZ10" s="386"/>
      <c r="JA10" s="387"/>
      <c r="JB10" s="385" t="s">
        <v>207</v>
      </c>
      <c r="JC10" s="386"/>
      <c r="JD10" s="386"/>
      <c r="JE10" s="387"/>
    </row>
    <row r="11" spans="1:267" s="20" customFormat="1" ht="56.25" customHeight="1" thickBot="1" x14ac:dyDescent="0.25">
      <c r="A11" s="394"/>
      <c r="B11" s="120" t="s">
        <v>19</v>
      </c>
      <c r="C11" s="121" t="s">
        <v>20</v>
      </c>
      <c r="D11" s="122" t="s">
        <v>23</v>
      </c>
      <c r="E11" s="123" t="s">
        <v>21</v>
      </c>
      <c r="F11" s="124" t="s">
        <v>22</v>
      </c>
      <c r="G11" s="123" t="s">
        <v>21</v>
      </c>
      <c r="H11" s="124" t="s">
        <v>22</v>
      </c>
      <c r="I11" s="122" t="s">
        <v>24</v>
      </c>
      <c r="J11" s="120" t="s">
        <v>19</v>
      </c>
      <c r="K11" s="120" t="s">
        <v>20</v>
      </c>
      <c r="L11" s="120" t="s">
        <v>23</v>
      </c>
      <c r="M11" s="120" t="s">
        <v>24</v>
      </c>
      <c r="N11" s="120" t="s">
        <v>19</v>
      </c>
      <c r="O11" s="125" t="s">
        <v>20</v>
      </c>
      <c r="P11" s="120" t="s">
        <v>23</v>
      </c>
      <c r="Q11" s="120" t="s">
        <v>24</v>
      </c>
      <c r="R11" s="120" t="s">
        <v>19</v>
      </c>
      <c r="S11" s="120" t="s">
        <v>20</v>
      </c>
      <c r="T11" s="120" t="s">
        <v>23</v>
      </c>
      <c r="U11" s="120" t="s">
        <v>24</v>
      </c>
      <c r="V11" s="120" t="s">
        <v>19</v>
      </c>
      <c r="W11" s="120" t="s">
        <v>20</v>
      </c>
      <c r="X11" s="120" t="s">
        <v>23</v>
      </c>
      <c r="Y11" s="120" t="s">
        <v>24</v>
      </c>
      <c r="Z11" s="120" t="s">
        <v>19</v>
      </c>
      <c r="AA11" s="120" t="s">
        <v>20</v>
      </c>
      <c r="AB11" s="120" t="s">
        <v>23</v>
      </c>
      <c r="AC11" s="120" t="s">
        <v>24</v>
      </c>
      <c r="AD11" s="120" t="s">
        <v>19</v>
      </c>
      <c r="AE11" s="120" t="s">
        <v>20</v>
      </c>
      <c r="AF11" s="120" t="s">
        <v>23</v>
      </c>
      <c r="AG11" s="120" t="s">
        <v>24</v>
      </c>
      <c r="AH11" s="120" t="s">
        <v>19</v>
      </c>
      <c r="AI11" s="120" t="s">
        <v>20</v>
      </c>
      <c r="AJ11" s="120" t="s">
        <v>23</v>
      </c>
      <c r="AK11" s="120" t="s">
        <v>24</v>
      </c>
      <c r="AL11" s="120" t="s">
        <v>19</v>
      </c>
      <c r="AM11" s="120" t="s">
        <v>20</v>
      </c>
      <c r="AN11" s="120" t="s">
        <v>23</v>
      </c>
      <c r="AO11" s="120" t="s">
        <v>24</v>
      </c>
      <c r="AP11" s="120" t="s">
        <v>19</v>
      </c>
      <c r="AQ11" s="120" t="s">
        <v>20</v>
      </c>
      <c r="AR11" s="120" t="s">
        <v>23</v>
      </c>
      <c r="AS11" s="120" t="s">
        <v>24</v>
      </c>
      <c r="AT11" s="120" t="s">
        <v>19</v>
      </c>
      <c r="AU11" s="120" t="s">
        <v>20</v>
      </c>
      <c r="AV11" s="120" t="s">
        <v>23</v>
      </c>
      <c r="AW11" s="120" t="s">
        <v>24</v>
      </c>
      <c r="AX11" s="120" t="s">
        <v>19</v>
      </c>
      <c r="AY11" s="120" t="s">
        <v>20</v>
      </c>
      <c r="AZ11" s="120" t="s">
        <v>23</v>
      </c>
      <c r="BA11" s="120" t="s">
        <v>24</v>
      </c>
      <c r="BB11" s="120" t="s">
        <v>19</v>
      </c>
      <c r="BC11" s="120" t="s">
        <v>20</v>
      </c>
      <c r="BD11" s="120" t="s">
        <v>23</v>
      </c>
      <c r="BE11" s="120" t="s">
        <v>24</v>
      </c>
      <c r="BF11" s="120" t="s">
        <v>19</v>
      </c>
      <c r="BG11" s="120" t="s">
        <v>20</v>
      </c>
      <c r="BH11" s="120" t="s">
        <v>23</v>
      </c>
      <c r="BI11" s="120" t="s">
        <v>24</v>
      </c>
      <c r="BJ11" s="120" t="s">
        <v>19</v>
      </c>
      <c r="BK11" s="120" t="s">
        <v>20</v>
      </c>
      <c r="BL11" s="120" t="s">
        <v>23</v>
      </c>
      <c r="BM11" s="120" t="s">
        <v>24</v>
      </c>
      <c r="BN11" s="120" t="s">
        <v>19</v>
      </c>
      <c r="BO11" s="120" t="s">
        <v>20</v>
      </c>
      <c r="BP11" s="120" t="s">
        <v>23</v>
      </c>
      <c r="BQ11" s="120" t="s">
        <v>24</v>
      </c>
      <c r="BR11" s="120" t="s">
        <v>19</v>
      </c>
      <c r="BS11" s="120" t="s">
        <v>20</v>
      </c>
      <c r="BT11" s="120" t="s">
        <v>23</v>
      </c>
      <c r="BU11" s="120" t="s">
        <v>24</v>
      </c>
      <c r="BV11" s="120" t="s">
        <v>19</v>
      </c>
      <c r="BW11" s="120" t="s">
        <v>20</v>
      </c>
      <c r="BX11" s="120" t="s">
        <v>23</v>
      </c>
      <c r="BY11" s="120" t="s">
        <v>24</v>
      </c>
      <c r="BZ11" s="120" t="s">
        <v>19</v>
      </c>
      <c r="CA11" s="120" t="s">
        <v>20</v>
      </c>
      <c r="CB11" s="120" t="s">
        <v>23</v>
      </c>
      <c r="CC11" s="120" t="s">
        <v>24</v>
      </c>
      <c r="CD11" s="120" t="s">
        <v>19</v>
      </c>
      <c r="CE11" s="120" t="s">
        <v>20</v>
      </c>
      <c r="CF11" s="120" t="s">
        <v>23</v>
      </c>
      <c r="CG11" s="120" t="s">
        <v>24</v>
      </c>
      <c r="CH11" s="120" t="s">
        <v>19</v>
      </c>
      <c r="CI11" s="120" t="s">
        <v>20</v>
      </c>
      <c r="CJ11" s="120" t="s">
        <v>23</v>
      </c>
      <c r="CK11" s="120" t="s">
        <v>24</v>
      </c>
      <c r="CL11" s="120" t="s">
        <v>19</v>
      </c>
      <c r="CM11" s="120" t="s">
        <v>20</v>
      </c>
      <c r="CN11" s="120" t="s">
        <v>23</v>
      </c>
      <c r="CO11" s="120" t="s">
        <v>24</v>
      </c>
      <c r="CP11" s="120" t="s">
        <v>19</v>
      </c>
      <c r="CQ11" s="120" t="s">
        <v>20</v>
      </c>
      <c r="CR11" s="120" t="s">
        <v>23</v>
      </c>
      <c r="CS11" s="120" t="s">
        <v>24</v>
      </c>
      <c r="CT11" s="120" t="s">
        <v>19</v>
      </c>
      <c r="CU11" s="120" t="s">
        <v>20</v>
      </c>
      <c r="CV11" s="120" t="s">
        <v>23</v>
      </c>
      <c r="CW11" s="120" t="s">
        <v>24</v>
      </c>
      <c r="CX11" s="120" t="s">
        <v>19</v>
      </c>
      <c r="CY11" s="120" t="s">
        <v>20</v>
      </c>
      <c r="CZ11" s="120" t="s">
        <v>23</v>
      </c>
      <c r="DA11" s="120" t="s">
        <v>24</v>
      </c>
      <c r="DB11" s="120" t="s">
        <v>19</v>
      </c>
      <c r="DC11" s="120" t="s">
        <v>20</v>
      </c>
      <c r="DD11" s="120" t="s">
        <v>23</v>
      </c>
      <c r="DE11" s="120" t="s">
        <v>24</v>
      </c>
      <c r="DF11" s="120" t="s">
        <v>19</v>
      </c>
      <c r="DG11" s="120" t="s">
        <v>20</v>
      </c>
      <c r="DH11" s="120" t="s">
        <v>23</v>
      </c>
      <c r="DI11" s="120" t="s">
        <v>24</v>
      </c>
      <c r="DJ11" s="120" t="s">
        <v>19</v>
      </c>
      <c r="DK11" s="120" t="s">
        <v>20</v>
      </c>
      <c r="DL11" s="120" t="s">
        <v>23</v>
      </c>
      <c r="DM11" s="120" t="s">
        <v>24</v>
      </c>
      <c r="DN11" s="120" t="s">
        <v>19</v>
      </c>
      <c r="DO11" s="120" t="s">
        <v>20</v>
      </c>
      <c r="DP11" s="120" t="s">
        <v>23</v>
      </c>
      <c r="DQ11" s="120" t="s">
        <v>24</v>
      </c>
      <c r="DR11" s="120" t="s">
        <v>19</v>
      </c>
      <c r="DS11" s="120" t="s">
        <v>20</v>
      </c>
      <c r="DT11" s="120" t="s">
        <v>23</v>
      </c>
      <c r="DU11" s="120" t="s">
        <v>24</v>
      </c>
      <c r="DV11" s="120" t="s">
        <v>19</v>
      </c>
      <c r="DW11" s="120" t="s">
        <v>20</v>
      </c>
      <c r="DX11" s="120" t="s">
        <v>23</v>
      </c>
      <c r="DY11" s="120" t="s">
        <v>24</v>
      </c>
      <c r="DZ11" s="120" t="s">
        <v>19</v>
      </c>
      <c r="EA11" s="120" t="s">
        <v>20</v>
      </c>
      <c r="EB11" s="120" t="s">
        <v>23</v>
      </c>
      <c r="EC11" s="120" t="s">
        <v>24</v>
      </c>
      <c r="ED11" s="120" t="s">
        <v>19</v>
      </c>
      <c r="EE11" s="120" t="s">
        <v>20</v>
      </c>
      <c r="EF11" s="120" t="s">
        <v>23</v>
      </c>
      <c r="EG11" s="120" t="s">
        <v>24</v>
      </c>
      <c r="EH11" s="120" t="s">
        <v>19</v>
      </c>
      <c r="EI11" s="120" t="s">
        <v>20</v>
      </c>
      <c r="EJ11" s="120" t="s">
        <v>23</v>
      </c>
      <c r="EK11" s="120" t="s">
        <v>24</v>
      </c>
      <c r="EL11" s="120" t="s">
        <v>19</v>
      </c>
      <c r="EM11" s="120" t="s">
        <v>20</v>
      </c>
      <c r="EN11" s="120" t="s">
        <v>23</v>
      </c>
      <c r="EO11" s="120" t="s">
        <v>24</v>
      </c>
      <c r="EP11" s="120" t="s">
        <v>19</v>
      </c>
      <c r="EQ11" s="120" t="s">
        <v>20</v>
      </c>
      <c r="ER11" s="120" t="s">
        <v>23</v>
      </c>
      <c r="ES11" s="120" t="s">
        <v>24</v>
      </c>
      <c r="ET11" s="120" t="s">
        <v>19</v>
      </c>
      <c r="EU11" s="120" t="s">
        <v>20</v>
      </c>
      <c r="EV11" s="120" t="s">
        <v>23</v>
      </c>
      <c r="EW11" s="120" t="s">
        <v>24</v>
      </c>
      <c r="EX11" s="120" t="s">
        <v>19</v>
      </c>
      <c r="EY11" s="120" t="s">
        <v>20</v>
      </c>
      <c r="EZ11" s="120" t="s">
        <v>23</v>
      </c>
      <c r="FA11" s="120" t="s">
        <v>24</v>
      </c>
      <c r="FB11" s="120" t="s">
        <v>19</v>
      </c>
      <c r="FC11" s="120" t="s">
        <v>20</v>
      </c>
      <c r="FD11" s="120" t="s">
        <v>23</v>
      </c>
      <c r="FE11" s="120" t="s">
        <v>24</v>
      </c>
      <c r="FF11" s="120" t="s">
        <v>19</v>
      </c>
      <c r="FG11" s="120" t="s">
        <v>20</v>
      </c>
      <c r="FH11" s="120" t="s">
        <v>23</v>
      </c>
      <c r="FI11" s="120" t="s">
        <v>24</v>
      </c>
      <c r="FJ11" s="120" t="s">
        <v>19</v>
      </c>
      <c r="FK11" s="120" t="s">
        <v>20</v>
      </c>
      <c r="FL11" s="120" t="s">
        <v>23</v>
      </c>
      <c r="FM11" s="120" t="s">
        <v>24</v>
      </c>
      <c r="FN11" s="120" t="s">
        <v>19</v>
      </c>
      <c r="FO11" s="120" t="s">
        <v>20</v>
      </c>
      <c r="FP11" s="120" t="s">
        <v>23</v>
      </c>
      <c r="FQ11" s="120" t="s">
        <v>24</v>
      </c>
      <c r="FR11" s="120" t="s">
        <v>19</v>
      </c>
      <c r="FS11" s="120" t="s">
        <v>20</v>
      </c>
      <c r="FT11" s="120" t="s">
        <v>23</v>
      </c>
      <c r="FU11" s="120" t="s">
        <v>24</v>
      </c>
      <c r="FV11" s="120" t="s">
        <v>19</v>
      </c>
      <c r="FW11" s="120" t="s">
        <v>20</v>
      </c>
      <c r="FX11" s="120" t="s">
        <v>23</v>
      </c>
      <c r="FY11" s="120" t="s">
        <v>24</v>
      </c>
      <c r="FZ11" s="120" t="s">
        <v>19</v>
      </c>
      <c r="GA11" s="120" t="s">
        <v>20</v>
      </c>
      <c r="GB11" s="120" t="s">
        <v>23</v>
      </c>
      <c r="GC11" s="120" t="s">
        <v>24</v>
      </c>
      <c r="GD11" s="120" t="s">
        <v>19</v>
      </c>
      <c r="GE11" s="120" t="s">
        <v>20</v>
      </c>
      <c r="GF11" s="120" t="s">
        <v>23</v>
      </c>
      <c r="GG11" s="120" t="s">
        <v>24</v>
      </c>
      <c r="GH11" s="120" t="s">
        <v>19</v>
      </c>
      <c r="GI11" s="120" t="s">
        <v>20</v>
      </c>
      <c r="GJ11" s="120" t="s">
        <v>23</v>
      </c>
      <c r="GK11" s="120" t="s">
        <v>24</v>
      </c>
      <c r="GL11" s="120" t="s">
        <v>19</v>
      </c>
      <c r="GM11" s="120" t="s">
        <v>20</v>
      </c>
      <c r="GN11" s="120" t="s">
        <v>23</v>
      </c>
      <c r="GO11" s="120" t="s">
        <v>24</v>
      </c>
      <c r="GP11" s="120" t="s">
        <v>19</v>
      </c>
      <c r="GQ11" s="120" t="s">
        <v>20</v>
      </c>
      <c r="GR11" s="120" t="s">
        <v>23</v>
      </c>
      <c r="GS11" s="120" t="s">
        <v>24</v>
      </c>
      <c r="GT11" s="120" t="s">
        <v>19</v>
      </c>
      <c r="GU11" s="120" t="s">
        <v>20</v>
      </c>
      <c r="GV11" s="120" t="s">
        <v>23</v>
      </c>
      <c r="GW11" s="120" t="s">
        <v>24</v>
      </c>
      <c r="GX11" s="120" t="s">
        <v>19</v>
      </c>
      <c r="GY11" s="120" t="s">
        <v>20</v>
      </c>
      <c r="GZ11" s="120" t="s">
        <v>23</v>
      </c>
      <c r="HA11" s="120" t="s">
        <v>24</v>
      </c>
      <c r="HB11" s="120" t="s">
        <v>19</v>
      </c>
      <c r="HC11" s="120" t="s">
        <v>20</v>
      </c>
      <c r="HD11" s="120" t="s">
        <v>23</v>
      </c>
      <c r="HE11" s="120" t="s">
        <v>24</v>
      </c>
      <c r="HF11" s="120" t="s">
        <v>19</v>
      </c>
      <c r="HG11" s="120" t="s">
        <v>20</v>
      </c>
      <c r="HH11" s="120" t="s">
        <v>23</v>
      </c>
      <c r="HI11" s="120" t="s">
        <v>24</v>
      </c>
      <c r="HJ11" s="120" t="s">
        <v>19</v>
      </c>
      <c r="HK11" s="120" t="s">
        <v>20</v>
      </c>
      <c r="HL11" s="120" t="s">
        <v>23</v>
      </c>
      <c r="HM11" s="120" t="s">
        <v>24</v>
      </c>
      <c r="HN11" s="120" t="s">
        <v>19</v>
      </c>
      <c r="HO11" s="120" t="s">
        <v>20</v>
      </c>
      <c r="HP11" s="120" t="s">
        <v>23</v>
      </c>
      <c r="HQ11" s="120" t="s">
        <v>24</v>
      </c>
      <c r="HR11" s="120" t="s">
        <v>19</v>
      </c>
      <c r="HS11" s="120" t="s">
        <v>20</v>
      </c>
      <c r="HT11" s="120" t="s">
        <v>23</v>
      </c>
      <c r="HU11" s="120" t="s">
        <v>24</v>
      </c>
      <c r="HV11" s="120" t="s">
        <v>19</v>
      </c>
      <c r="HW11" s="120" t="s">
        <v>20</v>
      </c>
      <c r="HX11" s="120" t="s">
        <v>23</v>
      </c>
      <c r="HY11" s="120" t="s">
        <v>24</v>
      </c>
      <c r="HZ11" s="120" t="s">
        <v>19</v>
      </c>
      <c r="IA11" s="120" t="s">
        <v>20</v>
      </c>
      <c r="IB11" s="120" t="s">
        <v>23</v>
      </c>
      <c r="IC11" s="120" t="s">
        <v>24</v>
      </c>
      <c r="ID11" s="120" t="s">
        <v>19</v>
      </c>
      <c r="IE11" s="120" t="s">
        <v>20</v>
      </c>
      <c r="IF11" s="120" t="s">
        <v>23</v>
      </c>
      <c r="IG11" s="120" t="s">
        <v>24</v>
      </c>
      <c r="IH11" s="120" t="s">
        <v>19</v>
      </c>
      <c r="II11" s="120" t="s">
        <v>20</v>
      </c>
      <c r="IJ11" s="120" t="s">
        <v>23</v>
      </c>
      <c r="IK11" s="120" t="s">
        <v>24</v>
      </c>
      <c r="IL11" s="120" t="s">
        <v>19</v>
      </c>
      <c r="IM11" s="120" t="s">
        <v>20</v>
      </c>
      <c r="IN11" s="120" t="s">
        <v>23</v>
      </c>
      <c r="IO11" s="120" t="s">
        <v>24</v>
      </c>
      <c r="IP11" s="120" t="s">
        <v>19</v>
      </c>
      <c r="IQ11" s="120" t="s">
        <v>20</v>
      </c>
      <c r="IR11" s="120" t="s">
        <v>23</v>
      </c>
      <c r="IS11" s="120" t="s">
        <v>24</v>
      </c>
      <c r="IT11" s="120" t="s">
        <v>19</v>
      </c>
      <c r="IU11" s="120" t="s">
        <v>20</v>
      </c>
      <c r="IV11" s="120" t="s">
        <v>23</v>
      </c>
      <c r="IW11" s="120" t="s">
        <v>24</v>
      </c>
      <c r="IX11" s="120" t="s">
        <v>19</v>
      </c>
      <c r="IY11" s="120" t="s">
        <v>20</v>
      </c>
      <c r="IZ11" s="120" t="s">
        <v>23</v>
      </c>
      <c r="JA11" s="120" t="s">
        <v>24</v>
      </c>
      <c r="JB11" s="120" t="s">
        <v>19</v>
      </c>
      <c r="JC11" s="120" t="s">
        <v>20</v>
      </c>
      <c r="JD11" s="120" t="s">
        <v>23</v>
      </c>
      <c r="JE11" s="120" t="s">
        <v>24</v>
      </c>
    </row>
    <row r="12" spans="1:267" ht="21" hidden="1" customHeight="1" thickBot="1" x14ac:dyDescent="0.25">
      <c r="A12" s="126"/>
      <c r="B12" s="127"/>
      <c r="C12" s="382"/>
      <c r="D12" s="383"/>
      <c r="E12" s="383"/>
      <c r="F12" s="383"/>
      <c r="G12" s="383"/>
      <c r="H12" s="383"/>
      <c r="I12" s="384"/>
      <c r="J12" s="128"/>
      <c r="K12" s="375" t="s">
        <v>208</v>
      </c>
      <c r="L12" s="376"/>
      <c r="M12" s="377"/>
      <c r="N12" s="129"/>
      <c r="O12" s="376" t="s">
        <v>208</v>
      </c>
      <c r="P12" s="376"/>
      <c r="Q12" s="377"/>
      <c r="R12" s="128"/>
      <c r="S12" s="375" t="s">
        <v>208</v>
      </c>
      <c r="T12" s="376"/>
      <c r="U12" s="377"/>
      <c r="V12" s="128"/>
      <c r="W12" s="375" t="s">
        <v>208</v>
      </c>
      <c r="X12" s="376"/>
      <c r="Y12" s="377"/>
      <c r="Z12" s="128"/>
      <c r="AA12" s="375" t="s">
        <v>208</v>
      </c>
      <c r="AB12" s="376"/>
      <c r="AC12" s="377"/>
      <c r="AD12" s="128"/>
      <c r="AE12" s="375" t="s">
        <v>208</v>
      </c>
      <c r="AF12" s="376"/>
      <c r="AG12" s="377"/>
      <c r="AH12" s="128"/>
      <c r="AI12" s="375" t="s">
        <v>208</v>
      </c>
      <c r="AJ12" s="376"/>
      <c r="AK12" s="377"/>
      <c r="AL12" s="128"/>
      <c r="AM12" s="375" t="s">
        <v>209</v>
      </c>
      <c r="AN12" s="376"/>
      <c r="AO12" s="377"/>
      <c r="AP12" s="128"/>
      <c r="AQ12" s="375" t="s">
        <v>209</v>
      </c>
      <c r="AR12" s="376"/>
      <c r="AS12" s="377"/>
      <c r="AT12" s="128"/>
      <c r="AU12" s="375" t="s">
        <v>209</v>
      </c>
      <c r="AV12" s="376"/>
      <c r="AW12" s="377"/>
      <c r="AX12" s="128"/>
      <c r="AY12" s="375" t="s">
        <v>209</v>
      </c>
      <c r="AZ12" s="376"/>
      <c r="BA12" s="377"/>
      <c r="BB12" s="128"/>
      <c r="BC12" s="375" t="s">
        <v>209</v>
      </c>
      <c r="BD12" s="376"/>
      <c r="BE12" s="377"/>
      <c r="BF12" s="128"/>
      <c r="BG12" s="375" t="s">
        <v>209</v>
      </c>
      <c r="BH12" s="376"/>
      <c r="BI12" s="377"/>
      <c r="BJ12" s="128"/>
      <c r="BK12" s="375" t="s">
        <v>209</v>
      </c>
      <c r="BL12" s="376"/>
      <c r="BM12" s="377"/>
      <c r="BN12" s="128"/>
      <c r="BO12" s="375" t="s">
        <v>209</v>
      </c>
      <c r="BP12" s="376"/>
      <c r="BQ12" s="377"/>
      <c r="BR12" s="128"/>
      <c r="BS12" s="375" t="s">
        <v>209</v>
      </c>
      <c r="BT12" s="376"/>
      <c r="BU12" s="377"/>
      <c r="BV12" s="128"/>
      <c r="BW12" s="375" t="s">
        <v>209</v>
      </c>
      <c r="BX12" s="376"/>
      <c r="BY12" s="377"/>
      <c r="BZ12" s="128"/>
      <c r="CA12" s="375" t="s">
        <v>209</v>
      </c>
      <c r="CB12" s="376"/>
      <c r="CC12" s="377"/>
      <c r="CD12" s="128"/>
      <c r="CE12" s="375" t="s">
        <v>209</v>
      </c>
      <c r="CF12" s="376"/>
      <c r="CG12" s="377"/>
      <c r="CH12" s="128"/>
      <c r="CI12" s="375" t="s">
        <v>209</v>
      </c>
      <c r="CJ12" s="376"/>
      <c r="CK12" s="377"/>
      <c r="CL12" s="128"/>
      <c r="CM12" s="375" t="s">
        <v>210</v>
      </c>
      <c r="CN12" s="376"/>
      <c r="CO12" s="377"/>
      <c r="CP12" s="128"/>
      <c r="CQ12" s="375" t="s">
        <v>210</v>
      </c>
      <c r="CR12" s="376"/>
      <c r="CS12" s="377"/>
      <c r="CT12" s="128"/>
      <c r="CU12" s="375" t="s">
        <v>210</v>
      </c>
      <c r="CV12" s="376"/>
      <c r="CW12" s="377"/>
      <c r="CX12" s="128"/>
      <c r="CY12" s="130"/>
      <c r="CZ12" s="130"/>
      <c r="DA12" s="130"/>
      <c r="DB12" s="128"/>
      <c r="DC12" s="375" t="s">
        <v>210</v>
      </c>
      <c r="DD12" s="376"/>
      <c r="DE12" s="377"/>
      <c r="DF12" s="128"/>
      <c r="DG12" s="375" t="s">
        <v>210</v>
      </c>
      <c r="DH12" s="376"/>
      <c r="DI12" s="377"/>
      <c r="DJ12" s="128"/>
      <c r="DK12" s="375" t="s">
        <v>210</v>
      </c>
      <c r="DL12" s="376"/>
      <c r="DM12" s="377"/>
      <c r="DN12" s="128"/>
      <c r="DO12" s="375" t="s">
        <v>210</v>
      </c>
      <c r="DP12" s="376"/>
      <c r="DQ12" s="377"/>
      <c r="DR12" s="128"/>
      <c r="DS12" s="375" t="s">
        <v>210</v>
      </c>
      <c r="DT12" s="376"/>
      <c r="DU12" s="377"/>
      <c r="DV12" s="128"/>
      <c r="DW12" s="375" t="s">
        <v>211</v>
      </c>
      <c r="DX12" s="376"/>
      <c r="DY12" s="377"/>
      <c r="DZ12" s="128"/>
      <c r="EA12" s="375" t="s">
        <v>211</v>
      </c>
      <c r="EB12" s="376"/>
      <c r="EC12" s="377"/>
      <c r="ED12" s="128"/>
      <c r="EE12" s="375" t="s">
        <v>211</v>
      </c>
      <c r="EF12" s="376"/>
      <c r="EG12" s="377"/>
      <c r="EH12" s="128"/>
      <c r="EI12" s="375" t="s">
        <v>212</v>
      </c>
      <c r="EJ12" s="376"/>
      <c r="EK12" s="377"/>
      <c r="EL12" s="128"/>
      <c r="EM12" s="375" t="s">
        <v>212</v>
      </c>
      <c r="EN12" s="376"/>
      <c r="EO12" s="377"/>
      <c r="EP12" s="128"/>
      <c r="EQ12" s="381" t="s">
        <v>213</v>
      </c>
      <c r="ER12" s="376"/>
      <c r="ES12" s="377"/>
      <c r="ET12" s="128"/>
      <c r="EU12" s="381" t="s">
        <v>214</v>
      </c>
      <c r="EV12" s="376"/>
      <c r="EW12" s="377"/>
      <c r="EX12" s="128"/>
      <c r="EY12" s="375" t="s">
        <v>215</v>
      </c>
      <c r="EZ12" s="376"/>
      <c r="FA12" s="377"/>
      <c r="FB12" s="128"/>
      <c r="FC12" s="375" t="s">
        <v>215</v>
      </c>
      <c r="FD12" s="376"/>
      <c r="FE12" s="377"/>
      <c r="FF12" s="128"/>
      <c r="FG12" s="375" t="s">
        <v>215</v>
      </c>
      <c r="FH12" s="376"/>
      <c r="FI12" s="377"/>
      <c r="FJ12" s="128"/>
      <c r="FK12" s="375" t="s">
        <v>216</v>
      </c>
      <c r="FL12" s="376"/>
      <c r="FM12" s="377"/>
      <c r="FN12" s="128"/>
      <c r="FO12" s="375" t="s">
        <v>216</v>
      </c>
      <c r="FP12" s="376"/>
      <c r="FQ12" s="377"/>
      <c r="FR12" s="128"/>
      <c r="FS12" s="375" t="s">
        <v>216</v>
      </c>
      <c r="FT12" s="376"/>
      <c r="FU12" s="377"/>
      <c r="FV12" s="128"/>
      <c r="FW12" s="381" t="s">
        <v>217</v>
      </c>
      <c r="FX12" s="376"/>
      <c r="FY12" s="377"/>
      <c r="FZ12" s="128"/>
      <c r="GA12" s="130"/>
      <c r="GB12" s="130"/>
      <c r="GC12" s="130"/>
      <c r="GD12" s="128"/>
      <c r="GE12" s="375" t="s">
        <v>218</v>
      </c>
      <c r="GF12" s="376"/>
      <c r="GG12" s="377"/>
      <c r="GH12" s="128"/>
      <c r="GI12" s="130"/>
      <c r="GJ12" s="130"/>
      <c r="GK12" s="130"/>
      <c r="GL12" s="128"/>
      <c r="GM12" s="130"/>
      <c r="GN12" s="130"/>
      <c r="GO12" s="130"/>
      <c r="GP12" s="128"/>
      <c r="GQ12" s="130"/>
      <c r="GR12" s="130"/>
      <c r="GS12" s="130"/>
      <c r="GT12" s="128"/>
      <c r="GU12" s="130"/>
      <c r="GV12" s="130"/>
      <c r="GW12" s="130"/>
      <c r="GX12" s="128"/>
      <c r="GY12" s="130"/>
      <c r="GZ12" s="130"/>
      <c r="HA12" s="130"/>
      <c r="HB12" s="128"/>
      <c r="HC12" s="375" t="s">
        <v>219</v>
      </c>
      <c r="HD12" s="376"/>
      <c r="HE12" s="377"/>
      <c r="HF12" s="128"/>
      <c r="HG12" s="375" t="s">
        <v>219</v>
      </c>
      <c r="HH12" s="376"/>
      <c r="HI12" s="377"/>
      <c r="HJ12" s="128"/>
      <c r="HK12" s="375" t="s">
        <v>219</v>
      </c>
      <c r="HL12" s="376"/>
      <c r="HM12" s="377"/>
      <c r="HN12" s="128"/>
      <c r="HO12" s="375" t="s">
        <v>220</v>
      </c>
      <c r="HP12" s="376"/>
      <c r="HQ12" s="377"/>
      <c r="HR12" s="128"/>
      <c r="HS12" s="375" t="s">
        <v>215</v>
      </c>
      <c r="HT12" s="376"/>
      <c r="HU12" s="377"/>
      <c r="HV12" s="128"/>
      <c r="HW12" s="375" t="s">
        <v>215</v>
      </c>
      <c r="HX12" s="376"/>
      <c r="HY12" s="377"/>
      <c r="HZ12" s="128"/>
      <c r="IA12" s="375" t="s">
        <v>215</v>
      </c>
      <c r="IB12" s="376"/>
      <c r="IC12" s="377"/>
      <c r="ID12" s="128"/>
      <c r="IE12" s="375" t="s">
        <v>215</v>
      </c>
      <c r="IF12" s="376"/>
      <c r="IG12" s="377"/>
      <c r="IH12" s="128"/>
      <c r="II12" s="375" t="s">
        <v>215</v>
      </c>
      <c r="IJ12" s="376"/>
      <c r="IK12" s="377"/>
      <c r="IL12" s="128"/>
      <c r="IM12" s="375" t="s">
        <v>221</v>
      </c>
      <c r="IN12" s="376"/>
      <c r="IO12" s="377"/>
      <c r="IP12" s="128"/>
      <c r="IQ12" s="375" t="s">
        <v>215</v>
      </c>
      <c r="IR12" s="376"/>
      <c r="IS12" s="377"/>
      <c r="IT12" s="128"/>
      <c r="IU12" s="375" t="s">
        <v>215</v>
      </c>
      <c r="IV12" s="376"/>
      <c r="IW12" s="377"/>
      <c r="IX12" s="128"/>
      <c r="IY12" s="375" t="s">
        <v>215</v>
      </c>
      <c r="IZ12" s="376"/>
      <c r="JA12" s="377"/>
      <c r="JB12" s="128"/>
      <c r="JC12" s="375" t="s">
        <v>215</v>
      </c>
      <c r="JD12" s="376"/>
      <c r="JE12" s="377"/>
      <c r="JG12" s="20"/>
    </row>
    <row r="13" spans="1:267" s="132" customFormat="1" ht="24.95" customHeight="1" thickBot="1" x14ac:dyDescent="0.3">
      <c r="A13" s="131"/>
      <c r="B13" s="378"/>
      <c r="C13" s="379"/>
      <c r="D13" s="379"/>
      <c r="E13" s="379"/>
      <c r="F13" s="379"/>
      <c r="G13" s="379"/>
      <c r="H13" s="379"/>
      <c r="I13" s="380"/>
      <c r="J13" s="372" t="s">
        <v>222</v>
      </c>
      <c r="K13" s="373"/>
      <c r="L13" s="373"/>
      <c r="M13" s="374"/>
      <c r="N13" s="372" t="s">
        <v>223</v>
      </c>
      <c r="O13" s="373"/>
      <c r="P13" s="373"/>
      <c r="Q13" s="374"/>
      <c r="R13" s="372" t="s">
        <v>224</v>
      </c>
      <c r="S13" s="373"/>
      <c r="T13" s="373"/>
      <c r="U13" s="374"/>
      <c r="V13" s="372" t="s">
        <v>225</v>
      </c>
      <c r="W13" s="373"/>
      <c r="X13" s="373"/>
      <c r="Y13" s="374"/>
      <c r="Z13" s="372" t="s">
        <v>226</v>
      </c>
      <c r="AA13" s="373"/>
      <c r="AB13" s="373"/>
      <c r="AC13" s="374"/>
      <c r="AD13" s="372" t="s">
        <v>227</v>
      </c>
      <c r="AE13" s="373"/>
      <c r="AF13" s="373"/>
      <c r="AG13" s="374"/>
      <c r="AH13" s="372" t="s">
        <v>228</v>
      </c>
      <c r="AI13" s="373"/>
      <c r="AJ13" s="373"/>
      <c r="AK13" s="374"/>
      <c r="AL13" s="372" t="s">
        <v>229</v>
      </c>
      <c r="AM13" s="373"/>
      <c r="AN13" s="373"/>
      <c r="AO13" s="374"/>
      <c r="AP13" s="372" t="s">
        <v>230</v>
      </c>
      <c r="AQ13" s="373"/>
      <c r="AR13" s="373"/>
      <c r="AS13" s="374"/>
      <c r="AT13" s="372" t="s">
        <v>231</v>
      </c>
      <c r="AU13" s="373"/>
      <c r="AV13" s="373"/>
      <c r="AW13" s="374"/>
      <c r="AX13" s="372" t="s">
        <v>232</v>
      </c>
      <c r="AY13" s="373"/>
      <c r="AZ13" s="373"/>
      <c r="BA13" s="374"/>
      <c r="BB13" s="372" t="s">
        <v>233</v>
      </c>
      <c r="BC13" s="373"/>
      <c r="BD13" s="373"/>
      <c r="BE13" s="374"/>
      <c r="BF13" s="372" t="s">
        <v>234</v>
      </c>
      <c r="BG13" s="373"/>
      <c r="BH13" s="373"/>
      <c r="BI13" s="374"/>
      <c r="BJ13" s="372" t="s">
        <v>235</v>
      </c>
      <c r="BK13" s="373"/>
      <c r="BL13" s="373"/>
      <c r="BM13" s="374"/>
      <c r="BN13" s="372" t="s">
        <v>236</v>
      </c>
      <c r="BO13" s="373"/>
      <c r="BP13" s="373"/>
      <c r="BQ13" s="374"/>
      <c r="BR13" s="372" t="s">
        <v>237</v>
      </c>
      <c r="BS13" s="373"/>
      <c r="BT13" s="373"/>
      <c r="BU13" s="374"/>
      <c r="BV13" s="372" t="s">
        <v>238</v>
      </c>
      <c r="BW13" s="373"/>
      <c r="BX13" s="373"/>
      <c r="BY13" s="374"/>
      <c r="BZ13" s="372" t="s">
        <v>239</v>
      </c>
      <c r="CA13" s="373"/>
      <c r="CB13" s="373"/>
      <c r="CC13" s="374"/>
      <c r="CD13" s="372" t="s">
        <v>240</v>
      </c>
      <c r="CE13" s="373"/>
      <c r="CF13" s="373"/>
      <c r="CG13" s="374"/>
      <c r="CH13" s="372" t="s">
        <v>241</v>
      </c>
      <c r="CI13" s="373"/>
      <c r="CJ13" s="373"/>
      <c r="CK13" s="374"/>
      <c r="CL13" s="372" t="s">
        <v>242</v>
      </c>
      <c r="CM13" s="373"/>
      <c r="CN13" s="373"/>
      <c r="CO13" s="374"/>
      <c r="CP13" s="372" t="s">
        <v>243</v>
      </c>
      <c r="CQ13" s="373"/>
      <c r="CR13" s="373"/>
      <c r="CS13" s="374"/>
      <c r="CT13" s="372" t="s">
        <v>244</v>
      </c>
      <c r="CU13" s="373"/>
      <c r="CV13" s="373"/>
      <c r="CW13" s="374"/>
      <c r="CX13" s="372" t="s">
        <v>245</v>
      </c>
      <c r="CY13" s="373"/>
      <c r="CZ13" s="373"/>
      <c r="DA13" s="374"/>
      <c r="DB13" s="372" t="s">
        <v>246</v>
      </c>
      <c r="DC13" s="373"/>
      <c r="DD13" s="373"/>
      <c r="DE13" s="374"/>
      <c r="DF13" s="372" t="s">
        <v>247</v>
      </c>
      <c r="DG13" s="373"/>
      <c r="DH13" s="373"/>
      <c r="DI13" s="374"/>
      <c r="DJ13" s="372" t="s">
        <v>248</v>
      </c>
      <c r="DK13" s="373"/>
      <c r="DL13" s="373"/>
      <c r="DM13" s="374"/>
      <c r="DN13" s="372" t="s">
        <v>249</v>
      </c>
      <c r="DO13" s="373"/>
      <c r="DP13" s="373"/>
      <c r="DQ13" s="374"/>
      <c r="DR13" s="372" t="s">
        <v>250</v>
      </c>
      <c r="DS13" s="373"/>
      <c r="DT13" s="373"/>
      <c r="DU13" s="374"/>
      <c r="DV13" s="372" t="s">
        <v>251</v>
      </c>
      <c r="DW13" s="373"/>
      <c r="DX13" s="373"/>
      <c r="DY13" s="374"/>
      <c r="DZ13" s="372" t="s">
        <v>252</v>
      </c>
      <c r="EA13" s="373"/>
      <c r="EB13" s="373"/>
      <c r="EC13" s="374"/>
      <c r="ED13" s="372" t="s">
        <v>253</v>
      </c>
      <c r="EE13" s="373"/>
      <c r="EF13" s="373"/>
      <c r="EG13" s="374"/>
      <c r="EH13" s="372" t="s">
        <v>254</v>
      </c>
      <c r="EI13" s="373"/>
      <c r="EJ13" s="373"/>
      <c r="EK13" s="374"/>
      <c r="EL13" s="372" t="s">
        <v>255</v>
      </c>
      <c r="EM13" s="373"/>
      <c r="EN13" s="373"/>
      <c r="EO13" s="374"/>
      <c r="EP13" s="372" t="s">
        <v>256</v>
      </c>
      <c r="EQ13" s="373"/>
      <c r="ER13" s="373"/>
      <c r="ES13" s="374"/>
      <c r="ET13" s="372" t="s">
        <v>257</v>
      </c>
      <c r="EU13" s="373"/>
      <c r="EV13" s="373"/>
      <c r="EW13" s="374"/>
      <c r="EX13" s="372" t="s">
        <v>258</v>
      </c>
      <c r="EY13" s="373"/>
      <c r="EZ13" s="373"/>
      <c r="FA13" s="374"/>
      <c r="FB13" s="372" t="s">
        <v>259</v>
      </c>
      <c r="FC13" s="373"/>
      <c r="FD13" s="373"/>
      <c r="FE13" s="374"/>
      <c r="FF13" s="372" t="s">
        <v>260</v>
      </c>
      <c r="FG13" s="373"/>
      <c r="FH13" s="373"/>
      <c r="FI13" s="374"/>
      <c r="FJ13" s="372" t="s">
        <v>261</v>
      </c>
      <c r="FK13" s="373"/>
      <c r="FL13" s="373"/>
      <c r="FM13" s="374"/>
      <c r="FN13" s="372" t="s">
        <v>262</v>
      </c>
      <c r="FO13" s="373"/>
      <c r="FP13" s="373"/>
      <c r="FQ13" s="374"/>
      <c r="FR13" s="372" t="s">
        <v>263</v>
      </c>
      <c r="FS13" s="373"/>
      <c r="FT13" s="373"/>
      <c r="FU13" s="374"/>
      <c r="FV13" s="372" t="s">
        <v>264</v>
      </c>
      <c r="FW13" s="373"/>
      <c r="FX13" s="373"/>
      <c r="FY13" s="374"/>
      <c r="FZ13" s="372" t="s">
        <v>265</v>
      </c>
      <c r="GA13" s="373"/>
      <c r="GB13" s="373"/>
      <c r="GC13" s="374"/>
      <c r="GD13" s="372" t="s">
        <v>266</v>
      </c>
      <c r="GE13" s="373"/>
      <c r="GF13" s="373"/>
      <c r="GG13" s="374"/>
      <c r="GH13" s="372" t="s">
        <v>267</v>
      </c>
      <c r="GI13" s="373"/>
      <c r="GJ13" s="373"/>
      <c r="GK13" s="374"/>
      <c r="GL13" s="372" t="s">
        <v>268</v>
      </c>
      <c r="GM13" s="373"/>
      <c r="GN13" s="373"/>
      <c r="GO13" s="374"/>
      <c r="GP13" s="372" t="s">
        <v>269</v>
      </c>
      <c r="GQ13" s="373"/>
      <c r="GR13" s="373"/>
      <c r="GS13" s="374"/>
      <c r="GT13" s="372" t="s">
        <v>270</v>
      </c>
      <c r="GU13" s="373"/>
      <c r="GV13" s="373"/>
      <c r="GW13" s="374"/>
      <c r="GX13" s="372" t="s">
        <v>271</v>
      </c>
      <c r="GY13" s="373"/>
      <c r="GZ13" s="373"/>
      <c r="HA13" s="374"/>
      <c r="HB13" s="372" t="s">
        <v>272</v>
      </c>
      <c r="HC13" s="373"/>
      <c r="HD13" s="373"/>
      <c r="HE13" s="374"/>
      <c r="HF13" s="372" t="s">
        <v>273</v>
      </c>
      <c r="HG13" s="373"/>
      <c r="HH13" s="373"/>
      <c r="HI13" s="374"/>
      <c r="HJ13" s="372" t="s">
        <v>274</v>
      </c>
      <c r="HK13" s="373"/>
      <c r="HL13" s="373"/>
      <c r="HM13" s="374"/>
      <c r="HN13" s="372" t="s">
        <v>275</v>
      </c>
      <c r="HO13" s="373"/>
      <c r="HP13" s="373"/>
      <c r="HQ13" s="374"/>
      <c r="HR13" s="372" t="s">
        <v>276</v>
      </c>
      <c r="HS13" s="373"/>
      <c r="HT13" s="373"/>
      <c r="HU13" s="374"/>
      <c r="HV13" s="372" t="s">
        <v>277</v>
      </c>
      <c r="HW13" s="373"/>
      <c r="HX13" s="373"/>
      <c r="HY13" s="374"/>
      <c r="HZ13" s="372" t="s">
        <v>278</v>
      </c>
      <c r="IA13" s="373"/>
      <c r="IB13" s="373"/>
      <c r="IC13" s="374"/>
      <c r="ID13" s="372" t="s">
        <v>279</v>
      </c>
      <c r="IE13" s="373"/>
      <c r="IF13" s="373"/>
      <c r="IG13" s="374"/>
      <c r="IH13" s="372" t="s">
        <v>280</v>
      </c>
      <c r="II13" s="373"/>
      <c r="IJ13" s="373"/>
      <c r="IK13" s="374"/>
      <c r="IL13" s="372" t="s">
        <v>281</v>
      </c>
      <c r="IM13" s="373"/>
      <c r="IN13" s="373"/>
      <c r="IO13" s="374"/>
      <c r="IP13" s="372" t="s">
        <v>282</v>
      </c>
      <c r="IQ13" s="373"/>
      <c r="IR13" s="373"/>
      <c r="IS13" s="374"/>
      <c r="IT13" s="372" t="s">
        <v>283</v>
      </c>
      <c r="IU13" s="373"/>
      <c r="IV13" s="373"/>
      <c r="IW13" s="374"/>
      <c r="IX13" s="372" t="s">
        <v>284</v>
      </c>
      <c r="IY13" s="373"/>
      <c r="IZ13" s="373"/>
      <c r="JA13" s="374"/>
      <c r="JB13" s="372" t="s">
        <v>285</v>
      </c>
      <c r="JC13" s="373"/>
      <c r="JD13" s="373"/>
      <c r="JE13" s="374"/>
      <c r="JG13" s="20"/>
    </row>
    <row r="14" spans="1:267" s="142" customFormat="1" ht="21.75" customHeight="1" x14ac:dyDescent="0.25">
      <c r="A14" s="133" t="s">
        <v>34</v>
      </c>
      <c r="B14" s="134">
        <f>J14+N14+R14+V14+Z14+AD14+AH14+AL14+AP14+AT14+AX14+BB14+BF14+BJ14+BN14+BR14+BV14+BZ14+CD14+CH14+CL14+CP14+CT14+CX14+DB14+DF14+DJ14+DN14+DR14+DV14+DZ14+ED14+EH14+EL14+EP14+ET14+EX14+FB14+FF14+FJ14+FN14+FR14+FV14+FZ14+GD14+GH14+GL14+GP14+GT14+GX14+HB14+HF14+HJ14+HN14+HR14+HV14+HZ14+ID14+IH14+IL14+IP14+IT14+IX14+JB14</f>
        <v>50729.241640000007</v>
      </c>
      <c r="C14" s="134">
        <f>K14+O14+S14+W14+AA14+AE14+AI14+AM14+AQ14+AU14+AY14+BC14+BG14+BK14+BO14+BS14+BW14+CA14+CE14+CI14+CM14+CQ14+CU14+CY14+DC14+DG14+DK14+DO14+DS14+DW14+EA14+EE14+EI14+EM14+EQ14+EU14+EY14+FC14+FG14+FK14+FO14+FS14+FW14+GA14+GE14+GI14+GM14+GQ14+GU14+GY14+HC14+HG14+HK14+HO14+HS14+HW14+IA14+IE14+II14+IM14+IQ14+IU14+IY14+JC14</f>
        <v>72346.258550000028</v>
      </c>
      <c r="D14" s="135">
        <f>L14+P14+T14+X14+AB14+AF14+AJ14+AN14+AR14+AV14+AZ14+BD14+BH14+BL14+BP14+BT14+BX14+CB14+CF14+CJ14+CN14+CR14+CV14+CZ14+DD14+DH14+DL14+DP14+DT14+DX14+EB14+EF14+EJ14+EN14+ER14+EV14+EZ14+FD14+FH14+FL14+FP14+FT14+FX14+GB14+GF14+GJ14+GN14+GR14+GV14+GZ14+HD14+HH14+HL14+HP14+HT14+HX14+IB14+IF14+IJ14+IN14+IR14+IV14+IZ14+JD14</f>
        <v>71817.109100000016</v>
      </c>
      <c r="E14" s="136">
        <f>M14+Q14+U14+Y14+AC14+AG14+AK14+AO14+AS14+AW14+BA14+BE14+BI14+BM14+BQ14+BU14+BY14+CC14+CG14+CK14+CO14+CS14+CW14+DA14+DE14+DI14+DM14+DQ14+DU14+DY14+EC14+EG14+EK14+EO14+ES14+EW14+FA14+FE14+FI14+FM14+FQ14+FU14+FY14+GC14+GG14+GK14+GO14+GS14+GW14+HA14+HE14+HI14+HM14+HQ14+HU14+HY14+IC14+IG14+IK14+IO14+IS14+IW14+JA14+JE14</f>
        <v>1966.3967087823828</v>
      </c>
      <c r="F14" s="135">
        <f>O14+S14+W14+AA14+AE14+AI14+AM14+AQ14+AU14+AY14+BC14+BG14+BK14+BO14+BS14+BW14+CA14+CE14+CI14+CM14+CQ14+CU14+CY14+DC14+DG14+DK14+DO14+DS14+DW14+EA14+EE14+EI14+EM14+EQ14+EU14+EY14+FC14+FG14+FK14+FO14+FS14+FW14+GA14+GE14+GI14+GM14+GQ14+GU14+GY14+HC14+HG14+HK14+HO14+HS14+HW14+IA14+IE14+II14+IM14+IQ14+IU14+IY14+JC14+JF14</f>
        <v>70654.258550000028</v>
      </c>
      <c r="G14" s="135" t="e">
        <f>P14+T14+X14+AB14+AF14+AJ14+AN14+AR14+AV14+AZ14+BD14+BH14+BL14+BP14+BT14+BX14+CB14+CF14+CJ14+CN14+CR14+CV14+CZ14+DD14+DH14+DL14+DP14+DT14+DX14+EB14+EF14+EJ14+EN14+ER14+EV14+EZ14+FD14+FH14+FL14+FP14+FT14+FX14+GB14+GF14+GJ14+GN14+GR14+GV14+GZ14+HD14+HH14+HL14+HP14+HT14+HX14+IB14+IF14+IJ14+IN14+IR14+IV14+IZ14+JD14+#REF!</f>
        <v>#REF!</v>
      </c>
      <c r="H14" s="135">
        <f>Q14+U14+Y14+AC14+AG14+AK14+AO14+AS14+AW14+BA14+BE14+BI14+BM14+BQ14+BU14+BY14+CC14+CG14+CK14+CO14+CS14+CW14+DA14+DE14+DI14+DM14+DQ14+DU14+DY14+EC14+EG14+EK14+EO14+ES14+EW14+FA14+FE14+FI14+FM14+FQ14+FU14+FY14+GC14+GG14+GK14+GO14+GS14+GW14+HA14+HE14+HI14+HM14+HQ14+HU14+HY14+IC14+IG14+IK14+IO14+IS14+IW14+JA14+JE14+JG14</f>
        <v>1866.3967087823828</v>
      </c>
      <c r="I14" s="137">
        <f>IF(ISERROR(D14/C14*100),,D14/C14*100)</f>
        <v>99.26858767736509</v>
      </c>
      <c r="J14" s="138">
        <v>1692</v>
      </c>
      <c r="K14" s="139">
        <f>'[4]Проверочная  таблица'!DV12/1000</f>
        <v>1692</v>
      </c>
      <c r="L14" s="139">
        <f>'[4]Проверочная  таблица'!DY12/1000</f>
        <v>1692</v>
      </c>
      <c r="M14" s="140">
        <f>IF(ISERROR(L14/K14*100),,L14/K14*100)</f>
        <v>100</v>
      </c>
      <c r="N14" s="140">
        <v>0</v>
      </c>
      <c r="O14" s="141">
        <f>'[4]Проверочная  таблица'!DW12/1000</f>
        <v>0</v>
      </c>
      <c r="P14" s="139">
        <f>'[4]Проверочная  таблица'!DZ12/1000</f>
        <v>0</v>
      </c>
      <c r="Q14" s="140">
        <f>IF(ISERROR(P14/O14*100),,P14/O14*100)</f>
        <v>0</v>
      </c>
      <c r="R14" s="138"/>
      <c r="S14" s="139">
        <f>'[4]Проверочная  таблица'!PA12/1000</f>
        <v>0</v>
      </c>
      <c r="T14" s="139">
        <f>'[4]Проверочная  таблица'!PD12/1000</f>
        <v>0</v>
      </c>
      <c r="U14" s="140">
        <f>IF(ISERROR(T14/S14*100),,T14/S14*100)</f>
        <v>0</v>
      </c>
      <c r="V14" s="138">
        <v>0</v>
      </c>
      <c r="W14" s="139">
        <f>('[4]Прочая  субсидия_МР  и  ГО'!D8)/1000</f>
        <v>0</v>
      </c>
      <c r="X14" s="139">
        <f>('[4]Прочая  субсидия_МР  и  ГО'!E8)/1000</f>
        <v>0</v>
      </c>
      <c r="Y14" s="140">
        <f>IF(ISERROR(X14/W14*100),,X14/W14*100)</f>
        <v>0</v>
      </c>
      <c r="Z14" s="138"/>
      <c r="AA14" s="139">
        <f>'[4]Проверочная  таблица'!PG12/1000</f>
        <v>0</v>
      </c>
      <c r="AB14" s="139">
        <f>'[4]Проверочная  таблица'!PJ12/1000</f>
        <v>0</v>
      </c>
      <c r="AC14" s="140">
        <f>IF(ISERROR(AB14/AA14*100),,AB14/AA14*100)</f>
        <v>0</v>
      </c>
      <c r="AD14" s="138">
        <v>0</v>
      </c>
      <c r="AE14" s="139">
        <f>('[4]Проверочная  таблица'!EL12+'[4]Проверочная  таблица'!EM12)/1000</f>
        <v>0</v>
      </c>
      <c r="AF14" s="139">
        <f>('[4]Проверочная  таблица'!ES12+'[4]Проверочная  таблица'!ET12)/1000</f>
        <v>0</v>
      </c>
      <c r="AG14" s="140">
        <f>IF(ISERROR(AF14/AE14*100),,AF14/AE14*100)</f>
        <v>0</v>
      </c>
      <c r="AH14" s="138">
        <v>0</v>
      </c>
      <c r="AI14" s="139">
        <f>'[4]Прочая  субсидия_МР  и  ГО'!F8/1000</f>
        <v>0</v>
      </c>
      <c r="AJ14" s="139">
        <f>'[4]Прочая  субсидия_МР  и  ГО'!G8/1000</f>
        <v>0</v>
      </c>
      <c r="AK14" s="140">
        <f>IF(ISERROR(AJ14/AI14*100),,AJ14/AI14*100)</f>
        <v>0</v>
      </c>
      <c r="AL14" s="138">
        <v>3325</v>
      </c>
      <c r="AM14" s="139">
        <f>'[4]Прочая  субсидия_МР  и  ГО'!H8/1000</f>
        <v>3325</v>
      </c>
      <c r="AN14" s="139">
        <f>'[4]Прочая  субсидия_МР  и  ГО'!I8/1000</f>
        <v>3325</v>
      </c>
      <c r="AO14" s="140">
        <f>IF(ISERROR(AN14/AM14*100),,AN14/AM14*100)</f>
        <v>100</v>
      </c>
      <c r="AP14" s="138">
        <v>53.93488</v>
      </c>
      <c r="AQ14" s="139">
        <f>'[4]Прочая  субсидия_МР  и  ГО'!J8/1000</f>
        <v>53.93488</v>
      </c>
      <c r="AR14" s="139">
        <f>'[4]Прочая  субсидия_МР  и  ГО'!K8/1000</f>
        <v>53.93488</v>
      </c>
      <c r="AS14" s="140">
        <f>IF(ISERROR(AR14/AQ14*100),,AR14/AQ14*100)</f>
        <v>100</v>
      </c>
      <c r="AT14" s="138">
        <v>5974.5</v>
      </c>
      <c r="AU14" s="139">
        <f>'[4]Прочая  субсидия_МР  и  ГО'!L8/1000</f>
        <v>5974.5</v>
      </c>
      <c r="AV14" s="139">
        <f>'[4]Прочая  субсидия_МР  и  ГО'!M8/1000</f>
        <v>5974.5</v>
      </c>
      <c r="AW14" s="140">
        <f>IF(ISERROR(AV14/AU14*100),,AV14/AU14*100)</f>
        <v>100</v>
      </c>
      <c r="AX14" s="138">
        <v>1519.97911</v>
      </c>
      <c r="AY14" s="139">
        <f>'[4]Прочая  субсидия_МР  и  ГО'!N8/1000</f>
        <v>1519.97911</v>
      </c>
      <c r="AZ14" s="139">
        <f>'[4]Прочая  субсидия_МР  и  ГО'!O8/1000</f>
        <v>1519.97911</v>
      </c>
      <c r="BA14" s="140">
        <f t="shared" ref="BA14:BA32" si="0">IF(ISERROR(AZ14/AY14*100),,AZ14/AY14*100)</f>
        <v>100</v>
      </c>
      <c r="BB14" s="138">
        <v>0</v>
      </c>
      <c r="BC14" s="139">
        <f>'[4]Прочая  субсидия_МР  и  ГО'!P8/1000</f>
        <v>0</v>
      </c>
      <c r="BD14" s="139">
        <f>'[4]Прочая  субсидия_МР  и  ГО'!Q8/1000</f>
        <v>0</v>
      </c>
      <c r="BE14" s="140">
        <f t="shared" ref="BE14:BE32" si="1">IF(ISERROR(BD14/BC14*100),,BD14/BC14*100)</f>
        <v>0</v>
      </c>
      <c r="BF14" s="138"/>
      <c r="BG14" s="139">
        <f>'[4]Проверочная  таблица'!OR12/1000</f>
        <v>0</v>
      </c>
      <c r="BH14" s="139">
        <f>'[4]Проверочная  таблица'!OW12/1000</f>
        <v>0</v>
      </c>
      <c r="BI14" s="140">
        <f t="shared" ref="BI14:BI32" si="2">IF(ISERROR(BH14/BG14*100),,BH14/BG14*100)</f>
        <v>0</v>
      </c>
      <c r="BJ14" s="138"/>
      <c r="BK14" s="139">
        <f>'[4]Проверочная  таблица'!OS12/1000</f>
        <v>0</v>
      </c>
      <c r="BL14" s="139">
        <f>'[4]Проверочная  таблица'!OX12/1000</f>
        <v>0</v>
      </c>
      <c r="BM14" s="140">
        <f t="shared" ref="BM14:BM32" si="3">IF(ISERROR(BL14/BK14*100),,BL14/BK14*100)</f>
        <v>0</v>
      </c>
      <c r="BN14" s="138"/>
      <c r="BO14" s="139">
        <f>('[4]Проверочная  таблица'!OT12+'[4]Проверочная  таблица'!OU12)/1000</f>
        <v>0</v>
      </c>
      <c r="BP14" s="139">
        <f>('[4]Проверочная  таблица'!OY12+'[4]Проверочная  таблица'!OZ12)/1000</f>
        <v>0</v>
      </c>
      <c r="BQ14" s="140">
        <f t="shared" ref="BQ14:BQ32" si="4">IF(ISERROR(BP14/BO14*100),,BP14/BO14*100)</f>
        <v>0</v>
      </c>
      <c r="BR14" s="138">
        <v>0</v>
      </c>
      <c r="BS14" s="139">
        <f>'[4]Проверочная  таблица'!EA12/1000</f>
        <v>0</v>
      </c>
      <c r="BT14" s="139">
        <f>'[4]Проверочная  таблица'!ED12/1000</f>
        <v>0</v>
      </c>
      <c r="BU14" s="140">
        <f>IF(ISERROR(BT14/BS14*100),,BT14/BS14*100)</f>
        <v>0</v>
      </c>
      <c r="BV14" s="138"/>
      <c r="BW14" s="139">
        <f>'[4]Проверочная  таблица'!FG12/1000</f>
        <v>0</v>
      </c>
      <c r="BX14" s="139">
        <f>'[4]Проверочная  таблица'!FJ12/1000</f>
        <v>0</v>
      </c>
      <c r="BY14" s="140">
        <f t="shared" ref="BY14:BY32" si="5">IF(ISERROR(BX14/BW14*100),,BX14/BW14*100)</f>
        <v>0</v>
      </c>
      <c r="BZ14" s="138">
        <v>0</v>
      </c>
      <c r="CA14" s="139">
        <f>('[4]Проверочная  таблица'!MH12+'[4]Проверочная  таблица'!MI12)/1000</f>
        <v>0</v>
      </c>
      <c r="CB14" s="139">
        <f>('[4]Проверочная  таблица'!MN12+'[4]Проверочная  таблица'!MO12)/1000</f>
        <v>0</v>
      </c>
      <c r="CC14" s="140">
        <f>IF(ISERROR(CB14/CA14*100),,CB14/CA14*100)</f>
        <v>0</v>
      </c>
      <c r="CD14" s="138"/>
      <c r="CE14" s="139">
        <f>('[4]Проверочная  таблица'!MJ12+'[4]Проверочная  таблица'!MK12)/1000</f>
        <v>0</v>
      </c>
      <c r="CF14" s="139">
        <f>('[4]Проверочная  таблица'!MP12+'[4]Проверочная  таблица'!MQ12)/1000</f>
        <v>0</v>
      </c>
      <c r="CG14" s="140">
        <f>IF(ISERROR(CF14/CE14*100),,CF14/CE14*100)</f>
        <v>0</v>
      </c>
      <c r="CH14" s="138">
        <v>0</v>
      </c>
      <c r="CI14" s="139">
        <f>'[4]Проверочная  таблица'!ML12/1000</f>
        <v>0</v>
      </c>
      <c r="CJ14" s="139">
        <f>'[4]Проверочная  таблица'!MR12/1000</f>
        <v>0</v>
      </c>
      <c r="CK14" s="140">
        <f>IF(ISERROR(CJ14/CI14*100),,CJ14/CI14*100)</f>
        <v>0</v>
      </c>
      <c r="CL14" s="138">
        <v>0</v>
      </c>
      <c r="CM14" s="139">
        <f>('[4]Проверочная  таблица'!KC12+'[4]Проверочная  таблица'!KD12)/1000</f>
        <v>0</v>
      </c>
      <c r="CN14" s="139">
        <f>('[4]Проверочная  таблица'!KG12+'[4]Проверочная  таблица'!KH12)/1000</f>
        <v>0</v>
      </c>
      <c r="CO14" s="140">
        <f t="shared" ref="CO14:CO32" si="6">IF(ISERROR(CN14/CM14*100),,CN14/CM14*100)</f>
        <v>0</v>
      </c>
      <c r="CP14" s="138">
        <v>0</v>
      </c>
      <c r="CQ14" s="139">
        <f>'[4]Проверочная  таблица'!KB12/1000</f>
        <v>0</v>
      </c>
      <c r="CR14" s="139">
        <f>'[4]Проверочная  таблица'!KF12/1000</f>
        <v>0</v>
      </c>
      <c r="CS14" s="140">
        <f t="shared" ref="CS14:CS32" si="7">IF(ISERROR(CR14/CQ14*100),,CR14/CQ14*100)</f>
        <v>0</v>
      </c>
      <c r="CT14" s="138">
        <v>0</v>
      </c>
      <c r="CU14" s="139">
        <f>('[4]Проверочная  таблица'!LB12+'[4]Проверочная  таблица'!LC12)/1000</f>
        <v>0</v>
      </c>
      <c r="CV14" s="139">
        <f>('[4]Проверочная  таблица'!LJ12+'[4]Проверочная  таблица'!LK12)/1000</f>
        <v>0</v>
      </c>
      <c r="CW14" s="140">
        <f>IF(ISERROR(CV14/CU14*100),,CV14/CU14*100)</f>
        <v>0</v>
      </c>
      <c r="CX14" s="138">
        <v>0</v>
      </c>
      <c r="CY14" s="139">
        <f>'[4]Проверочная  таблица'!LD12/1000</f>
        <v>0</v>
      </c>
      <c r="CZ14" s="139">
        <f>'[4]Проверочная  таблица'!LL12/1000</f>
        <v>0</v>
      </c>
      <c r="DA14" s="140">
        <f t="shared" ref="DA14:DA32" si="8">IF(ISERROR(CZ14/CY14*100),,CZ14/CY14*100)</f>
        <v>0</v>
      </c>
      <c r="DB14" s="138">
        <v>15.33061</v>
      </c>
      <c r="DC14" s="139">
        <f>('[4]Прочая  субсидия_МР  и  ГО'!R8+'[4]Прочая  субсидия_БП'!H8)/1000</f>
        <v>15.33061</v>
      </c>
      <c r="DD14" s="139">
        <f>('[4]Прочая  субсидия_МР  и  ГО'!S8+'[4]Прочая  субсидия_БП'!I8)/1000</f>
        <v>15.33061</v>
      </c>
      <c r="DE14" s="140">
        <f>IF(ISERROR(DD14/DC14*100),,DD14/DC14*100)</f>
        <v>100</v>
      </c>
      <c r="DF14" s="138">
        <v>216.85518999999999</v>
      </c>
      <c r="DG14" s="139">
        <f>('[4]Проверочная  таблица'!LE12+'[4]Проверочная  таблица'!LF12)/1000</f>
        <v>216.85518999999999</v>
      </c>
      <c r="DH14" s="139">
        <f>('[4]Проверочная  таблица'!LM12+'[4]Проверочная  таблица'!LN12)/1000</f>
        <v>216.85518999999999</v>
      </c>
      <c r="DI14" s="140">
        <f>IF(ISERROR(DH14/DG14*100),,DH14/DG14*100)</f>
        <v>100</v>
      </c>
      <c r="DJ14" s="138"/>
      <c r="DK14" s="139">
        <f>'[4]Проверочная  таблица'!HM12/1000</f>
        <v>0</v>
      </c>
      <c r="DL14" s="139">
        <f>'[4]Проверочная  таблица'!HP12/1000</f>
        <v>0</v>
      </c>
      <c r="DM14" s="140">
        <f>IF(ISERROR(DL14/DK14*100),,DL14/DK14*100)</f>
        <v>0</v>
      </c>
      <c r="DN14" s="138">
        <v>830.17547000000002</v>
      </c>
      <c r="DO14" s="139">
        <f>('[4]Проверочная  таблица'!IK12+'[4]Проверочная  таблица'!IQ12)/1000</f>
        <v>830.17547000000002</v>
      </c>
      <c r="DP14" s="139">
        <f>('[4]Проверочная  таблица'!IN12+'[4]Проверочная  таблица'!IT12)/1000</f>
        <v>830.17547000000002</v>
      </c>
      <c r="DQ14" s="140">
        <f>IF(ISERROR(DP14/DO14*100),,DP14/DO14*100)</f>
        <v>100</v>
      </c>
      <c r="DR14" s="138">
        <v>0</v>
      </c>
      <c r="DS14" s="139">
        <f>'[4]Проверочная  таблица'!IE12/1000</f>
        <v>0</v>
      </c>
      <c r="DT14" s="139">
        <f>'[4]Проверочная  таблица'!IH12/1000</f>
        <v>0</v>
      </c>
      <c r="DU14" s="140">
        <f t="shared" ref="DU14:DU32" si="9">IF(ISERROR(DT14/DS14*100),,DT14/DS14*100)</f>
        <v>0</v>
      </c>
      <c r="DV14" s="138">
        <v>124.87593</v>
      </c>
      <c r="DW14" s="139">
        <f>'[4]Прочая  субсидия_МР  и  ГО'!T8/1000</f>
        <v>77.599999999999994</v>
      </c>
      <c r="DX14" s="139">
        <f>'[4]Прочая  субсидия_МР  и  ГО'!U8/1000</f>
        <v>77.599999999999994</v>
      </c>
      <c r="DY14" s="140">
        <f>IF(ISERROR(DX14/DW14*100),,DX14/DW14*100)</f>
        <v>100</v>
      </c>
      <c r="DZ14" s="138">
        <v>0</v>
      </c>
      <c r="EA14" s="139">
        <f>'[4]Проверочная  таблица'!DO12/1000</f>
        <v>0</v>
      </c>
      <c r="EB14" s="139">
        <f>'[4]Проверочная  таблица'!DR12/1000</f>
        <v>0</v>
      </c>
      <c r="EC14" s="140">
        <f>IF(ISERROR(EB14/EA14*100),,EB14/EA14*100)</f>
        <v>0</v>
      </c>
      <c r="ED14" s="138">
        <v>0</v>
      </c>
      <c r="EE14" s="139">
        <f>('[4]Прочая  субсидия_МР  и  ГО'!X8+'[4]Прочая  субсидия_БП'!T8)/1000</f>
        <v>0</v>
      </c>
      <c r="EF14" s="139">
        <f>('[4]Прочая  субсидия_МР  и  ГО'!Y8+'[4]Прочая  субсидия_БП'!U8)/1000</f>
        <v>0</v>
      </c>
      <c r="EG14" s="140">
        <f>IF(ISERROR(EF14/EE14*100),,EF14/EE14*100)</f>
        <v>0</v>
      </c>
      <c r="EH14" s="138">
        <v>0</v>
      </c>
      <c r="EI14" s="139">
        <f>('[4]Прочая  субсидия_МР  и  ГО'!V8+'[4]Прочая  субсидия_БП'!N8)/1000</f>
        <v>0</v>
      </c>
      <c r="EJ14" s="139">
        <f>('[4]Прочая  субсидия_МР  и  ГО'!W8+'[4]Прочая  субсидия_БП'!O8)/1000</f>
        <v>0</v>
      </c>
      <c r="EK14" s="140">
        <f>IF(ISERROR(EJ14/EI14*100),,EJ14/EI14*100)</f>
        <v>0</v>
      </c>
      <c r="EL14" s="138">
        <v>0</v>
      </c>
      <c r="EM14" s="139">
        <f>('[4]Проверочная  таблица'!AY12+'[4]Прочая  субсидия_МР  и  ГО'!Z8+'[4]Прочая  субсидия_БП'!Z8)/1000</f>
        <v>0</v>
      </c>
      <c r="EN14" s="139">
        <f>('[4]Проверочная  таблица'!BD12+'[4]Прочая  субсидия_МР  и  ГО'!AA8+'[4]Прочая  субсидия_БП'!AA8)/1000</f>
        <v>0</v>
      </c>
      <c r="EO14" s="140">
        <f>IF(ISERROR(EN14/EM14*100),,EN14/EM14*100)</f>
        <v>0</v>
      </c>
      <c r="EP14" s="138">
        <v>4730.3654800000004</v>
      </c>
      <c r="EQ14" s="139">
        <f>('[4]Проверочная  таблица'!CY12+'[4]Проверочная  таблица'!DA12)/1000</f>
        <v>3287.2478700000001</v>
      </c>
      <c r="ER14" s="139">
        <f>('[4]Проверочная  таблица'!CZ12+'[4]Проверочная  таблица'!DB12)/1000</f>
        <v>3287.2478700000001</v>
      </c>
      <c r="ES14" s="140">
        <f>IF(ISERROR(ER14/EQ14*100),,ER14/EQ14*100)</f>
        <v>100</v>
      </c>
      <c r="ET14" s="138">
        <v>937.64667000000009</v>
      </c>
      <c r="EU14" s="139">
        <f>('[4]Проверочная  таблица'!DG12+'[4]Проверочная  таблица'!DI12)/1000</f>
        <v>651.59385000000009</v>
      </c>
      <c r="EV14" s="139">
        <f>('[4]Проверочная  таблица'!DH12+'[4]Проверочная  таблица'!DJ12)/1000</f>
        <v>651.59385000000009</v>
      </c>
      <c r="EW14" s="140">
        <f>IF(ISERROR(EV14/EU14*100),,EV14/EU14*100)</f>
        <v>100</v>
      </c>
      <c r="EX14" s="138">
        <v>3420</v>
      </c>
      <c r="EY14" s="139">
        <f>'[4]Проверочная  таблица'!AZ12/1000</f>
        <v>3420</v>
      </c>
      <c r="EZ14" s="139">
        <f>'[4]Проверочная  таблица'!BE12/1000</f>
        <v>3370.4765000000002</v>
      </c>
      <c r="FA14" s="140">
        <f>IF(ISERROR(EZ14/EY14*100),,EZ14/EY14*100)</f>
        <v>98.551944444444445</v>
      </c>
      <c r="FB14" s="138">
        <v>1987.2</v>
      </c>
      <c r="FC14" s="139">
        <f>'[4]Прочая  субсидия_МР  и  ГО'!AB8/1000</f>
        <v>11213.99625</v>
      </c>
      <c r="FD14" s="139">
        <f>'[4]Прочая  субсидия_МР  и  ГО'!AC8/1000</f>
        <v>11213.99625</v>
      </c>
      <c r="FE14" s="140">
        <f>IF(ISERROR(FD14/FC14*100),,FD14/FC14*100)</f>
        <v>100</v>
      </c>
      <c r="FF14" s="138"/>
      <c r="FG14" s="139">
        <f>'[4]Прочая  субсидия_МР  и  ГО'!AD8/1000</f>
        <v>0</v>
      </c>
      <c r="FH14" s="139">
        <f>'[4]Прочая  субсидия_МР  и  ГО'!AE8/1000</f>
        <v>0</v>
      </c>
      <c r="FI14" s="140">
        <f>IF(ISERROR(FH14/FG14*100),,FH14/FG14*100)</f>
        <v>0</v>
      </c>
      <c r="FJ14" s="138">
        <v>0</v>
      </c>
      <c r="FK14" s="139">
        <f>'[4]Прочая  субсидия_МР  и  ГО'!AF8/1000</f>
        <v>0</v>
      </c>
      <c r="FL14" s="139">
        <f>'[4]Прочая  субсидия_МР  и  ГО'!AG8/1000</f>
        <v>0</v>
      </c>
      <c r="FM14" s="140">
        <f>IF(ISERROR(FL14/FK14*100),,FL14/FK14*100)</f>
        <v>0</v>
      </c>
      <c r="FN14" s="138">
        <v>2653.64</v>
      </c>
      <c r="FO14" s="139">
        <f>('[4]Проверочная  таблица'!GO12+'[4]Проверочная  таблица'!GU12)/1000</f>
        <v>2653.64</v>
      </c>
      <c r="FP14" s="139">
        <f>('[4]Проверочная  таблица'!GR12+'[4]Проверочная  таблица'!GX12)/1000</f>
        <v>2307.3917299999998</v>
      </c>
      <c r="FQ14" s="140">
        <f>IF(ISERROR(FP14/FO14*100),,FP14/FO14*100)</f>
        <v>86.951950151490038</v>
      </c>
      <c r="FR14" s="138">
        <v>89.490139999999997</v>
      </c>
      <c r="FS14" s="139">
        <f>('[4]Прочая  субсидия_МР  и  ГО'!AH8+'[4]Прочая  субсидия_БП'!AG8)/1000</f>
        <v>89.490139999999997</v>
      </c>
      <c r="FT14" s="139">
        <f>('[4]Прочая  субсидия_МР  и  ГО'!AI8+'[4]Прочая  субсидия_БП'!AH8)/1000</f>
        <v>89.490139999999997</v>
      </c>
      <c r="FU14" s="140">
        <f>IF(ISERROR(FT14/FS14*100),,FT14/FS14*100)</f>
        <v>100</v>
      </c>
      <c r="FV14" s="138">
        <v>1300.3022599999999</v>
      </c>
      <c r="FW14" s="139">
        <f>('[4]Прочая  субсидия_МР  и  ГО'!AJ8+'[4]Прочая  субсидия_БП'!AM8)/1000</f>
        <v>933.03769999999997</v>
      </c>
      <c r="FX14" s="139">
        <f>('[4]Прочая  субсидия_МР  и  ГО'!AK8+'[4]Прочая  субсидия_БП'!AN8)/1000</f>
        <v>933.03769999999997</v>
      </c>
      <c r="FY14" s="140">
        <f>IF(ISERROR(FX14/FW14*100),,FX14/FW14*100)</f>
        <v>100</v>
      </c>
      <c r="FZ14" s="138">
        <v>0</v>
      </c>
      <c r="GA14" s="139">
        <f>('[4]Прочая  субсидия_МР  и  ГО'!AL8)/1000</f>
        <v>0</v>
      </c>
      <c r="GB14" s="139">
        <f>('[4]Прочая  субсидия_МР  и  ГО'!AM8)/1000</f>
        <v>0</v>
      </c>
      <c r="GC14" s="140">
        <f>IF(ISERROR(GB14/GA14*100),,GB14/GA14*100)</f>
        <v>0</v>
      </c>
      <c r="GD14" s="138">
        <v>997.08614</v>
      </c>
      <c r="GE14" s="139">
        <f>'[4]Прочая  субсидия_МР  и  ГО'!AN8/1000</f>
        <v>737.07763999999997</v>
      </c>
      <c r="GF14" s="139">
        <f>'[4]Прочая  субсидия_МР  и  ГО'!AO8/1000</f>
        <v>737.07763999999997</v>
      </c>
      <c r="GG14" s="140">
        <f>IF(ISERROR(GF14/GE14*100),,GF14/GE14*100)</f>
        <v>100</v>
      </c>
      <c r="GH14" s="138">
        <v>0</v>
      </c>
      <c r="GI14" s="139">
        <f>('[4]Проверочная  таблица'!CF12+'[4]Проверочная  таблица'!CN12)/1000</f>
        <v>0</v>
      </c>
      <c r="GJ14" s="139">
        <f>('[4]Проверочная  таблица'!CR12+'[4]Проверочная  таблица'!CJ12)/1000</f>
        <v>0</v>
      </c>
      <c r="GK14" s="140">
        <f>IF(ISERROR(GJ14/GI14*100),,GJ14/GI14*100)</f>
        <v>0</v>
      </c>
      <c r="GL14" s="138">
        <v>19744.45001</v>
      </c>
      <c r="GM14" s="139">
        <f>('[4]Проверочная  таблица'!CG12+'[4]Проверочная  таблица'!CO12)/1000</f>
        <v>34754.450010000008</v>
      </c>
      <c r="GN14" s="139">
        <f>('[4]Проверочная  таблица'!CS12+'[4]Проверочная  таблица'!CK12)/1000</f>
        <v>34754.450010000008</v>
      </c>
      <c r="GO14" s="140">
        <f>IF(ISERROR(GN14/GM14*100),,GN14/GM14*100)</f>
        <v>100</v>
      </c>
      <c r="GP14" s="138">
        <v>0</v>
      </c>
      <c r="GQ14" s="139">
        <f>('[4]Прочая  субсидия_МР  и  ГО'!AR8)/1000</f>
        <v>0</v>
      </c>
      <c r="GR14" s="139">
        <f>('[4]Прочая  субсидия_МР  и  ГО'!AS8)/1000</f>
        <v>0</v>
      </c>
      <c r="GS14" s="140">
        <f>IF(ISERROR(GR14/GQ14*100),,GR14/GQ14*100)</f>
        <v>0</v>
      </c>
      <c r="GT14" s="138"/>
      <c r="GU14" s="139">
        <f>'[4]Проверочная  таблица'!HY12/1000</f>
        <v>0</v>
      </c>
      <c r="GV14" s="139">
        <f>'[4]Проверочная  таблица'!IB12/1000</f>
        <v>0</v>
      </c>
      <c r="GW14" s="140">
        <f>IF(ISERROR(GV14/GU14*100),,GV14/GU14*100)</f>
        <v>0</v>
      </c>
      <c r="GX14" s="138">
        <v>0</v>
      </c>
      <c r="GY14" s="139">
        <f>('[4]Проверочная  таблица'!CH12+'[4]Проверочная  таблица'!CP12)/1000</f>
        <v>0</v>
      </c>
      <c r="GZ14" s="139">
        <f>('[4]Проверочная  таблица'!CL12+'[4]Проверочная  таблица'!CT12)/1000</f>
        <v>0</v>
      </c>
      <c r="HA14" s="140">
        <f>IF(ISERROR(GZ14/GY14*100),,GZ14/GY14*100)</f>
        <v>0</v>
      </c>
      <c r="HB14" s="138">
        <v>0</v>
      </c>
      <c r="HC14" s="139">
        <f>('[4]Прочая  субсидия_МР  и  ГО'!AT8+'[4]Прочая  субсидия_БП'!AT8)/1000</f>
        <v>0</v>
      </c>
      <c r="HD14" s="139">
        <f>('[4]Прочая  субсидия_МР  и  ГО'!AU8+'[4]Прочая  субсидия_БП'!AU8)/1000</f>
        <v>0</v>
      </c>
      <c r="HE14" s="140">
        <f>IF(ISERROR(HD14/HC14*100),,HD14/HC14*100)</f>
        <v>0</v>
      </c>
      <c r="HF14" s="138"/>
      <c r="HG14" s="139">
        <f>'[4]Прочая  субсидия_МР  и  ГО'!AX8/1000</f>
        <v>0</v>
      </c>
      <c r="HH14" s="139">
        <f>'[4]Прочая  субсидия_МР  и  ГО'!AY8/1000</f>
        <v>0</v>
      </c>
      <c r="HI14" s="140">
        <f>IF(ISERROR(HH14/HG14*100),,HH14/HG14*100)</f>
        <v>0</v>
      </c>
      <c r="HJ14" s="138">
        <v>0</v>
      </c>
      <c r="HK14" s="139">
        <f>'[4]Проверочная  таблица'!FM12/1000</f>
        <v>0</v>
      </c>
      <c r="HL14" s="139">
        <f>'[4]Проверочная  таблица'!FP12/1000</f>
        <v>0</v>
      </c>
      <c r="HM14" s="140">
        <f>IF(ISERROR(HL14/HK14*100),,HL14/HK14*100)</f>
        <v>0</v>
      </c>
      <c r="HN14" s="138">
        <v>698.04984000000002</v>
      </c>
      <c r="HO14" s="139">
        <f>('[4]Прочая  субсидия_БП'!BF8+'[4]Прочая  субсидия_МР  и  ГО'!AZ8)/1000</f>
        <v>698.04984000000002</v>
      </c>
      <c r="HP14" s="139">
        <f>('[4]Прочая  субсидия_БП'!BG8+'[4]Прочая  субсидия_МР  и  ГО'!BA8)/1000</f>
        <v>564.67215999999996</v>
      </c>
      <c r="HQ14" s="140">
        <f>IF(ISERROR(HP14/HO14*100),,HP14/HO14*100)</f>
        <v>80.892814186448334</v>
      </c>
      <c r="HR14" s="138">
        <v>0</v>
      </c>
      <c r="HS14" s="139">
        <f>('[4]Проверочная  таблица'!MT12+'[4]Проверочная  таблица'!MU12+'[4]Проверочная  таблица'!NB12+'[4]Проверочная  таблица'!NC12)/1000</f>
        <v>0</v>
      </c>
      <c r="HT14" s="139">
        <f>('[4]Проверочная  таблица'!MX12+'[4]Проверочная  таблица'!MY12+'[4]Проверочная  таблица'!NF12+'[4]Проверочная  таблица'!NG12)/1000</f>
        <v>0</v>
      </c>
      <c r="HU14" s="140">
        <f>IF(ISERROR(HT14/HS14*100),,HT14/HS14*100)</f>
        <v>0</v>
      </c>
      <c r="HV14" s="138">
        <v>0</v>
      </c>
      <c r="HW14" s="139">
        <f>('[4]Проверочная  таблица'!MV12+'[4]Проверочная  таблица'!ND12)/1000</f>
        <v>0</v>
      </c>
      <c r="HX14" s="139">
        <f>('[4]Проверочная  таблица'!MZ12+'[4]Проверочная  таблица'!NH12)/1000</f>
        <v>0</v>
      </c>
      <c r="HY14" s="140">
        <f>IF(ISERROR(HX14/HW14*100),,HX14/HW14*100)</f>
        <v>0</v>
      </c>
      <c r="HZ14" s="138">
        <v>0</v>
      </c>
      <c r="IA14" s="139">
        <f>('[4]Прочая  субсидия_МР  и  ГО'!BB8+'[4]Прочая  субсидия_БП'!BM8)/1000</f>
        <v>0</v>
      </c>
      <c r="IB14" s="139">
        <f>('[4]Прочая  субсидия_МР  и  ГО'!BC8+'[4]Прочая  субсидия_БП'!BN8)/1000</f>
        <v>0</v>
      </c>
      <c r="IC14" s="140">
        <f>IF(ISERROR(IB14/IA14*100),,IB14/IA14*100)</f>
        <v>0</v>
      </c>
      <c r="ID14" s="138">
        <v>0</v>
      </c>
      <c r="IE14" s="139">
        <f>('[4]Проверочная  таблица'!QF12+'[4]Проверочная  таблица'!QG12)/1000</f>
        <v>0</v>
      </c>
      <c r="IF14" s="139">
        <f>('[4]Проверочная  таблица'!QO12+'[4]Проверочная  таблица'!QP12)/1000</f>
        <v>0</v>
      </c>
      <c r="IG14" s="140">
        <f>IF(ISERROR(IF14/IE14*100),,IF14/IE14*100)</f>
        <v>0</v>
      </c>
      <c r="IH14" s="138">
        <v>418.35990999999996</v>
      </c>
      <c r="II14" s="139">
        <f>'[4]Проверочная  таблица'!NY12/1000</f>
        <v>202.29998999999995</v>
      </c>
      <c r="IJ14" s="139">
        <f>'[4]Проверочная  таблица'!OB12/1000</f>
        <v>202.29998999999995</v>
      </c>
      <c r="IK14" s="140">
        <f>IF(ISERROR(IJ14/II14*100),,IJ14/II14*100)</f>
        <v>100</v>
      </c>
      <c r="IL14" s="138"/>
      <c r="IM14" s="139">
        <f>'[4]Проверочная  таблица'!HS12/1000</f>
        <v>0</v>
      </c>
      <c r="IN14" s="139">
        <f>'[4]Проверочная  таблица'!HV12/1000</f>
        <v>0</v>
      </c>
      <c r="IO14" s="140">
        <f>IF(ISERROR(IN14/IM14*100),,IN14/IM14*100)</f>
        <v>0</v>
      </c>
      <c r="IP14" s="138">
        <v>0</v>
      </c>
      <c r="IQ14" s="139">
        <f>('[4]Проверочная  таблица'!PP12+'[4]Проверочная  таблица'!PQ12+'[4]Проверочная  таблица'!QJ12+'[4]Проверочная  таблица'!QK12)/1000</f>
        <v>0</v>
      </c>
      <c r="IR14" s="139">
        <f>('[4]Проверочная  таблица'!PY12+'[4]Проверочная  таблица'!PZ12+'[4]Проверочная  таблица'!QS12+'[4]Проверочная  таблица'!QT12)/1000</f>
        <v>0</v>
      </c>
      <c r="IS14" s="140">
        <f>IF(ISERROR(IR14/IQ14*100),,IR14/IQ14*100)</f>
        <v>0</v>
      </c>
      <c r="IT14" s="138"/>
      <c r="IU14" s="139">
        <f>('[4]Проверочная  таблица'!PR12+'[4]Проверочная  таблица'!PS12)/1000</f>
        <v>0</v>
      </c>
      <c r="IV14" s="139">
        <f>('[4]Проверочная  таблица'!QA12+'[4]Проверочная  таблица'!QB12)/1000</f>
        <v>0</v>
      </c>
      <c r="IW14" s="140">
        <f>IF(ISERROR(IV14/IU14*100),,IV14/IU14*100)</f>
        <v>0</v>
      </c>
      <c r="IX14" s="138">
        <v>0</v>
      </c>
      <c r="IY14" s="139">
        <f>('[4]Проверочная  таблица'!PT12+'[4]Проверочная  таблица'!PU12)/1000</f>
        <v>0</v>
      </c>
      <c r="IZ14" s="139">
        <f>('[4]Проверочная  таблица'!QC12+'[4]Проверочная  таблица'!QD12)/1000</f>
        <v>0</v>
      </c>
      <c r="JA14" s="140">
        <f>IF(ISERROR(IZ14/IY14*100),,IZ14/IY14*100)</f>
        <v>0</v>
      </c>
      <c r="JB14" s="138"/>
      <c r="JC14" s="139">
        <f>'[4]Проверочная  таблица'!SG12/1000</f>
        <v>0</v>
      </c>
      <c r="JD14" s="139">
        <f>'[4]Проверочная  таблица'!SJ12/1000</f>
        <v>0</v>
      </c>
      <c r="JE14" s="140">
        <f>IF(ISERROR(JD14/JC14*100),,JD14/JC14*100)</f>
        <v>0</v>
      </c>
      <c r="JG14" s="20"/>
    </row>
    <row r="15" spans="1:267" ht="21.75" customHeight="1" x14ac:dyDescent="0.25">
      <c r="A15" s="143" t="s">
        <v>35</v>
      </c>
      <c r="B15" s="144">
        <f t="shared" ref="B15:D31" si="10">J15+N15+R15+V15+Z15+AD15+AH15+AL15+AP15+AT15+AX15+BB15+BF15+BJ15+BN15+BR15+BV15+BZ15+CD15+CH15+CL15+CP15+CT15+CX15+DB15+DF15+DJ15+DN15+DR15+DV15+DZ15+ED15+EH15+EL15+EP15+ET15+EX15+FB15+FF15+FJ15+FN15+FR15+FV15+FZ15+GD15+GH15+GL15+GP15+GT15+GX15+HB15+HF15+HJ15+HN15+HR15+HV15+HZ15+ID15+IH15+IL15+IP15+IT15+IX15+JB15</f>
        <v>716111.71877000015</v>
      </c>
      <c r="C15" s="144">
        <f t="shared" si="10"/>
        <v>1282506.9152699998</v>
      </c>
      <c r="D15" s="145">
        <f t="shared" si="10"/>
        <v>1280227.2077500001</v>
      </c>
      <c r="E15" s="146" t="e">
        <f>M15+Q15+Y15+#REF!+#REF!+AO15+AS15+AW15+BU15+#REF!+CC15+CO15+DE15+#REF!+DI15+DQ15+DU15+DY15+EO15+ES15+EW15+FA15+FM15+FU15+FY15+GC15+#REF!+#REF!+GG15+GK15+GO15+HA15+#REF!+HE15+#REF!+HQ15+HU15+HY15+IC15+AC15+#REF!+#REF!+HM15+#REF!+AK15+CK15+FQ15+EC15+IG15+IK15+JA15+#REF!+#REF!+CW15+EG15+DA15+GS15+IW15+BA15+BE15+#REF!+AG15+IS15+CS15+FE15+EK15+BI15+BQ15+GW15+IO15+BM15+U15+HI15+DM15</f>
        <v>#REF!</v>
      </c>
      <c r="F15" s="144" t="e">
        <f>O15+S15+AA15+AE15+#REF!+AQ15+AU15+#REF!+BW15+#REF!+CI15+CQ15+#REF!+DG15+DK15+DS15+DW15+EA15+EQ15+EU15+EY15+FC15+FO15+FW15+GA15+GE15+#REF!+IM15+GI15+GM15+#REF!+HC15+GQ15+#REF!+HG15+HS15+HW15+IA15+IE15+#REF!+AI15+CA15+HO15+#REF!+AM15+CM15+FS15+EE15+II15+#REF!+JF15+AY15+CU15+CY15+EI15+DC15+GU15+IY15+BC15+BG15+FK15+#REF!+IU15+#REF!+#REF!+EM15+BK15+BS15+GY15+IQ15+BO15+W15+HK15+DO15</f>
        <v>#REF!</v>
      </c>
      <c r="G15" s="144" t="e">
        <f>P15+T15+AB15+AF15+#REF!+AR15+AV15+#REF!+BX15+#REF!+CJ15+CR15+#REF!+DH15+DL15+DT15+DX15+EB15+ER15+EV15+EZ15+FD15+FP15+FX15+GB15+GF15+#REF!+IN15+GJ15+GN15+#REF!+HD15+GR15+#REF!+HH15+HT15+HX15+IB15+IF15+#REF!+AJ15+CB15+HP15+#REF!+AN15+CN15+FT15+EF15+IJ15+#REF!+#REF!+AZ15+CV15+CZ15+EJ15+DD15+GV15+IZ15+BD15+BH15+FL15+#REF!+IV15+#REF!+#REF!+EN15+BL15+BT15+GZ15+IR15+BP15+X15+HL15+DP15</f>
        <v>#REF!</v>
      </c>
      <c r="H15" s="144" t="e">
        <f>Q15+U15+AC15+AG15+#REF!+AS15+AW15+#REF!+BY15+#REF!+CK15+CS15+#REF!+DI15+DM15+DU15+DY15+EC15+ES15+EW15+FA15+FE15+FQ15+FY15+GC15+GG15+#REF!+IO15+GK15+GO15+#REF!+HE15+GS15+#REF!+HI15+HU15+HY15+IC15+IG15+#REF!+AK15+CC15+HQ15+#REF!+AO15+CO15+FU15+EG15+IK15+#REF!+JG15+BA15+CW15+DA15+EK15+DE15+GW15+JA15+BE15+BI15+FM15+#REF!+IW15+#REF!+#REF!+EO15+BM15+BU15+HA15+IS15+BQ15+Y15+HM15+DQ15</f>
        <v>#REF!</v>
      </c>
      <c r="I15" s="137">
        <f t="shared" ref="I15:I31" si="11">IF(ISERROR(D15/C15*100),,D15/C15*100)</f>
        <v>99.822245986134135</v>
      </c>
      <c r="J15" s="138">
        <v>0</v>
      </c>
      <c r="K15" s="139">
        <f>'[4]Проверочная  таблица'!DV13/1000</f>
        <v>0</v>
      </c>
      <c r="L15" s="139">
        <f>'[4]Проверочная  таблица'!DY13/1000</f>
        <v>0</v>
      </c>
      <c r="M15" s="140">
        <f t="shared" ref="M15:M32" si="12">IF(ISERROR(L15/K15*100),,L15/K15*100)</f>
        <v>0</v>
      </c>
      <c r="N15" s="140">
        <v>0</v>
      </c>
      <c r="O15" s="141">
        <f>'[4]Проверочная  таблица'!DW13/1000</f>
        <v>0</v>
      </c>
      <c r="P15" s="139">
        <f>'[4]Проверочная  таблица'!DZ13/1000</f>
        <v>0</v>
      </c>
      <c r="Q15" s="140">
        <f t="shared" ref="Q15:Q32" si="13">IF(ISERROR(P15/O15*100),,P15/O15*100)</f>
        <v>0</v>
      </c>
      <c r="R15" s="138"/>
      <c r="S15" s="139">
        <f>'[4]Проверочная  таблица'!PA13/1000</f>
        <v>0</v>
      </c>
      <c r="T15" s="139">
        <f>'[4]Проверочная  таблица'!PD13/1000</f>
        <v>0</v>
      </c>
      <c r="U15" s="140">
        <f t="shared" ref="U15:U32" si="14">IF(ISERROR(T15/S15*100),,T15/S15*100)</f>
        <v>0</v>
      </c>
      <c r="V15" s="138">
        <v>186.43984</v>
      </c>
      <c r="W15" s="139">
        <f>('[4]Прочая  субсидия_МР  и  ГО'!D9)/1000</f>
        <v>186.43984</v>
      </c>
      <c r="X15" s="139">
        <f>('[4]Прочая  субсидия_МР  и  ГО'!E9)/1000</f>
        <v>186.43984</v>
      </c>
      <c r="Y15" s="140">
        <f t="shared" ref="Y15:Y32" si="15">IF(ISERROR(X15/W15*100),,X15/W15*100)</f>
        <v>100</v>
      </c>
      <c r="Z15" s="138"/>
      <c r="AA15" s="139">
        <f>'[4]Проверочная  таблица'!PG13/1000</f>
        <v>0</v>
      </c>
      <c r="AB15" s="139">
        <f>'[4]Проверочная  таблица'!PJ13/1000</f>
        <v>0</v>
      </c>
      <c r="AC15" s="140">
        <f t="shared" ref="AC15:AC32" si="16">IF(ISERROR(AB15/AA15*100),,AB15/AA15*100)</f>
        <v>0</v>
      </c>
      <c r="AD15" s="138">
        <v>2321.0340000000001</v>
      </c>
      <c r="AE15" s="139">
        <f>('[4]Проверочная  таблица'!EL13+'[4]Проверочная  таблица'!EM13)/1000</f>
        <v>2321.0340000000001</v>
      </c>
      <c r="AF15" s="139">
        <f>('[4]Проверочная  таблица'!ES13+'[4]Проверочная  таблица'!ET13)/1000</f>
        <v>2170.1591400000002</v>
      </c>
      <c r="AG15" s="140">
        <f t="shared" ref="AG15:AG32" si="17">IF(ISERROR(AF15/AE15*100),,AF15/AE15*100)</f>
        <v>93.499670405517548</v>
      </c>
      <c r="AH15" s="138">
        <v>0</v>
      </c>
      <c r="AI15" s="139">
        <f>'[4]Прочая  субсидия_МР  и  ГО'!F9/1000</f>
        <v>0</v>
      </c>
      <c r="AJ15" s="139">
        <f>'[4]Прочая  субсидия_МР  и  ГО'!G9/1000</f>
        <v>0</v>
      </c>
      <c r="AK15" s="140">
        <f t="shared" ref="AK15:AK32" si="18">IF(ISERROR(AJ15/AI15*100),,AJ15/AI15*100)</f>
        <v>0</v>
      </c>
      <c r="AL15" s="138">
        <v>0</v>
      </c>
      <c r="AM15" s="139">
        <f>'[4]Прочая  субсидия_МР  и  ГО'!H9/1000</f>
        <v>0</v>
      </c>
      <c r="AN15" s="139">
        <f>'[4]Прочая  субсидия_МР  и  ГО'!I9/1000</f>
        <v>0</v>
      </c>
      <c r="AO15" s="140">
        <f t="shared" ref="AO15:AO32" si="19">IF(ISERROR(AN15/AM15*100),,AN15/AM15*100)</f>
        <v>0</v>
      </c>
      <c r="AP15" s="138">
        <v>67.887749999999997</v>
      </c>
      <c r="AQ15" s="139">
        <f>'[4]Прочая  субсидия_МР  и  ГО'!J9/1000</f>
        <v>67.887749999999997</v>
      </c>
      <c r="AR15" s="139">
        <f>'[4]Прочая  субсидия_МР  и  ГО'!K9/1000</f>
        <v>67.887749999999997</v>
      </c>
      <c r="AS15" s="140">
        <f t="shared" ref="AS15:AS32" si="20">IF(ISERROR(AR15/AQ15*100),,AR15/AQ15*100)</f>
        <v>100</v>
      </c>
      <c r="AT15" s="138">
        <v>13282</v>
      </c>
      <c r="AU15" s="139">
        <f>'[4]Прочая  субсидия_МР  и  ГО'!L9/1000</f>
        <v>14978.32</v>
      </c>
      <c r="AV15" s="139">
        <f>'[4]Прочая  субсидия_МР  и  ГО'!M9/1000</f>
        <v>14978.32</v>
      </c>
      <c r="AW15" s="140">
        <f t="shared" ref="AW15:AW32" si="21">IF(ISERROR(AV15/AU15*100),,AV15/AU15*100)</f>
        <v>100</v>
      </c>
      <c r="AX15" s="138">
        <v>598.62423000000001</v>
      </c>
      <c r="AY15" s="139">
        <f>'[4]Прочая  субсидия_МР  и  ГО'!N9/1000</f>
        <v>598.62423000000001</v>
      </c>
      <c r="AZ15" s="139">
        <f>'[4]Прочая  субсидия_МР  и  ГО'!O9/1000</f>
        <v>598.62423000000001</v>
      </c>
      <c r="BA15" s="140">
        <f t="shared" si="0"/>
        <v>100</v>
      </c>
      <c r="BB15" s="138">
        <v>108042.14206999999</v>
      </c>
      <c r="BC15" s="139">
        <f>'[4]Прочая  субсидия_МР  и  ГО'!P9/1000</f>
        <v>142042.14207</v>
      </c>
      <c r="BD15" s="139">
        <f>'[4]Прочая  субсидия_МР  и  ГО'!Q9/1000</f>
        <v>142042.14207</v>
      </c>
      <c r="BE15" s="140">
        <f t="shared" si="1"/>
        <v>100</v>
      </c>
      <c r="BF15" s="138"/>
      <c r="BG15" s="139">
        <f>'[4]Проверочная  таблица'!OR13/1000</f>
        <v>0</v>
      </c>
      <c r="BH15" s="139">
        <f>'[4]Проверочная  таблица'!OW13/1000</f>
        <v>0</v>
      </c>
      <c r="BI15" s="140">
        <f t="shared" si="2"/>
        <v>0</v>
      </c>
      <c r="BJ15" s="138"/>
      <c r="BK15" s="139">
        <f>'[4]Проверочная  таблица'!OS13/1000</f>
        <v>0</v>
      </c>
      <c r="BL15" s="139">
        <f>'[4]Проверочная  таблица'!OX13/1000</f>
        <v>0</v>
      </c>
      <c r="BM15" s="140">
        <f t="shared" si="3"/>
        <v>0</v>
      </c>
      <c r="BN15" s="138"/>
      <c r="BO15" s="139">
        <f>('[4]Проверочная  таблица'!OT13+'[4]Проверочная  таблица'!OU13)/1000</f>
        <v>0</v>
      </c>
      <c r="BP15" s="139">
        <f>('[4]Проверочная  таблица'!OY13+'[4]Проверочная  таблица'!OZ13)/1000</f>
        <v>0</v>
      </c>
      <c r="BQ15" s="140">
        <f t="shared" si="4"/>
        <v>0</v>
      </c>
      <c r="BR15" s="138">
        <v>0</v>
      </c>
      <c r="BS15" s="139">
        <f>'[4]Проверочная  таблица'!EA13/1000</f>
        <v>0</v>
      </c>
      <c r="BT15" s="139">
        <f>'[4]Проверочная  таблица'!ED13/1000</f>
        <v>0</v>
      </c>
      <c r="BU15" s="140">
        <f t="shared" ref="BU15:BU32" si="22">IF(ISERROR(BT15/BS15*100),,BT15/BS15*100)</f>
        <v>0</v>
      </c>
      <c r="BV15" s="138"/>
      <c r="BW15" s="139">
        <f>'[4]Проверочная  таблица'!FG13/1000</f>
        <v>0</v>
      </c>
      <c r="BX15" s="139">
        <f>'[4]Проверочная  таблица'!FJ13/1000</f>
        <v>0</v>
      </c>
      <c r="BY15" s="140">
        <f t="shared" si="5"/>
        <v>0</v>
      </c>
      <c r="BZ15" s="138">
        <v>256144.59458999999</v>
      </c>
      <c r="CA15" s="139">
        <f>('[4]Проверочная  таблица'!MH13+'[4]Проверочная  таблица'!MI13)/1000</f>
        <v>256144.59458999999</v>
      </c>
      <c r="CB15" s="139">
        <f>('[4]Проверочная  таблица'!MN13+'[4]Проверочная  таблица'!MO13)/1000</f>
        <v>256144.59458999999</v>
      </c>
      <c r="CC15" s="140">
        <f t="shared" ref="CC15:CC32" si="23">IF(ISERROR(CB15/CA15*100),,CB15/CA15*100)</f>
        <v>100</v>
      </c>
      <c r="CD15" s="138"/>
      <c r="CE15" s="139">
        <f>('[4]Проверочная  таблица'!MJ13+'[4]Проверочная  таблица'!MK13)/1000</f>
        <v>173291.48649000001</v>
      </c>
      <c r="CF15" s="139">
        <f>('[4]Проверочная  таблица'!MP13+'[4]Проверочная  таблица'!MQ13)/1000</f>
        <v>173291.48649000001</v>
      </c>
      <c r="CG15" s="140">
        <f t="shared" ref="CG15:CG32" si="24">IF(ISERROR(CF15/CE15*100),,CF15/CE15*100)</f>
        <v>100</v>
      </c>
      <c r="CH15" s="138">
        <v>85033.805410000001</v>
      </c>
      <c r="CI15" s="139">
        <f>'[4]Проверочная  таблица'!ML13/1000</f>
        <v>129639.01772999999</v>
      </c>
      <c r="CJ15" s="139">
        <f>'[4]Проверочная  таблица'!MR13/1000</f>
        <v>129639.01772999999</v>
      </c>
      <c r="CK15" s="140">
        <f t="shared" ref="CK15:CK32" si="25">IF(ISERROR(CJ15/CI15*100),,CJ15/CI15*100)</f>
        <v>100</v>
      </c>
      <c r="CL15" s="138">
        <v>13065.83</v>
      </c>
      <c r="CM15" s="139">
        <f>('[4]Проверочная  таблица'!KC13+'[4]Проверочная  таблица'!KD13)/1000</f>
        <v>13065.83</v>
      </c>
      <c r="CN15" s="139">
        <f>('[4]Проверочная  таблица'!KG13+'[4]Проверочная  таблица'!KH13)/1000</f>
        <v>13065.83</v>
      </c>
      <c r="CO15" s="140">
        <f t="shared" si="6"/>
        <v>100</v>
      </c>
      <c r="CP15" s="138">
        <v>0</v>
      </c>
      <c r="CQ15" s="139">
        <f>'[4]Проверочная  таблица'!KB13/1000</f>
        <v>0</v>
      </c>
      <c r="CR15" s="139">
        <f>'[4]Проверочная  таблица'!KF13/1000</f>
        <v>0</v>
      </c>
      <c r="CS15" s="140">
        <f t="shared" si="7"/>
        <v>0</v>
      </c>
      <c r="CT15" s="138">
        <v>0</v>
      </c>
      <c r="CU15" s="139">
        <f>('[4]Проверочная  таблица'!LB13+'[4]Проверочная  таблица'!LC13)/1000</f>
        <v>0</v>
      </c>
      <c r="CV15" s="139">
        <f>('[4]Проверочная  таблица'!LJ13+'[4]Проверочная  таблица'!LK13)/1000</f>
        <v>0</v>
      </c>
      <c r="CW15" s="140">
        <f t="shared" ref="CW15:CW32" si="26">IF(ISERROR(CV15/CU15*100),,CV15/CU15*100)</f>
        <v>0</v>
      </c>
      <c r="CX15" s="138">
        <v>0</v>
      </c>
      <c r="CY15" s="139">
        <f>'[4]Проверочная  таблица'!LD13/1000</f>
        <v>0</v>
      </c>
      <c r="CZ15" s="139">
        <f>'[4]Проверочная  таблица'!LL13/1000</f>
        <v>0</v>
      </c>
      <c r="DA15" s="140">
        <f t="shared" si="8"/>
        <v>0</v>
      </c>
      <c r="DB15" s="138">
        <v>26.062049999999999</v>
      </c>
      <c r="DC15" s="139">
        <f>('[4]Прочая  субсидия_МР  и  ГО'!R9+'[4]Прочая  субсидия_БП'!H9)/1000</f>
        <v>26.062049999999999</v>
      </c>
      <c r="DD15" s="139">
        <f>('[4]Прочая  субсидия_МР  и  ГО'!S9+'[4]Прочая  субсидия_БП'!I9)/1000</f>
        <v>26.062049999999999</v>
      </c>
      <c r="DE15" s="140">
        <f t="shared" ref="DE15:DE32" si="27">IF(ISERROR(DD15/DC15*100),,DD15/DC15*100)</f>
        <v>100</v>
      </c>
      <c r="DF15" s="138">
        <v>318.90469000000002</v>
      </c>
      <c r="DG15" s="139">
        <f>('[4]Проверочная  таблица'!LE13+'[4]Проверочная  таблица'!LF13)/1000</f>
        <v>318.90469000000002</v>
      </c>
      <c r="DH15" s="139">
        <f>('[4]Проверочная  таблица'!LM13+'[4]Проверочная  таблица'!LN13)/1000</f>
        <v>318.90469000000002</v>
      </c>
      <c r="DI15" s="140">
        <f t="shared" ref="DI15:DI32" si="28">IF(ISERROR(DH15/DG15*100),,DH15/DG15*100)</f>
        <v>100</v>
      </c>
      <c r="DJ15" s="138"/>
      <c r="DK15" s="139">
        <f>'[4]Проверочная  таблица'!HM13/1000</f>
        <v>0</v>
      </c>
      <c r="DL15" s="139">
        <f>'[4]Проверочная  таблица'!HP13/1000</f>
        <v>0</v>
      </c>
      <c r="DM15" s="140">
        <f t="shared" ref="DM15:DM32" si="29">IF(ISERROR(DL15/DK15*100),,DL15/DK15*100)</f>
        <v>0</v>
      </c>
      <c r="DN15" s="138">
        <v>869.55108999999993</v>
      </c>
      <c r="DO15" s="139">
        <f>('[4]Проверочная  таблица'!IK13+'[4]Проверочная  таблица'!IQ13)/1000</f>
        <v>869.55108999999993</v>
      </c>
      <c r="DP15" s="139">
        <f>('[4]Проверочная  таблица'!IN13+'[4]Проверочная  таблица'!IT13)/1000</f>
        <v>869.55108999999993</v>
      </c>
      <c r="DQ15" s="140">
        <f t="shared" ref="DQ15:DQ32" si="30">IF(ISERROR(DP15/DO15*100),,DP15/DO15*100)</f>
        <v>100</v>
      </c>
      <c r="DR15" s="138">
        <v>0</v>
      </c>
      <c r="DS15" s="139">
        <f>'[4]Проверочная  таблица'!IE13/1000</f>
        <v>0</v>
      </c>
      <c r="DT15" s="139">
        <f>'[4]Проверочная  таблица'!IH13/1000</f>
        <v>0</v>
      </c>
      <c r="DU15" s="140">
        <f t="shared" si="9"/>
        <v>0</v>
      </c>
      <c r="DV15" s="138">
        <v>1145.9527499999999</v>
      </c>
      <c r="DW15" s="139">
        <f>'[4]Прочая  субсидия_МР  и  ГО'!T9/1000</f>
        <v>1053.2619999999999</v>
      </c>
      <c r="DX15" s="139">
        <f>'[4]Прочая  субсидия_МР  и  ГО'!U9/1000</f>
        <v>1053.2619999999999</v>
      </c>
      <c r="DY15" s="140">
        <f t="shared" ref="DY15:DY32" si="31">IF(ISERROR(DX15/DW15*100),,DX15/DW15*100)</f>
        <v>100</v>
      </c>
      <c r="DZ15" s="138">
        <v>0</v>
      </c>
      <c r="EA15" s="139">
        <f>'[4]Проверочная  таблица'!DO13/1000</f>
        <v>0</v>
      </c>
      <c r="EB15" s="139">
        <f>'[4]Проверочная  таблица'!DR13/1000</f>
        <v>0</v>
      </c>
      <c r="EC15" s="140">
        <f t="shared" ref="EC15:EC32" si="32">IF(ISERROR(EB15/EA15*100),,EB15/EA15*100)</f>
        <v>0</v>
      </c>
      <c r="ED15" s="138">
        <v>0</v>
      </c>
      <c r="EE15" s="139">
        <f>('[4]Прочая  субсидия_МР  и  ГО'!X9+'[4]Прочая  субсидия_БП'!T9)/1000</f>
        <v>0</v>
      </c>
      <c r="EF15" s="139">
        <f>('[4]Прочая  субсидия_МР  и  ГО'!Y9+'[4]Прочая  субсидия_БП'!U9)/1000</f>
        <v>0</v>
      </c>
      <c r="EG15" s="140">
        <f t="shared" ref="EG15:EG31" si="33">IF(ISERROR(EF15/EE15*100),,EF15/EE15*100)</f>
        <v>0</v>
      </c>
      <c r="EH15" s="138">
        <v>0</v>
      </c>
      <c r="EI15" s="139">
        <f>('[4]Прочая  субсидия_МР  и  ГО'!V9+'[4]Прочая  субсидия_БП'!N9)/1000</f>
        <v>0</v>
      </c>
      <c r="EJ15" s="139">
        <f>('[4]Прочая  субсидия_МР  и  ГО'!W9+'[4]Прочая  субсидия_БП'!O9)/1000</f>
        <v>0</v>
      </c>
      <c r="EK15" s="140">
        <f t="shared" ref="EK15:EK32" si="34">IF(ISERROR(EJ15/EI15*100),,EJ15/EI15*100)</f>
        <v>0</v>
      </c>
      <c r="EL15" s="138">
        <v>0</v>
      </c>
      <c r="EM15" s="139">
        <f>('[4]Проверочная  таблица'!AY13+'[4]Прочая  субсидия_МР  и  ГО'!Z9+'[4]Прочая  субсидия_БП'!Z9)/1000</f>
        <v>0</v>
      </c>
      <c r="EN15" s="139">
        <f>('[4]Проверочная  таблица'!BD13+'[4]Прочая  субсидия_МР  и  ГО'!AA9+'[4]Прочая  субсидия_БП'!AA9)/1000</f>
        <v>0</v>
      </c>
      <c r="EO15" s="140">
        <f t="shared" ref="EO15:EO32" si="35">IF(ISERROR(EN15/EM15*100),,EN15/EM15*100)</f>
        <v>0</v>
      </c>
      <c r="EP15" s="138">
        <v>90506.410170000003</v>
      </c>
      <c r="EQ15" s="139">
        <f>('[4]Проверочная  таблица'!CY13+'[4]Проверочная  таблица'!DA13)/1000</f>
        <v>164768.77445000003</v>
      </c>
      <c r="ER15" s="139">
        <f>('[4]Проверочная  таблица'!CZ13+'[4]Проверочная  таблица'!DB13)/1000</f>
        <v>164768.77445000003</v>
      </c>
      <c r="ES15" s="140">
        <f t="shared" ref="ES15:ES32" si="36">IF(ISERROR(ER15/EQ15*100),,ER15/EQ15*100)</f>
        <v>100</v>
      </c>
      <c r="ET15" s="138">
        <v>18702.981949999998</v>
      </c>
      <c r="EU15" s="139">
        <f>('[4]Проверочная  таблица'!DG13+'[4]Проверочная  таблица'!DI13)/1000</f>
        <v>34217.644220000002</v>
      </c>
      <c r="EV15" s="139">
        <f>('[4]Проверочная  таблица'!DH13+'[4]Проверочная  таблица'!DJ13)/1000</f>
        <v>34217.644220000002</v>
      </c>
      <c r="EW15" s="140">
        <f t="shared" ref="EW15:EW32" si="37">IF(ISERROR(EV15/EU15*100),,EV15/EU15*100)</f>
        <v>100</v>
      </c>
      <c r="EX15" s="138">
        <v>23250</v>
      </c>
      <c r="EY15" s="139">
        <f>'[4]Проверочная  таблица'!AZ13/1000</f>
        <v>23250</v>
      </c>
      <c r="EZ15" s="139">
        <f>'[4]Проверочная  таблица'!BE13/1000</f>
        <v>23250</v>
      </c>
      <c r="FA15" s="140">
        <f t="shared" ref="FA15:FA32" si="38">IF(ISERROR(EZ15/EY15*100),,EZ15/EY15*100)</f>
        <v>100</v>
      </c>
      <c r="FB15" s="138">
        <v>0</v>
      </c>
      <c r="FC15" s="139">
        <f>'[4]Прочая  субсидия_МР  и  ГО'!AB9/1000</f>
        <v>9300</v>
      </c>
      <c r="FD15" s="139">
        <f>'[4]Прочая  субсидия_МР  и  ГО'!AC9/1000</f>
        <v>9300</v>
      </c>
      <c r="FE15" s="140">
        <f t="shared" ref="FE15:FE32" si="39">IF(ISERROR(FD15/FC15*100),,FD15/FC15*100)</f>
        <v>100</v>
      </c>
      <c r="FF15" s="138"/>
      <c r="FG15" s="139">
        <f>'[4]Прочая  субсидия_МР  и  ГО'!AD9/1000</f>
        <v>0</v>
      </c>
      <c r="FH15" s="139">
        <f>'[4]Прочая  субсидия_МР  и  ГО'!AE9/1000</f>
        <v>0</v>
      </c>
      <c r="FI15" s="140">
        <f t="shared" ref="FI15:FI32" si="40">IF(ISERROR(FH15/FG15*100),,FH15/FG15*100)</f>
        <v>0</v>
      </c>
      <c r="FJ15" s="138">
        <v>0</v>
      </c>
      <c r="FK15" s="139">
        <f>'[4]Прочая  субсидия_МР  и  ГО'!AF9/1000</f>
        <v>0</v>
      </c>
      <c r="FL15" s="139">
        <f>'[4]Прочая  субсидия_МР  и  ГО'!AG9/1000</f>
        <v>0</v>
      </c>
      <c r="FM15" s="140">
        <f t="shared" ref="FM15:FM32" si="41">IF(ISERROR(FL15/FK15*100),,FL15/FK15*100)</f>
        <v>0</v>
      </c>
      <c r="FN15" s="138">
        <v>0</v>
      </c>
      <c r="FO15" s="139">
        <f>('[4]Проверочная  таблица'!GO13+'[4]Проверочная  таблица'!GU13)/1000</f>
        <v>0</v>
      </c>
      <c r="FP15" s="139">
        <f>('[4]Проверочная  таблица'!GR13+'[4]Проверочная  таблица'!GX13)/1000</f>
        <v>0</v>
      </c>
      <c r="FQ15" s="140">
        <f t="shared" ref="FQ15:FQ32" si="42">IF(ISERROR(FP15/FO15*100),,FP15/FO15*100)</f>
        <v>0</v>
      </c>
      <c r="FR15" s="138">
        <v>0</v>
      </c>
      <c r="FS15" s="139">
        <f>('[4]Прочая  субсидия_МР  и  ГО'!AH9+'[4]Прочая  субсидия_БП'!AG9)/1000</f>
        <v>0</v>
      </c>
      <c r="FT15" s="139">
        <f>('[4]Прочая  субсидия_МР  и  ГО'!AI9+'[4]Прочая  субсидия_БП'!AH9)/1000</f>
        <v>0</v>
      </c>
      <c r="FU15" s="140">
        <f t="shared" ref="FU15:FU32" si="43">IF(ISERROR(FT15/FS15*100),,FT15/FS15*100)</f>
        <v>0</v>
      </c>
      <c r="FV15" s="138">
        <v>2139</v>
      </c>
      <c r="FW15" s="139">
        <f>('[4]Прочая  субсидия_МР  и  ГО'!AJ9+'[4]Прочая  субсидия_БП'!AM9)/1000</f>
        <v>3559.2668200000003</v>
      </c>
      <c r="FX15" s="139">
        <f>('[4]Прочая  субсидия_МР  и  ГО'!AK9+'[4]Прочая  субсидия_БП'!AN9)/1000</f>
        <v>3553.4515699999997</v>
      </c>
      <c r="FY15" s="140">
        <f t="shared" ref="FY15:FY32" si="44">IF(ISERROR(FX15/FW15*100),,FX15/FW15*100)</f>
        <v>99.83661663218605</v>
      </c>
      <c r="FZ15" s="138">
        <v>0</v>
      </c>
      <c r="GA15" s="139">
        <f>('[4]Прочая  субсидия_МР  и  ГО'!AL9)/1000</f>
        <v>0</v>
      </c>
      <c r="GB15" s="139">
        <f>('[4]Прочая  субсидия_МР  и  ГО'!AM9)/1000</f>
        <v>0</v>
      </c>
      <c r="GC15" s="140">
        <f t="shared" ref="GC15:GC32" si="45">IF(ISERROR(GB15/GA15*100),,GB15/GA15*100)</f>
        <v>0</v>
      </c>
      <c r="GD15" s="138">
        <v>1346.94092</v>
      </c>
      <c r="GE15" s="139">
        <f>'[4]Прочая  субсидия_МР  и  ГО'!AN9/1000</f>
        <v>1266.8951999999999</v>
      </c>
      <c r="GF15" s="139">
        <f>'[4]Прочая  субсидия_МР  и  ГО'!AO9/1000</f>
        <v>1266.8951999999999</v>
      </c>
      <c r="GG15" s="140">
        <f t="shared" ref="GG15:GG32" si="46">IF(ISERROR(GF15/GE15*100),,GF15/GE15*100)</f>
        <v>100</v>
      </c>
      <c r="GH15" s="138">
        <v>0</v>
      </c>
      <c r="GI15" s="139">
        <f>('[4]Проверочная  таблица'!CF13+'[4]Проверочная  таблица'!CN13)/1000</f>
        <v>0</v>
      </c>
      <c r="GJ15" s="139">
        <f>('[4]Проверочная  таблица'!CR13+'[4]Проверочная  таблица'!CJ13)/1000</f>
        <v>0</v>
      </c>
      <c r="GK15" s="140">
        <f t="shared" ref="GK15:GK32" si="47">IF(ISERROR(GJ15/GI15*100),,GJ15/GI15*100)</f>
        <v>0</v>
      </c>
      <c r="GL15" s="138">
        <v>22383.111980000001</v>
      </c>
      <c r="GM15" s="139">
        <f>('[4]Проверочная  таблица'!CG13+'[4]Проверочная  таблица'!CO13)/1000</f>
        <v>47253.622159999999</v>
      </c>
      <c r="GN15" s="139">
        <f>('[4]Проверочная  таблица'!CS13+'[4]Проверочная  таблица'!CK13)/1000</f>
        <v>47253.622159999999</v>
      </c>
      <c r="GO15" s="140">
        <f t="shared" ref="GO15:GO32" si="48">IF(ISERROR(GN15/GM15*100),,GN15/GM15*100)</f>
        <v>100</v>
      </c>
      <c r="GP15" s="138">
        <v>0</v>
      </c>
      <c r="GQ15" s="139">
        <f>('[4]Прочая  субсидия_МР  и  ГО'!AR9)/1000</f>
        <v>0</v>
      </c>
      <c r="GR15" s="139">
        <f>('[4]Прочая  субсидия_МР  и  ГО'!AS9)/1000</f>
        <v>0</v>
      </c>
      <c r="GS15" s="140">
        <f t="shared" ref="GS15:GS32" si="49">IF(ISERROR(GR15/GQ15*100),,GR15/GQ15*100)</f>
        <v>0</v>
      </c>
      <c r="GT15" s="138"/>
      <c r="GU15" s="139">
        <f>'[4]Проверочная  таблица'!HY13/1000</f>
        <v>0</v>
      </c>
      <c r="GV15" s="139">
        <f>'[4]Проверочная  таблица'!IB13/1000</f>
        <v>0</v>
      </c>
      <c r="GW15" s="140">
        <f t="shared" ref="GW15:GW32" si="50">IF(ISERROR(GV15/GU15*100),,GV15/GU15*100)</f>
        <v>0</v>
      </c>
      <c r="GX15" s="138">
        <v>18500</v>
      </c>
      <c r="GY15" s="139">
        <f>('[4]Проверочная  таблица'!CH13+'[4]Проверочная  таблица'!CP13)/1000</f>
        <v>212540</v>
      </c>
      <c r="GZ15" s="139">
        <f>('[4]Проверочная  таблица'!CL13+'[4]Проверочная  таблица'!CT13)/1000</f>
        <v>212540</v>
      </c>
      <c r="HA15" s="140">
        <f t="shared" ref="HA15:HA32" si="51">IF(ISERROR(GZ15/GY15*100),,GZ15/GY15*100)</f>
        <v>100</v>
      </c>
      <c r="HB15" s="138">
        <v>27483.406500000001</v>
      </c>
      <c r="HC15" s="139">
        <f>('[4]Прочая  субсидия_МР  и  ГО'!AT9+'[4]Прочая  субсидия_БП'!AT9)/1000</f>
        <v>21269.147250000002</v>
      </c>
      <c r="HD15" s="139">
        <f>('[4]Прочая  субсидия_МР  и  ГО'!AU9+'[4]Прочая  субсидия_БП'!AU9)/1000</f>
        <v>19146.13725</v>
      </c>
      <c r="HE15" s="140">
        <f t="shared" ref="HE15:HE32" si="52">IF(ISERROR(HD15/HC15*100),,HD15/HC15*100)</f>
        <v>90.018358634476982</v>
      </c>
      <c r="HF15" s="138"/>
      <c r="HG15" s="139">
        <f>'[4]Прочая  субсидия_МР  и  ГО'!AX9/1000</f>
        <v>0</v>
      </c>
      <c r="HH15" s="139">
        <f>'[4]Прочая  субсидия_МР  и  ГО'!AY9/1000</f>
        <v>0</v>
      </c>
      <c r="HI15" s="140">
        <f t="shared" ref="HI15:HI31" si="53">IF(ISERROR(HH15/HG15*100),,HH15/HG15*100)</f>
        <v>0</v>
      </c>
      <c r="HJ15" s="138">
        <v>0</v>
      </c>
      <c r="HK15" s="139">
        <f>'[4]Проверочная  таблица'!FM13/1000</f>
        <v>0</v>
      </c>
      <c r="HL15" s="139">
        <f>'[4]Проверочная  таблица'!FP13/1000</f>
        <v>0</v>
      </c>
      <c r="HM15" s="140">
        <f t="shared" ref="HM15:HM32" si="54">IF(ISERROR(HL15/HK15*100),,HL15/HK15*100)</f>
        <v>0</v>
      </c>
      <c r="HN15" s="138">
        <v>1180.6168600000001</v>
      </c>
      <c r="HO15" s="139">
        <f>('[4]Прочая  субсидия_БП'!BF9+'[4]Прочая  субсидия_МР  и  ГО'!AZ9)/1000</f>
        <v>1180.6168599999999</v>
      </c>
      <c r="HP15" s="139">
        <f>('[4]Прочая  субсидия_БП'!BG9+'[4]Прочая  субсидия_МР  и  ГО'!BA9)/1000</f>
        <v>1180.6094499999999</v>
      </c>
      <c r="HQ15" s="140">
        <f t="shared" ref="HQ15:HQ32" si="55">IF(ISERROR(HP15/HO15*100),,HP15/HO15*100)</f>
        <v>99.999372362004053</v>
      </c>
      <c r="HR15" s="138">
        <v>28907.263159999999</v>
      </c>
      <c r="HS15" s="139">
        <f>('[4]Проверочная  таблица'!MT13+'[4]Проверочная  таблица'!MU13+'[4]Проверочная  таблица'!NB13+'[4]Проверочная  таблица'!NC13)/1000</f>
        <v>28907.263159999999</v>
      </c>
      <c r="HT15" s="139">
        <f>('[4]Проверочная  таблица'!MX13+'[4]Проверочная  таблица'!MY13+'[4]Проверочная  таблица'!NF13+'[4]Проверочная  таблица'!NG13)/1000</f>
        <v>28907.263159999999</v>
      </c>
      <c r="HU15" s="140">
        <f t="shared" ref="HU15:HU32" si="56">IF(ISERROR(HT15/HS15*100),,HT15/HS15*100)</f>
        <v>100</v>
      </c>
      <c r="HV15" s="138">
        <v>0</v>
      </c>
      <c r="HW15" s="139">
        <f>('[4]Проверочная  таблица'!MV13+'[4]Проверочная  таблица'!ND13)/1000</f>
        <v>0</v>
      </c>
      <c r="HX15" s="139">
        <f>('[4]Проверочная  таблица'!MZ13+'[4]Проверочная  таблица'!NH13)/1000</f>
        <v>0</v>
      </c>
      <c r="HY15" s="140">
        <f t="shared" ref="HY15:HY32" si="57">IF(ISERROR(HX15/HW15*100),,HX15/HW15*100)</f>
        <v>0</v>
      </c>
      <c r="HZ15" s="138">
        <v>0</v>
      </c>
      <c r="IA15" s="139">
        <f>('[4]Прочая  субсидия_МР  и  ГО'!BB9+'[4]Прочая  субсидия_БП'!BM9)/1000</f>
        <v>0</v>
      </c>
      <c r="IB15" s="139">
        <f>('[4]Прочая  субсидия_МР  и  ГО'!BC9+'[4]Прочая  субсидия_БП'!BN9)/1000</f>
        <v>0</v>
      </c>
      <c r="IC15" s="140">
        <f t="shared" ref="IC15:IC32" si="58">IF(ISERROR(IB15/IA15*100),,IB15/IA15*100)</f>
        <v>0</v>
      </c>
      <c r="ID15" s="138">
        <v>0</v>
      </c>
      <c r="IE15" s="139">
        <f>('[4]Проверочная  таблица'!QF13+'[4]Проверочная  таблица'!QG13)/1000</f>
        <v>0</v>
      </c>
      <c r="IF15" s="139">
        <f>('[4]Проверочная  таблица'!QO13+'[4]Проверочная  таблица'!QP13)/1000</f>
        <v>0</v>
      </c>
      <c r="IG15" s="140">
        <f t="shared" ref="IG15:IG32" si="59">IF(ISERROR(IF15/IE15*100),,IF15/IE15*100)</f>
        <v>0</v>
      </c>
      <c r="IH15" s="138">
        <v>609.15876000000003</v>
      </c>
      <c r="II15" s="139">
        <f>'[4]Проверочная  таблица'!NY13/1000</f>
        <v>390.52861999999993</v>
      </c>
      <c r="IJ15" s="139">
        <f>'[4]Проверочная  таблица'!OB13/1000</f>
        <v>390.52861999999993</v>
      </c>
      <c r="IK15" s="140">
        <f t="shared" ref="IK15:IK32" si="60">IF(ISERROR(IJ15/II15*100),,IJ15/II15*100)</f>
        <v>100</v>
      </c>
      <c r="IL15" s="138"/>
      <c r="IM15" s="139">
        <f>'[4]Проверочная  таблица'!HS13/1000</f>
        <v>0</v>
      </c>
      <c r="IN15" s="139">
        <f>'[4]Проверочная  таблица'!HV13/1000</f>
        <v>0</v>
      </c>
      <c r="IO15" s="140">
        <f t="shared" ref="IO15:IO32" si="61">IF(ISERROR(IN15/IM15*100),,IN15/IM15*100)</f>
        <v>0</v>
      </c>
      <c r="IP15" s="138">
        <v>0</v>
      </c>
      <c r="IQ15" s="139">
        <f>('[4]Проверочная  таблица'!PP13+'[4]Проверочная  таблица'!PQ13+'[4]Проверочная  таблица'!QJ13+'[4]Проверочная  таблица'!QK13)/1000</f>
        <v>0</v>
      </c>
      <c r="IR15" s="139">
        <f>('[4]Проверочная  таблица'!PY13+'[4]Проверочная  таблица'!PZ13+'[4]Проверочная  таблица'!QS13+'[4]Проверочная  таблица'!QT13)/1000</f>
        <v>0</v>
      </c>
      <c r="IS15" s="140">
        <f t="shared" ref="IS15:IS32" si="62">IF(ISERROR(IR15/IQ15*100),,IR15/IQ15*100)</f>
        <v>0</v>
      </c>
      <c r="IT15" s="138"/>
      <c r="IU15" s="139">
        <f>('[4]Проверочная  таблица'!PR13+'[4]Проверочная  таблица'!PS13)/1000</f>
        <v>0</v>
      </c>
      <c r="IV15" s="139">
        <f>('[4]Проверочная  таблица'!QA13+'[4]Проверочная  таблица'!QB13)/1000</f>
        <v>0</v>
      </c>
      <c r="IW15" s="140">
        <f t="shared" ref="IW15:IW32" si="63">IF(ISERROR(IV15/IU15*100),,IV15/IU15*100)</f>
        <v>0</v>
      </c>
      <c r="IX15" s="138">
        <v>0</v>
      </c>
      <c r="IY15" s="139">
        <f>('[4]Проверочная  таблица'!PT13+'[4]Проверочная  таблица'!PU13)/1000</f>
        <v>0</v>
      </c>
      <c r="IZ15" s="139">
        <f>('[4]Проверочная  таблица'!QC13+'[4]Проверочная  таблица'!QD13)/1000</f>
        <v>0</v>
      </c>
      <c r="JA15" s="140">
        <f t="shared" ref="JA15:JA32" si="64">IF(ISERROR(IZ15/IY15*100),,IZ15/IY15*100)</f>
        <v>0</v>
      </c>
      <c r="JB15" s="138"/>
      <c r="JC15" s="139">
        <f>'[4]Проверочная  таблица'!SG13/1000</f>
        <v>0</v>
      </c>
      <c r="JD15" s="139">
        <f>'[4]Проверочная  таблица'!SJ13/1000</f>
        <v>0</v>
      </c>
      <c r="JE15" s="140">
        <f t="shared" ref="JE15:JE32" si="65">IF(ISERROR(JD15/JC15*100),,JD15/JC15*100)</f>
        <v>0</v>
      </c>
      <c r="JG15" s="20"/>
    </row>
    <row r="16" spans="1:267" ht="21.75" customHeight="1" x14ac:dyDescent="0.25">
      <c r="A16" s="143" t="s">
        <v>36</v>
      </c>
      <c r="B16" s="144">
        <f t="shared" si="10"/>
        <v>276715.92268000002</v>
      </c>
      <c r="C16" s="144">
        <f t="shared" si="10"/>
        <v>352787.84593000001</v>
      </c>
      <c r="D16" s="145">
        <f t="shared" si="10"/>
        <v>326654.90123999998</v>
      </c>
      <c r="E16" s="146" t="e">
        <f>M16+Q16+Y16+#REF!+#REF!+AO16+AS16+AW16+BU16+#REF!+CC16+CO16+DE16+#REF!+DI16+DQ16+DU16+DY16+EO16+ES16+EW16+FA16+FM16+FU16+FY16+GC16+#REF!+#REF!+GG16+GK16+GO16+HA16+#REF!+HE16+#REF!+HQ16+HU16+HY16+IC16+AC16+#REF!+#REF!+HM16+#REF!+AK16+CK16+FQ16+EC16+IG16+IK16+JA16+#REF!+#REF!+CW16+EG16+DA16+GS16+IW16+BA16+BE16+#REF!+AG16+IS16+CS16+FE16+EK16+BI16+BQ16+GW16+IO16+BM16+U16+HI16+DM16</f>
        <v>#REF!</v>
      </c>
      <c r="F16" s="144" t="e">
        <f>O16+S16+AA16+AE16+#REF!+AQ16+AU16+#REF!+BW16+#REF!+CI16+CQ16+#REF!+DG16+DK16+DS16+DW16+EA16+EQ16+EU16+EY16+FC16+FO16+FW16+GA16+GE16+#REF!+IM16+GI16+GM16+#REF!+HC16+GQ16+#REF!+HG16+HS16+HW16+IA16+IE16+#REF!+AI16+CA16+HO16+#REF!+AM16+CM16+FS16+EE16+II16+#REF!+JF16+AY16+CU16+CY16+EI16+DC16+GU16+IY16+BC16+BG16+FK16+#REF!+IU16+#REF!+#REF!+EM16+BK16+BS16+GY16+IQ16+BO16+W16+HK16+DO16</f>
        <v>#REF!</v>
      </c>
      <c r="G16" s="144" t="e">
        <f>P16+T16+AB16+AF16+#REF!+AR16+AV16+#REF!+BX16+#REF!+CJ16+CR16+#REF!+DH16+DL16+DT16+DX16+EB16+ER16+EV16+EZ16+FD16+FP16+FX16+GB16+GF16+#REF!+IN16+GJ16+GN16+#REF!+HD16+GR16+#REF!+HH16+HT16+HX16+IB16+IF16+#REF!+AJ16+CB16+HP16+#REF!+AN16+CN16+FT16+EF16+IJ16+#REF!+#REF!+AZ16+CV16+CZ16+EJ16+DD16+GV16+IZ16+BD16+BH16+FL16+#REF!+IV16+#REF!+#REF!+EN16+BL16+BT16+GZ16+IR16+BP16+X16+HL16+DP16</f>
        <v>#REF!</v>
      </c>
      <c r="H16" s="144" t="e">
        <f>Q16+U16+AC16+AG16+#REF!+AS16+AW16+#REF!+BY16+#REF!+CK16+CS16+#REF!+DI16+DM16+DU16+DY16+EC16+ES16+EW16+FA16+FE16+FQ16+FY16+GC16+GG16+#REF!+IO16+GK16+GO16+#REF!+HE16+GS16+#REF!+HI16+HU16+HY16+IC16+IG16+#REF!+AK16+CC16+HQ16+#REF!+AO16+CO16+FU16+EG16+IK16+#REF!+JG16+BA16+CW16+DA16+EK16+DE16+GW16+JA16+BE16+BI16+FM16+#REF!+IW16+#REF!+#REF!+EO16+BM16+BU16+HA16+IS16+BQ16+Y16+HM16+DQ16</f>
        <v>#REF!</v>
      </c>
      <c r="I16" s="137">
        <f t="shared" si="11"/>
        <v>92.592447559776389</v>
      </c>
      <c r="J16" s="138">
        <v>1000</v>
      </c>
      <c r="K16" s="139">
        <f>'[4]Проверочная  таблица'!DV14/1000</f>
        <v>1000</v>
      </c>
      <c r="L16" s="139">
        <f>'[4]Проверочная  таблица'!DY14/1000</f>
        <v>1000</v>
      </c>
      <c r="M16" s="140">
        <f t="shared" si="12"/>
        <v>100</v>
      </c>
      <c r="N16" s="140">
        <v>1500</v>
      </c>
      <c r="O16" s="141">
        <f>'[4]Проверочная  таблица'!DW14/1000</f>
        <v>1500</v>
      </c>
      <c r="P16" s="139">
        <f>'[4]Проверочная  таблица'!DZ14/1000</f>
        <v>1500</v>
      </c>
      <c r="Q16" s="140">
        <f t="shared" si="13"/>
        <v>100</v>
      </c>
      <c r="R16" s="138"/>
      <c r="S16" s="139">
        <f>'[4]Проверочная  таблица'!PA14/1000</f>
        <v>0</v>
      </c>
      <c r="T16" s="139">
        <f>'[4]Проверочная  таблица'!PD14/1000</f>
        <v>0</v>
      </c>
      <c r="U16" s="140">
        <f t="shared" si="14"/>
        <v>0</v>
      </c>
      <c r="V16" s="138">
        <v>331.82102000000003</v>
      </c>
      <c r="W16" s="139">
        <f>('[4]Прочая  субсидия_МР  и  ГО'!D10)/1000</f>
        <v>331.82102000000003</v>
      </c>
      <c r="X16" s="139">
        <f>('[4]Прочая  субсидия_МР  и  ГО'!E10)/1000</f>
        <v>331.81938000000002</v>
      </c>
      <c r="Y16" s="140">
        <f t="shared" si="15"/>
        <v>99.999505757652116</v>
      </c>
      <c r="Z16" s="138"/>
      <c r="AA16" s="139">
        <f>'[4]Проверочная  таблица'!PG14/1000</f>
        <v>0</v>
      </c>
      <c r="AB16" s="139">
        <f>'[4]Проверочная  таблица'!PJ14/1000</f>
        <v>0</v>
      </c>
      <c r="AC16" s="140">
        <f t="shared" si="16"/>
        <v>0</v>
      </c>
      <c r="AD16" s="138">
        <v>0</v>
      </c>
      <c r="AE16" s="139">
        <f>('[4]Проверочная  таблица'!EL14+'[4]Проверочная  таблица'!EM14)/1000</f>
        <v>0</v>
      </c>
      <c r="AF16" s="139">
        <f>('[4]Проверочная  таблица'!ES14+'[4]Проверочная  таблица'!ET14)/1000</f>
        <v>0</v>
      </c>
      <c r="AG16" s="140">
        <f t="shared" si="17"/>
        <v>0</v>
      </c>
      <c r="AH16" s="138">
        <v>0</v>
      </c>
      <c r="AI16" s="139">
        <f>'[4]Прочая  субсидия_МР  и  ГО'!F10/1000</f>
        <v>0</v>
      </c>
      <c r="AJ16" s="139">
        <f>'[4]Прочая  субсидия_МР  и  ГО'!G10/1000</f>
        <v>0</v>
      </c>
      <c r="AK16" s="140">
        <f t="shared" si="18"/>
        <v>0</v>
      </c>
      <c r="AL16" s="138">
        <v>3185</v>
      </c>
      <c r="AM16" s="139">
        <f>'[4]Прочая  субсидия_МР  и  ГО'!H10/1000</f>
        <v>3185</v>
      </c>
      <c r="AN16" s="139">
        <f>'[4]Прочая  субсидия_МР  и  ГО'!I10/1000</f>
        <v>3185</v>
      </c>
      <c r="AO16" s="140">
        <f t="shared" si="19"/>
        <v>100</v>
      </c>
      <c r="AP16" s="138">
        <v>73.06523</v>
      </c>
      <c r="AQ16" s="139">
        <f>'[4]Прочая  субсидия_МР  и  ГО'!J10/1000</f>
        <v>73.06523</v>
      </c>
      <c r="AR16" s="139">
        <f>'[4]Прочая  субсидия_МР  и  ГО'!K10/1000</f>
        <v>73.06523</v>
      </c>
      <c r="AS16" s="140">
        <f t="shared" si="20"/>
        <v>100</v>
      </c>
      <c r="AT16" s="138">
        <v>2100</v>
      </c>
      <c r="AU16" s="139">
        <f>'[4]Прочая  субсидия_МР  и  ГО'!L10/1000</f>
        <v>2929.92</v>
      </c>
      <c r="AV16" s="139">
        <f>'[4]Прочая  субсидия_МР  и  ГО'!M10/1000</f>
        <v>2929.1422299999999</v>
      </c>
      <c r="AW16" s="140">
        <f t="shared" si="21"/>
        <v>99.973454224006105</v>
      </c>
      <c r="AX16" s="138">
        <v>9752.0783499999998</v>
      </c>
      <c r="AY16" s="139">
        <f>'[4]Прочая  субсидия_МР  и  ГО'!N10/1000</f>
        <v>9752.0783499999998</v>
      </c>
      <c r="AZ16" s="139">
        <f>'[4]Прочая  субсидия_МР  и  ГО'!O10/1000</f>
        <v>9752.0781500000012</v>
      </c>
      <c r="BA16" s="140">
        <f t="shared" si="0"/>
        <v>99.99999794915513</v>
      </c>
      <c r="BB16" s="138">
        <v>0</v>
      </c>
      <c r="BC16" s="139">
        <f>'[4]Прочая  субсидия_МР  и  ГО'!P10/1000</f>
        <v>0</v>
      </c>
      <c r="BD16" s="139">
        <f>'[4]Прочая  субсидия_МР  и  ГО'!Q10/1000</f>
        <v>0</v>
      </c>
      <c r="BE16" s="140">
        <f t="shared" si="1"/>
        <v>0</v>
      </c>
      <c r="BF16" s="138"/>
      <c r="BG16" s="139">
        <f>'[4]Проверочная  таблица'!OR14/1000</f>
        <v>0</v>
      </c>
      <c r="BH16" s="139">
        <f>'[4]Проверочная  таблица'!OW14/1000</f>
        <v>0</v>
      </c>
      <c r="BI16" s="140">
        <f t="shared" si="2"/>
        <v>0</v>
      </c>
      <c r="BJ16" s="138"/>
      <c r="BK16" s="139">
        <f>'[4]Проверочная  таблица'!OS14/1000</f>
        <v>0</v>
      </c>
      <c r="BL16" s="139">
        <f>'[4]Проверочная  таблица'!OX14/1000</f>
        <v>0</v>
      </c>
      <c r="BM16" s="140">
        <f t="shared" si="3"/>
        <v>0</v>
      </c>
      <c r="BN16" s="138"/>
      <c r="BO16" s="139">
        <f>('[4]Проверочная  таблица'!OT14+'[4]Проверочная  таблица'!OU14)/1000</f>
        <v>0</v>
      </c>
      <c r="BP16" s="139">
        <f>('[4]Проверочная  таблица'!OY14+'[4]Проверочная  таблица'!OZ14)/1000</f>
        <v>0</v>
      </c>
      <c r="BQ16" s="140">
        <f t="shared" si="4"/>
        <v>0</v>
      </c>
      <c r="BR16" s="138">
        <v>2525.2635</v>
      </c>
      <c r="BS16" s="139">
        <f>'[4]Проверочная  таблица'!EA14/1000</f>
        <v>2874.9473700000003</v>
      </c>
      <c r="BT16" s="139">
        <f>'[4]Проверочная  таблица'!ED14/1000</f>
        <v>2874.9473700000003</v>
      </c>
      <c r="BU16" s="140">
        <f t="shared" si="22"/>
        <v>100</v>
      </c>
      <c r="BV16" s="138"/>
      <c r="BW16" s="139">
        <f>'[4]Проверочная  таблица'!FG14/1000</f>
        <v>0</v>
      </c>
      <c r="BX16" s="139">
        <f>'[4]Проверочная  таблица'!FJ14/1000</f>
        <v>0</v>
      </c>
      <c r="BY16" s="140">
        <f t="shared" si="5"/>
        <v>0</v>
      </c>
      <c r="BZ16" s="138">
        <v>0</v>
      </c>
      <c r="CA16" s="139">
        <f>('[4]Проверочная  таблица'!MH14+'[4]Проверочная  таблица'!MI14)/1000</f>
        <v>0</v>
      </c>
      <c r="CB16" s="139">
        <f>('[4]Проверочная  таблица'!MN14+'[4]Проверочная  таблица'!MO14)/1000</f>
        <v>0</v>
      </c>
      <c r="CC16" s="140">
        <f t="shared" si="23"/>
        <v>0</v>
      </c>
      <c r="CD16" s="138"/>
      <c r="CE16" s="139">
        <f>('[4]Проверочная  таблица'!MJ14+'[4]Проверочная  таблица'!MK14)/1000</f>
        <v>0</v>
      </c>
      <c r="CF16" s="139">
        <f>('[4]Проверочная  таблица'!MP14+'[4]Проверочная  таблица'!MQ14)/1000</f>
        <v>0</v>
      </c>
      <c r="CG16" s="140">
        <f t="shared" si="24"/>
        <v>0</v>
      </c>
      <c r="CH16" s="138">
        <v>0</v>
      </c>
      <c r="CI16" s="139">
        <f>'[4]Проверочная  таблица'!ML14/1000</f>
        <v>0</v>
      </c>
      <c r="CJ16" s="139">
        <f>'[4]Проверочная  таблица'!MR14/1000</f>
        <v>0</v>
      </c>
      <c r="CK16" s="140">
        <f t="shared" si="25"/>
        <v>0</v>
      </c>
      <c r="CL16" s="138">
        <v>29498.91</v>
      </c>
      <c r="CM16" s="139">
        <f>('[4]Проверочная  таблица'!KC14+'[4]Проверочная  таблица'!KD14)/1000</f>
        <v>29498.91</v>
      </c>
      <c r="CN16" s="139">
        <f>('[4]Проверочная  таблица'!KG14+'[4]Проверочная  таблица'!KH14)/1000</f>
        <v>29498.91</v>
      </c>
      <c r="CO16" s="140">
        <f t="shared" si="6"/>
        <v>100</v>
      </c>
      <c r="CP16" s="138">
        <v>2270</v>
      </c>
      <c r="CQ16" s="139">
        <f>'[4]Проверочная  таблица'!KB14/1000</f>
        <v>2270</v>
      </c>
      <c r="CR16" s="139">
        <f>'[4]Проверочная  таблица'!KF14/1000</f>
        <v>2270</v>
      </c>
      <c r="CS16" s="140">
        <f t="shared" si="7"/>
        <v>100</v>
      </c>
      <c r="CT16" s="138">
        <v>0</v>
      </c>
      <c r="CU16" s="139">
        <f>('[4]Проверочная  таблица'!LB14+'[4]Проверочная  таблица'!LC14)/1000</f>
        <v>0</v>
      </c>
      <c r="CV16" s="139">
        <f>('[4]Проверочная  таблица'!LJ14+'[4]Проверочная  таблица'!LK14)/1000</f>
        <v>0</v>
      </c>
      <c r="CW16" s="140">
        <f t="shared" si="26"/>
        <v>0</v>
      </c>
      <c r="CX16" s="138">
        <v>0</v>
      </c>
      <c r="CY16" s="139">
        <f>'[4]Проверочная  таблица'!LD14/1000</f>
        <v>0</v>
      </c>
      <c r="CZ16" s="139">
        <f>'[4]Проверочная  таблица'!LL14/1000</f>
        <v>0</v>
      </c>
      <c r="DA16" s="140">
        <f t="shared" si="8"/>
        <v>0</v>
      </c>
      <c r="DB16" s="138">
        <v>3.0351500000000002</v>
      </c>
      <c r="DC16" s="139">
        <f>('[4]Прочая  субсидия_МР  и  ГО'!R10+'[4]Прочая  субсидия_БП'!H10)/1000</f>
        <v>3.0351500000000002</v>
      </c>
      <c r="DD16" s="139">
        <f>('[4]Прочая  субсидия_МР  и  ГО'!S10+'[4]Прочая  субсидия_БП'!I10)/1000</f>
        <v>3.0351500000000002</v>
      </c>
      <c r="DE16" s="140">
        <f t="shared" si="27"/>
        <v>100</v>
      </c>
      <c r="DF16" s="138">
        <v>395.44180999999998</v>
      </c>
      <c r="DG16" s="139">
        <f>('[4]Проверочная  таблица'!LE14+'[4]Проверочная  таблица'!LF14)/1000</f>
        <v>395.44180999999998</v>
      </c>
      <c r="DH16" s="139">
        <f>('[4]Проверочная  таблица'!LM14+'[4]Проверочная  таблица'!LN14)/1000</f>
        <v>395.44180999999998</v>
      </c>
      <c r="DI16" s="140">
        <f t="shared" si="28"/>
        <v>100</v>
      </c>
      <c r="DJ16" s="138"/>
      <c r="DK16" s="139">
        <f>'[4]Проверочная  таблица'!HM14/1000</f>
        <v>0</v>
      </c>
      <c r="DL16" s="139">
        <f>'[4]Проверочная  таблица'!HP14/1000</f>
        <v>0</v>
      </c>
      <c r="DM16" s="140">
        <f t="shared" si="29"/>
        <v>0</v>
      </c>
      <c r="DN16" s="138">
        <v>284.13175000000001</v>
      </c>
      <c r="DO16" s="139">
        <f>('[4]Проверочная  таблица'!IK14+'[4]Проверочная  таблица'!IQ14)/1000</f>
        <v>284.13175000000001</v>
      </c>
      <c r="DP16" s="139">
        <f>('[4]Проверочная  таблица'!IN14+'[4]Проверочная  таблица'!IT14)/1000</f>
        <v>284.13175000000001</v>
      </c>
      <c r="DQ16" s="140">
        <f t="shared" si="30"/>
        <v>100</v>
      </c>
      <c r="DR16" s="138">
        <v>0</v>
      </c>
      <c r="DS16" s="139">
        <f>'[4]Проверочная  таблица'!IE14/1000</f>
        <v>0</v>
      </c>
      <c r="DT16" s="139">
        <f>'[4]Проверочная  таблица'!IH14/1000</f>
        <v>0</v>
      </c>
      <c r="DU16" s="140">
        <f t="shared" si="9"/>
        <v>0</v>
      </c>
      <c r="DV16" s="138">
        <v>588.56214</v>
      </c>
      <c r="DW16" s="139">
        <f>'[4]Прочая  субсидия_МР  и  ГО'!T10/1000</f>
        <v>543.89417000000003</v>
      </c>
      <c r="DX16" s="139">
        <f>'[4]Прочая  субсидия_МР  и  ГО'!U10/1000</f>
        <v>543.89417000000003</v>
      </c>
      <c r="DY16" s="140">
        <f t="shared" si="31"/>
        <v>100</v>
      </c>
      <c r="DZ16" s="138">
        <v>0</v>
      </c>
      <c r="EA16" s="139">
        <f>'[4]Проверочная  таблица'!DO14/1000</f>
        <v>0</v>
      </c>
      <c r="EB16" s="139">
        <f>'[4]Проверочная  таблица'!DR14/1000</f>
        <v>0</v>
      </c>
      <c r="EC16" s="140">
        <f t="shared" si="32"/>
        <v>0</v>
      </c>
      <c r="ED16" s="138">
        <v>2358</v>
      </c>
      <c r="EE16" s="139">
        <f>('[4]Прочая  субсидия_МР  и  ГО'!X10+'[4]Прочая  субсидия_БП'!T10)/1000</f>
        <v>2358</v>
      </c>
      <c r="EF16" s="139">
        <f>('[4]Прочая  субсидия_МР  и  ГО'!Y10+'[4]Прочая  субсидия_БП'!U10)/1000</f>
        <v>2358</v>
      </c>
      <c r="EG16" s="140">
        <f t="shared" si="33"/>
        <v>100</v>
      </c>
      <c r="EH16" s="138">
        <v>0</v>
      </c>
      <c r="EI16" s="139">
        <f>('[4]Прочая  субсидия_МР  и  ГО'!V10+'[4]Прочая  субсидия_БП'!N10)/1000</f>
        <v>0</v>
      </c>
      <c r="EJ16" s="139">
        <f>('[4]Прочая  субсидия_МР  и  ГО'!W10+'[4]Прочая  субсидия_БП'!O10)/1000</f>
        <v>0</v>
      </c>
      <c r="EK16" s="140">
        <f t="shared" si="34"/>
        <v>0</v>
      </c>
      <c r="EL16" s="138">
        <v>12537.65604</v>
      </c>
      <c r="EM16" s="139">
        <f>('[4]Проверочная  таблица'!AY14+'[4]Прочая  субсидия_МР  и  ГО'!Z10+'[4]Прочая  субсидия_БП'!Z10)/1000</f>
        <v>12537.65604</v>
      </c>
      <c r="EN16" s="139">
        <f>('[4]Проверочная  таблица'!BD14+'[4]Прочая  субсидия_МР  и  ГО'!AA10+'[4]Прочая  субсидия_БП'!AA10)/1000</f>
        <v>10476.53111</v>
      </c>
      <c r="EO16" s="140">
        <f t="shared" si="35"/>
        <v>83.560524204650307</v>
      </c>
      <c r="EP16" s="138">
        <v>24122.236679999998</v>
      </c>
      <c r="EQ16" s="139">
        <f>('[4]Проверочная  таблица'!CY14+'[4]Проверочная  таблица'!DA14)/1000</f>
        <v>38463.966509999998</v>
      </c>
      <c r="ER16" s="139">
        <f>('[4]Проверочная  таблица'!CZ14+'[4]Проверочная  таблица'!DB14)/1000</f>
        <v>38460.634890000001</v>
      </c>
      <c r="ES16" s="140">
        <f t="shared" si="36"/>
        <v>99.991338334804524</v>
      </c>
      <c r="ET16" s="138">
        <v>4685.2283699999998</v>
      </c>
      <c r="EU16" s="139">
        <f>('[4]Проверочная  таблица'!DG14+'[4]Проверочная  таблица'!DI14)/1000</f>
        <v>7670.7757099999999</v>
      </c>
      <c r="EV16" s="139">
        <f>('[4]Проверочная  таблица'!DH14+'[4]Проверочная  таблица'!DJ14)/1000</f>
        <v>7670.2443300000004</v>
      </c>
      <c r="EW16" s="140">
        <f t="shared" si="37"/>
        <v>99.993072669308958</v>
      </c>
      <c r="EX16" s="138">
        <v>103238</v>
      </c>
      <c r="EY16" s="139">
        <f>'[4]Проверочная  таблица'!AZ14/1000</f>
        <v>103238</v>
      </c>
      <c r="EZ16" s="139">
        <f>'[4]Проверочная  таблица'!BE14/1000</f>
        <v>89307.461569999999</v>
      </c>
      <c r="FA16" s="140">
        <f t="shared" si="38"/>
        <v>86.506384829229546</v>
      </c>
      <c r="FB16" s="138">
        <v>0</v>
      </c>
      <c r="FC16" s="139">
        <f>'[4]Прочая  субсидия_МР  и  ГО'!AB10/1000</f>
        <v>33863.280169999998</v>
      </c>
      <c r="FD16" s="139">
        <f>'[4]Прочая  субсидия_МР  и  ГО'!AC10/1000</f>
        <v>33863.280169999998</v>
      </c>
      <c r="FE16" s="140">
        <f t="shared" si="39"/>
        <v>100</v>
      </c>
      <c r="FF16" s="138"/>
      <c r="FG16" s="139">
        <f>'[4]Прочая  субсидия_МР  и  ГО'!AD10/1000</f>
        <v>0</v>
      </c>
      <c r="FH16" s="139">
        <f>'[4]Прочая  субсидия_МР  и  ГО'!AE10/1000</f>
        <v>0</v>
      </c>
      <c r="FI16" s="140">
        <f t="shared" si="40"/>
        <v>0</v>
      </c>
      <c r="FJ16" s="138">
        <v>175.02782000000002</v>
      </c>
      <c r="FK16" s="139">
        <f>'[4]Прочая  субсидия_МР  и  ГО'!AF10/1000</f>
        <v>175.02782000000002</v>
      </c>
      <c r="FL16" s="139">
        <f>'[4]Прочая  субсидия_МР  и  ГО'!AG10/1000</f>
        <v>175</v>
      </c>
      <c r="FM16" s="140">
        <f t="shared" si="41"/>
        <v>99.984105383932658</v>
      </c>
      <c r="FN16" s="138">
        <v>0</v>
      </c>
      <c r="FO16" s="139">
        <f>('[4]Проверочная  таблица'!GO14+'[4]Проверочная  таблица'!GU14)/1000</f>
        <v>0</v>
      </c>
      <c r="FP16" s="139">
        <f>('[4]Проверочная  таблица'!GR14+'[4]Проверочная  таблица'!GX14)/1000</f>
        <v>0</v>
      </c>
      <c r="FQ16" s="140">
        <f t="shared" si="42"/>
        <v>0</v>
      </c>
      <c r="FR16" s="138">
        <v>160.1574</v>
      </c>
      <c r="FS16" s="139">
        <f>('[4]Прочая  субсидия_МР  и  ГО'!AH10+'[4]Прочая  субсидия_БП'!AG10)/1000</f>
        <v>160.1574</v>
      </c>
      <c r="FT16" s="139">
        <f>('[4]Прочая  субсидия_МР  и  ГО'!AI10+'[4]Прочая  субсидия_БП'!AH10)/1000</f>
        <v>160.1574</v>
      </c>
      <c r="FU16" s="140">
        <f t="shared" si="43"/>
        <v>100</v>
      </c>
      <c r="FV16" s="138">
        <v>0</v>
      </c>
      <c r="FW16" s="139">
        <f>('[4]Прочая  субсидия_МР  и  ГО'!AJ10+'[4]Прочая  субсидия_БП'!AM10)/1000</f>
        <v>456.79374999999999</v>
      </c>
      <c r="FX16" s="139">
        <f>('[4]Прочая  субсидия_МР  и  ГО'!AK10+'[4]Прочая  субсидия_БП'!AN10)/1000</f>
        <v>456.79374999999999</v>
      </c>
      <c r="FY16" s="140">
        <f t="shared" si="44"/>
        <v>100</v>
      </c>
      <c r="FZ16" s="138">
        <v>0</v>
      </c>
      <c r="GA16" s="139">
        <f>('[4]Прочая  субсидия_МР  и  ГО'!AL10)/1000</f>
        <v>0</v>
      </c>
      <c r="GB16" s="139">
        <f>('[4]Прочая  субсидия_МР  и  ГО'!AM10)/1000</f>
        <v>0</v>
      </c>
      <c r="GC16" s="140">
        <f t="shared" si="45"/>
        <v>0</v>
      </c>
      <c r="GD16" s="138">
        <v>2010.8691299999998</v>
      </c>
      <c r="GE16" s="139">
        <f>'[4]Прочая  субсидия_МР  и  ГО'!AN10/1000</f>
        <v>1885.8033800000001</v>
      </c>
      <c r="GF16" s="139">
        <f>'[4]Прочая  субсидия_МР  и  ГО'!AO10/1000</f>
        <v>1885.8033800000001</v>
      </c>
      <c r="GG16" s="140">
        <f t="shared" si="46"/>
        <v>100</v>
      </c>
      <c r="GH16" s="138">
        <v>0</v>
      </c>
      <c r="GI16" s="139">
        <f>('[4]Проверочная  таблица'!CF14+'[4]Проверочная  таблица'!CN14)/1000</f>
        <v>0</v>
      </c>
      <c r="GJ16" s="139">
        <f>('[4]Проверочная  таблица'!CR14+'[4]Проверочная  таблица'!CJ14)/1000</f>
        <v>0</v>
      </c>
      <c r="GK16" s="140">
        <f t="shared" si="47"/>
        <v>0</v>
      </c>
      <c r="GL16" s="138">
        <v>38356.356380000005</v>
      </c>
      <c r="GM16" s="139">
        <f>('[4]Проверочная  таблица'!CG14+'[4]Проверочная  таблица'!CO14)/1000</f>
        <v>50871.058389999998</v>
      </c>
      <c r="GN16" s="139">
        <f>('[4]Проверочная  таблица'!CS14+'[4]Проверочная  таблица'!CK14)/1000</f>
        <v>40783.842560000005</v>
      </c>
      <c r="GO16" s="140">
        <f t="shared" si="48"/>
        <v>80.1710124592515</v>
      </c>
      <c r="GP16" s="138">
        <v>0</v>
      </c>
      <c r="GQ16" s="139">
        <f>('[4]Прочая  субсидия_МР  и  ГО'!AR10)/1000</f>
        <v>0</v>
      </c>
      <c r="GR16" s="139">
        <f>('[4]Прочая  субсидия_МР  и  ГО'!AS10)/1000</f>
        <v>0</v>
      </c>
      <c r="GS16" s="140">
        <f t="shared" si="49"/>
        <v>0</v>
      </c>
      <c r="GT16" s="138"/>
      <c r="GU16" s="139">
        <f>'[4]Проверочная  таблица'!HY14/1000</f>
        <v>0</v>
      </c>
      <c r="GV16" s="139">
        <f>'[4]Проверочная  таблица'!IB14/1000</f>
        <v>0</v>
      </c>
      <c r="GW16" s="140">
        <f t="shared" si="50"/>
        <v>0</v>
      </c>
      <c r="GX16" s="138">
        <v>0</v>
      </c>
      <c r="GY16" s="139">
        <f>('[4]Проверочная  таблица'!CH14+'[4]Проверочная  таблица'!CP14)/1000</f>
        <v>0</v>
      </c>
      <c r="GZ16" s="139">
        <f>('[4]Проверочная  таблица'!CL14+'[4]Проверочная  таблица'!CT14)/1000</f>
        <v>0</v>
      </c>
      <c r="HA16" s="140">
        <f t="shared" si="51"/>
        <v>0</v>
      </c>
      <c r="HB16" s="138">
        <v>0</v>
      </c>
      <c r="HC16" s="139">
        <f>('[4]Прочая  субсидия_МР  и  ГО'!AT10+'[4]Прочая  субсидия_БП'!AT10)/1000</f>
        <v>0</v>
      </c>
      <c r="HD16" s="139">
        <f>('[4]Прочая  субсидия_МР  и  ГО'!AU10+'[4]Прочая  субсидия_БП'!AU10)/1000</f>
        <v>0</v>
      </c>
      <c r="HE16" s="140">
        <f t="shared" si="52"/>
        <v>0</v>
      </c>
      <c r="HF16" s="138"/>
      <c r="HG16" s="139">
        <f>'[4]Прочая  субсидия_МР  и  ГО'!AX10/1000</f>
        <v>0</v>
      </c>
      <c r="HH16" s="139">
        <f>'[4]Прочая  субсидия_МР  и  ГО'!AY10/1000</f>
        <v>0</v>
      </c>
      <c r="HI16" s="140">
        <f t="shared" si="53"/>
        <v>0</v>
      </c>
      <c r="HJ16" s="138">
        <v>0</v>
      </c>
      <c r="HK16" s="139">
        <f>'[4]Проверочная  таблица'!FM14/1000</f>
        <v>0</v>
      </c>
      <c r="HL16" s="139">
        <f>'[4]Проверочная  таблица'!FP14/1000</f>
        <v>0</v>
      </c>
      <c r="HM16" s="140">
        <f t="shared" si="54"/>
        <v>0</v>
      </c>
      <c r="HN16" s="138">
        <v>665.08190999999999</v>
      </c>
      <c r="HO16" s="139">
        <f>('[4]Прочая  субсидия_БП'!BF10+'[4]Прочая  субсидия_МР  и  ГО'!AZ10)/1000</f>
        <v>665.08190999999988</v>
      </c>
      <c r="HP16" s="139">
        <f>('[4]Прочая  субсидия_БП'!BG10+'[4]Прочая  субсидия_МР  и  ГО'!BA10)/1000</f>
        <v>615.68683999999996</v>
      </c>
      <c r="HQ16" s="140">
        <f t="shared" si="55"/>
        <v>92.573084719745282</v>
      </c>
      <c r="HR16" s="138">
        <v>17400</v>
      </c>
      <c r="HS16" s="139">
        <f>('[4]Проверочная  таблица'!MT14+'[4]Проверочная  таблица'!MU14+'[4]Проверочная  таблица'!NB14+'[4]Проверочная  таблица'!NC14)/1000</f>
        <v>17400</v>
      </c>
      <c r="HT16" s="139">
        <f>('[4]Проверочная  таблица'!MX14+'[4]Проверочная  таблица'!MY14+'[4]Проверочная  таблица'!NF14+'[4]Проверочная  таблица'!NG14)/1000</f>
        <v>17400</v>
      </c>
      <c r="HU16" s="140">
        <f t="shared" si="56"/>
        <v>100</v>
      </c>
      <c r="HV16" s="138">
        <v>17500</v>
      </c>
      <c r="HW16" s="139">
        <f>('[4]Проверочная  таблица'!MV14+'[4]Проверочная  таблица'!ND14)/1000</f>
        <v>28400</v>
      </c>
      <c r="HX16" s="139">
        <f>('[4]Проверочная  таблица'!MZ14+'[4]Проверочная  таблица'!NH14)/1000</f>
        <v>28400</v>
      </c>
      <c r="HY16" s="140">
        <f t="shared" si="57"/>
        <v>100</v>
      </c>
      <c r="HZ16" s="138">
        <v>0</v>
      </c>
      <c r="IA16" s="139">
        <f>('[4]Прочая  субсидия_МР  и  ГО'!BB10+'[4]Прочая  субсидия_БП'!BM10)/1000</f>
        <v>0</v>
      </c>
      <c r="IB16" s="139">
        <f>('[4]Прочая  субсидия_МР  и  ГО'!BC10+'[4]Прочая  субсидия_БП'!BN10)/1000</f>
        <v>0</v>
      </c>
      <c r="IC16" s="140">
        <f t="shared" si="58"/>
        <v>0</v>
      </c>
      <c r="ID16" s="138">
        <v>0</v>
      </c>
      <c r="IE16" s="139">
        <f>('[4]Проверочная  таблица'!QF14+'[4]Проверочная  таблица'!QG14)/1000</f>
        <v>0</v>
      </c>
      <c r="IF16" s="139">
        <f>('[4]Проверочная  таблица'!QO14+'[4]Проверочная  таблица'!QP14)/1000</f>
        <v>0</v>
      </c>
      <c r="IG16" s="140">
        <f t="shared" si="59"/>
        <v>0</v>
      </c>
      <c r="IH16" s="138">
        <v>0</v>
      </c>
      <c r="II16" s="139">
        <f>'[4]Проверочная  таблица'!NY14/1000</f>
        <v>0</v>
      </c>
      <c r="IJ16" s="139">
        <f>'[4]Проверочная  таблица'!OB14/1000</f>
        <v>0</v>
      </c>
      <c r="IK16" s="140">
        <f t="shared" si="60"/>
        <v>0</v>
      </c>
      <c r="IL16" s="138"/>
      <c r="IM16" s="139">
        <f>'[4]Проверочная  таблица'!HS14/1000</f>
        <v>0</v>
      </c>
      <c r="IN16" s="139">
        <f>'[4]Проверочная  таблица'!HV14/1000</f>
        <v>0</v>
      </c>
      <c r="IO16" s="140">
        <f t="shared" si="61"/>
        <v>0</v>
      </c>
      <c r="IP16" s="138">
        <v>0</v>
      </c>
      <c r="IQ16" s="139">
        <f>('[4]Проверочная  таблица'!PP14+'[4]Проверочная  таблица'!PQ14+'[4]Проверочная  таблица'!QJ14+'[4]Проверочная  таблица'!QK14)/1000</f>
        <v>0</v>
      </c>
      <c r="IR16" s="139">
        <f>('[4]Проверочная  таблица'!PY14+'[4]Проверочная  таблица'!PZ14+'[4]Проверочная  таблица'!QS14+'[4]Проверочная  таблица'!QT14)/1000</f>
        <v>0</v>
      </c>
      <c r="IS16" s="140">
        <f t="shared" si="62"/>
        <v>0</v>
      </c>
      <c r="IT16" s="138"/>
      <c r="IU16" s="139">
        <f>('[4]Проверочная  таблица'!PR14+'[4]Проверочная  таблица'!PS14)/1000</f>
        <v>0</v>
      </c>
      <c r="IV16" s="139">
        <f>('[4]Проверочная  таблица'!QA14+'[4]Проверочная  таблица'!QB14)/1000</f>
        <v>0</v>
      </c>
      <c r="IW16" s="140">
        <f t="shared" si="63"/>
        <v>0</v>
      </c>
      <c r="IX16" s="138">
        <v>0</v>
      </c>
      <c r="IY16" s="139">
        <f>('[4]Проверочная  таблица'!PT14+'[4]Проверочная  таблица'!PU14)/1000</f>
        <v>0</v>
      </c>
      <c r="IZ16" s="139">
        <f>('[4]Проверочная  таблица'!QC14+'[4]Проверочная  таблица'!QD14)/1000</f>
        <v>0</v>
      </c>
      <c r="JA16" s="140">
        <f t="shared" si="64"/>
        <v>0</v>
      </c>
      <c r="JB16" s="138"/>
      <c r="JC16" s="139">
        <f>'[4]Проверочная  таблица'!SG14/1000</f>
        <v>0</v>
      </c>
      <c r="JD16" s="139">
        <f>'[4]Проверочная  таблица'!SJ14/1000</f>
        <v>0</v>
      </c>
      <c r="JE16" s="140">
        <f t="shared" si="65"/>
        <v>0</v>
      </c>
    </row>
    <row r="17" spans="1:265" ht="21.75" customHeight="1" x14ac:dyDescent="0.25">
      <c r="A17" s="143" t="s">
        <v>37</v>
      </c>
      <c r="B17" s="144">
        <f t="shared" si="10"/>
        <v>180051.24579999995</v>
      </c>
      <c r="C17" s="144">
        <f t="shared" si="10"/>
        <v>235829.45812999996</v>
      </c>
      <c r="D17" s="145">
        <f t="shared" si="10"/>
        <v>222648.24717999998</v>
      </c>
      <c r="E17" s="146" t="e">
        <f>M17+Q17+Y17+#REF!+#REF!+AO17+AS17+AW17+BU17+#REF!+CC17+CO17+DE17+#REF!+DI17+DQ17+DU17+DY17+EO17+ES17+EW17+FA17+FM17+FU17+FY17+GC17+#REF!+#REF!+GG17+GK17+GO17+HA17+#REF!+HE17+#REF!+HQ17+HU17+HY17+IC17+AC17+#REF!+#REF!+HM17+#REF!+AK17+CK17+FQ17+EC17+IG17+IK17+JA17+#REF!+#REF!+CW17+EG17+DA17+GS17+IW17+BA17+BE17+#REF!+AG17+IS17+CS17+FE17+EK17+BI17+BQ17+GW17+IO17+BM17+U17+HI17+DM17</f>
        <v>#REF!</v>
      </c>
      <c r="F17" s="144" t="e">
        <f>O17+S17+AA17+AE17+#REF!+AQ17+AU17+#REF!+BW17+#REF!+CI17+CQ17+#REF!+DG17+DK17+DS17+DW17+EA17+EQ17+EU17+EY17+FC17+FO17+FW17+GA17+GE17+#REF!+IM17+GI17+GM17+#REF!+HC17+GQ17+#REF!+HG17+HS17+HW17+IA17+IE17+#REF!+AI17+CA17+HO17+#REF!+AM17+CM17+FS17+EE17+II17+#REF!+JF17+AY17+CU17+CY17+EI17+DC17+GU17+IY17+BC17+BG17+FK17+#REF!+IU17+#REF!+#REF!+EM17+BK17+BS17+GY17+IQ17+BO17+W17+HK17+DO17</f>
        <v>#REF!</v>
      </c>
      <c r="G17" s="144" t="e">
        <f>P17+T17+AB17+AF17+#REF!+AR17+AV17+#REF!+BX17+#REF!+CJ17+CR17+#REF!+DH17+DL17+DT17+DX17+EB17+ER17+EV17+EZ17+FD17+FP17+FX17+GB17+GF17+#REF!+IN17+GJ17+GN17+#REF!+HD17+GR17+#REF!+HH17+HT17+HX17+IB17+IF17+#REF!+AJ17+CB17+HP17+#REF!+AN17+CN17+FT17+EF17+IJ17+#REF!+#REF!+AZ17+CV17+CZ17+EJ17+DD17+GV17+IZ17+BD17+BH17+FL17+#REF!+IV17+#REF!+#REF!+EN17+BL17+BT17+GZ17+IR17+BP17+X17+HL17+DP17</f>
        <v>#REF!</v>
      </c>
      <c r="H17" s="144" t="e">
        <f>Q17+U17+AC17+AG17+#REF!+AS17+AW17+#REF!+BY17+#REF!+CK17+CS17+#REF!+DI17+DM17+DU17+DY17+EC17+ES17+EW17+FA17+FE17+FQ17+FY17+GC17+GG17+#REF!+IO17+GK17+GO17+#REF!+HE17+GS17+#REF!+HI17+HU17+HY17+IC17+IG17+#REF!+AK17+CC17+HQ17+#REF!+AO17+CO17+FU17+EG17+IK17+#REF!+JG17+BA17+CW17+DA17+EK17+DE17+GW17+JA17+BE17+BI17+FM17+#REF!+IW17+#REF!+#REF!+EO17+BM17+BU17+HA17+IS17+BQ17+Y17+HM17+DQ17</f>
        <v>#REF!</v>
      </c>
      <c r="I17" s="137">
        <f t="shared" si="11"/>
        <v>94.410702100356829</v>
      </c>
      <c r="J17" s="138">
        <v>0</v>
      </c>
      <c r="K17" s="139">
        <f>'[4]Проверочная  таблица'!DV15/1000</f>
        <v>0</v>
      </c>
      <c r="L17" s="139">
        <f>'[4]Проверочная  таблица'!DY15/1000</f>
        <v>0</v>
      </c>
      <c r="M17" s="140">
        <f t="shared" si="12"/>
        <v>0</v>
      </c>
      <c r="N17" s="140">
        <v>0</v>
      </c>
      <c r="O17" s="141">
        <f>'[4]Проверочная  таблица'!DW15/1000</f>
        <v>0</v>
      </c>
      <c r="P17" s="139">
        <f>'[4]Проверочная  таблица'!DZ15/1000</f>
        <v>0</v>
      </c>
      <c r="Q17" s="140">
        <f t="shared" si="13"/>
        <v>0</v>
      </c>
      <c r="R17" s="138"/>
      <c r="S17" s="139">
        <f>'[4]Проверочная  таблица'!PA15/1000</f>
        <v>0</v>
      </c>
      <c r="T17" s="139">
        <f>'[4]Проверочная  таблица'!PD15/1000</f>
        <v>0</v>
      </c>
      <c r="U17" s="140">
        <f t="shared" si="14"/>
        <v>0</v>
      </c>
      <c r="V17" s="138">
        <v>452.05838</v>
      </c>
      <c r="W17" s="139">
        <f>('[4]Прочая  субсидия_МР  и  ГО'!D11)/1000</f>
        <v>452.05838</v>
      </c>
      <c r="X17" s="139">
        <f>('[4]Прочая  субсидия_МР  и  ГО'!E11)/1000</f>
        <v>439.87281000000002</v>
      </c>
      <c r="Y17" s="140">
        <f t="shared" si="15"/>
        <v>97.304425592110476</v>
      </c>
      <c r="Z17" s="138"/>
      <c r="AA17" s="139">
        <f>'[4]Проверочная  таблица'!PG15/1000</f>
        <v>0</v>
      </c>
      <c r="AB17" s="139">
        <f>'[4]Проверочная  таблица'!PJ15/1000</f>
        <v>0</v>
      </c>
      <c r="AC17" s="140">
        <f t="shared" si="16"/>
        <v>0</v>
      </c>
      <c r="AD17" s="138">
        <v>0</v>
      </c>
      <c r="AE17" s="139">
        <f>('[4]Проверочная  таблица'!EL15+'[4]Проверочная  таблица'!EM15)/1000</f>
        <v>0</v>
      </c>
      <c r="AF17" s="139">
        <f>('[4]Проверочная  таблица'!ES15+'[4]Проверочная  таблица'!ET15)/1000</f>
        <v>0</v>
      </c>
      <c r="AG17" s="140">
        <f t="shared" si="17"/>
        <v>0</v>
      </c>
      <c r="AH17" s="138">
        <v>0</v>
      </c>
      <c r="AI17" s="139">
        <f>'[4]Прочая  субсидия_МР  и  ГО'!F11/1000</f>
        <v>0</v>
      </c>
      <c r="AJ17" s="139">
        <f>'[4]Прочая  субсидия_МР  и  ГО'!G11/1000</f>
        <v>0</v>
      </c>
      <c r="AK17" s="140">
        <f t="shared" si="18"/>
        <v>0</v>
      </c>
      <c r="AL17" s="138">
        <v>0</v>
      </c>
      <c r="AM17" s="139">
        <f>'[4]Прочая  субсидия_МР  и  ГО'!H11/1000</f>
        <v>0</v>
      </c>
      <c r="AN17" s="139">
        <f>'[4]Прочая  субсидия_МР  и  ГО'!I11/1000</f>
        <v>0</v>
      </c>
      <c r="AO17" s="140">
        <f t="shared" si="19"/>
        <v>0</v>
      </c>
      <c r="AP17" s="138">
        <v>92.911109999999994</v>
      </c>
      <c r="AQ17" s="139">
        <f>'[4]Прочая  субсидия_МР  и  ГО'!J11/1000</f>
        <v>92.911109999999994</v>
      </c>
      <c r="AR17" s="139">
        <f>'[4]Прочая  субсидия_МР  и  ГО'!K11/1000</f>
        <v>92.911109999999994</v>
      </c>
      <c r="AS17" s="140">
        <f t="shared" si="20"/>
        <v>100</v>
      </c>
      <c r="AT17" s="138">
        <v>0</v>
      </c>
      <c r="AU17" s="139">
        <f>'[4]Прочая  субсидия_МР  и  ГО'!L11/1000</f>
        <v>0</v>
      </c>
      <c r="AV17" s="139">
        <f>'[4]Прочая  субсидия_МР  и  ГО'!M11/1000</f>
        <v>0</v>
      </c>
      <c r="AW17" s="140">
        <f t="shared" si="21"/>
        <v>0</v>
      </c>
      <c r="AX17" s="138">
        <v>3940.5073700000003</v>
      </c>
      <c r="AY17" s="139">
        <f>'[4]Прочая  субсидия_МР  и  ГО'!N11/1000</f>
        <v>3940.5073700000003</v>
      </c>
      <c r="AZ17" s="139">
        <f>'[4]Прочая  субсидия_МР  и  ГО'!O11/1000</f>
        <v>3940.5073700000003</v>
      </c>
      <c r="BA17" s="140">
        <f t="shared" si="0"/>
        <v>100</v>
      </c>
      <c r="BB17" s="138">
        <v>0</v>
      </c>
      <c r="BC17" s="139">
        <f>'[4]Прочая  субсидия_МР  и  ГО'!P11/1000</f>
        <v>0</v>
      </c>
      <c r="BD17" s="139">
        <f>'[4]Прочая  субсидия_МР  и  ГО'!Q11/1000</f>
        <v>0</v>
      </c>
      <c r="BE17" s="140">
        <f t="shared" si="1"/>
        <v>0</v>
      </c>
      <c r="BF17" s="138"/>
      <c r="BG17" s="139">
        <f>'[4]Проверочная  таблица'!OR15/1000</f>
        <v>0</v>
      </c>
      <c r="BH17" s="139">
        <f>'[4]Проверочная  таблица'!OW15/1000</f>
        <v>0</v>
      </c>
      <c r="BI17" s="140">
        <f t="shared" si="2"/>
        <v>0</v>
      </c>
      <c r="BJ17" s="138"/>
      <c r="BK17" s="139">
        <f>'[4]Проверочная  таблица'!OS15/1000</f>
        <v>0</v>
      </c>
      <c r="BL17" s="139">
        <f>'[4]Проверочная  таблица'!OX15/1000</f>
        <v>0</v>
      </c>
      <c r="BM17" s="140">
        <f t="shared" si="3"/>
        <v>0</v>
      </c>
      <c r="BN17" s="138"/>
      <c r="BO17" s="139">
        <f>('[4]Проверочная  таблица'!OT15+'[4]Проверочная  таблица'!OU15)/1000</f>
        <v>0</v>
      </c>
      <c r="BP17" s="139">
        <f>('[4]Проверочная  таблица'!OY15+'[4]Проверочная  таблица'!OZ15)/1000</f>
        <v>0</v>
      </c>
      <c r="BQ17" s="140">
        <f t="shared" si="4"/>
        <v>0</v>
      </c>
      <c r="BR17" s="138">
        <v>0</v>
      </c>
      <c r="BS17" s="139">
        <f>'[4]Проверочная  таблица'!EA15/1000</f>
        <v>0</v>
      </c>
      <c r="BT17" s="139">
        <f>'[4]Проверочная  таблица'!ED15/1000</f>
        <v>0</v>
      </c>
      <c r="BU17" s="140">
        <f t="shared" si="22"/>
        <v>0</v>
      </c>
      <c r="BV17" s="138"/>
      <c r="BW17" s="139">
        <f>'[4]Проверочная  таблица'!FG15/1000</f>
        <v>0</v>
      </c>
      <c r="BX17" s="139">
        <f>'[4]Проверочная  таблица'!FJ15/1000</f>
        <v>0</v>
      </c>
      <c r="BY17" s="140">
        <f t="shared" si="5"/>
        <v>0</v>
      </c>
      <c r="BZ17" s="138">
        <v>0</v>
      </c>
      <c r="CA17" s="139">
        <f>('[4]Проверочная  таблица'!MH15+'[4]Проверочная  таблица'!MI15)/1000</f>
        <v>0</v>
      </c>
      <c r="CB17" s="139">
        <f>('[4]Проверочная  таблица'!MN15+'[4]Проверочная  таблица'!MO15)/1000</f>
        <v>0</v>
      </c>
      <c r="CC17" s="140">
        <f t="shared" si="23"/>
        <v>0</v>
      </c>
      <c r="CD17" s="138"/>
      <c r="CE17" s="139">
        <f>('[4]Проверочная  таблица'!MJ15+'[4]Проверочная  таблица'!MK15)/1000</f>
        <v>0</v>
      </c>
      <c r="CF17" s="139">
        <f>('[4]Проверочная  таблица'!MP15+'[4]Проверочная  таблица'!MQ15)/1000</f>
        <v>0</v>
      </c>
      <c r="CG17" s="140">
        <f t="shared" si="24"/>
        <v>0</v>
      </c>
      <c r="CH17" s="138">
        <v>0</v>
      </c>
      <c r="CI17" s="139">
        <f>'[4]Проверочная  таблица'!ML15/1000</f>
        <v>0</v>
      </c>
      <c r="CJ17" s="139">
        <f>'[4]Проверочная  таблица'!MR15/1000</f>
        <v>0</v>
      </c>
      <c r="CK17" s="140">
        <f t="shared" si="25"/>
        <v>0</v>
      </c>
      <c r="CL17" s="138">
        <v>0</v>
      </c>
      <c r="CM17" s="139">
        <f>('[4]Проверочная  таблица'!KC15+'[4]Проверочная  таблица'!KD15)/1000</f>
        <v>0</v>
      </c>
      <c r="CN17" s="139">
        <f>('[4]Проверочная  таблица'!KG15+'[4]Проверочная  таблица'!KH15)/1000</f>
        <v>0</v>
      </c>
      <c r="CO17" s="140">
        <f t="shared" si="6"/>
        <v>0</v>
      </c>
      <c r="CP17" s="138">
        <v>0</v>
      </c>
      <c r="CQ17" s="139">
        <f>'[4]Проверочная  таблица'!KB15/1000</f>
        <v>0</v>
      </c>
      <c r="CR17" s="139">
        <f>'[4]Проверочная  таблица'!KF15/1000</f>
        <v>0</v>
      </c>
      <c r="CS17" s="140">
        <f t="shared" si="7"/>
        <v>0</v>
      </c>
      <c r="CT17" s="138">
        <v>0</v>
      </c>
      <c r="CU17" s="139">
        <f>('[4]Проверочная  таблица'!LB15+'[4]Проверочная  таблица'!LC15)/1000</f>
        <v>0</v>
      </c>
      <c r="CV17" s="139">
        <f>('[4]Проверочная  таблица'!LJ15+'[4]Проверочная  таблица'!LK15)/1000</f>
        <v>0</v>
      </c>
      <c r="CW17" s="140">
        <f t="shared" si="26"/>
        <v>0</v>
      </c>
      <c r="CX17" s="138">
        <v>0</v>
      </c>
      <c r="CY17" s="139">
        <f>'[4]Проверочная  таблица'!LD15/1000</f>
        <v>0</v>
      </c>
      <c r="CZ17" s="139">
        <f>'[4]Проверочная  таблица'!LL15/1000</f>
        <v>0</v>
      </c>
      <c r="DA17" s="140">
        <f t="shared" si="8"/>
        <v>0</v>
      </c>
      <c r="DB17" s="138">
        <v>42.925719999999998</v>
      </c>
      <c r="DC17" s="139">
        <f>('[4]Прочая  субсидия_МР  и  ГО'!R11+'[4]Прочая  субсидия_БП'!H11)/1000</f>
        <v>42.925719999999998</v>
      </c>
      <c r="DD17" s="139">
        <f>('[4]Прочая  субсидия_МР  и  ГО'!S11+'[4]Прочая  субсидия_БП'!I11)/1000</f>
        <v>42.925719999999998</v>
      </c>
      <c r="DE17" s="140">
        <f t="shared" si="27"/>
        <v>100</v>
      </c>
      <c r="DF17" s="138">
        <v>369.92944</v>
      </c>
      <c r="DG17" s="139">
        <f>('[4]Проверочная  таблица'!LE15+'[4]Проверочная  таблица'!LF15)/1000</f>
        <v>369.92944</v>
      </c>
      <c r="DH17" s="139">
        <f>('[4]Проверочная  таблица'!LM15+'[4]Проверочная  таблица'!LN15)/1000</f>
        <v>369.92944</v>
      </c>
      <c r="DI17" s="140">
        <f t="shared" si="28"/>
        <v>100</v>
      </c>
      <c r="DJ17" s="138"/>
      <c r="DK17" s="139">
        <f>'[4]Проверочная  таблица'!HM15/1000</f>
        <v>0</v>
      </c>
      <c r="DL17" s="139">
        <f>'[4]Проверочная  таблица'!HP15/1000</f>
        <v>0</v>
      </c>
      <c r="DM17" s="140">
        <f t="shared" si="29"/>
        <v>0</v>
      </c>
      <c r="DN17" s="138">
        <v>512.71677</v>
      </c>
      <c r="DO17" s="139">
        <f>('[4]Проверочная  таблица'!IK15+'[4]Проверочная  таблица'!IQ15)/1000</f>
        <v>512.71677</v>
      </c>
      <c r="DP17" s="139">
        <f>('[4]Проверочная  таблица'!IN15+'[4]Проверочная  таблица'!IT15)/1000</f>
        <v>512.71677</v>
      </c>
      <c r="DQ17" s="140">
        <f t="shared" si="30"/>
        <v>100</v>
      </c>
      <c r="DR17" s="138">
        <v>0</v>
      </c>
      <c r="DS17" s="139">
        <f>'[4]Проверочная  таблица'!IE15/1000</f>
        <v>0</v>
      </c>
      <c r="DT17" s="139">
        <f>'[4]Проверочная  таблица'!IH15/1000</f>
        <v>0</v>
      </c>
      <c r="DU17" s="140">
        <f t="shared" si="9"/>
        <v>0</v>
      </c>
      <c r="DV17" s="138">
        <v>1887.9971599999999</v>
      </c>
      <c r="DW17" s="139">
        <f>'[4]Прочая  субсидия_МР  и  ГО'!T11/1000</f>
        <v>1746.8108099999997</v>
      </c>
      <c r="DX17" s="139">
        <f>'[4]Прочая  субсидия_МР  и  ГО'!U11/1000</f>
        <v>1746.8108099999999</v>
      </c>
      <c r="DY17" s="140">
        <f t="shared" si="31"/>
        <v>100.00000000000003</v>
      </c>
      <c r="DZ17" s="138">
        <v>0</v>
      </c>
      <c r="EA17" s="139">
        <f>'[4]Проверочная  таблица'!DO15/1000</f>
        <v>0</v>
      </c>
      <c r="EB17" s="139">
        <f>'[4]Проверочная  таблица'!DR15/1000</f>
        <v>0</v>
      </c>
      <c r="EC17" s="140">
        <f t="shared" si="32"/>
        <v>0</v>
      </c>
      <c r="ED17" s="138">
        <v>1646.7</v>
      </c>
      <c r="EE17" s="139">
        <f>('[4]Прочая  субсидия_МР  и  ГО'!X11+'[4]Прочая  субсидия_БП'!T11)/1000</f>
        <v>1646.7</v>
      </c>
      <c r="EF17" s="139">
        <f>('[4]Прочая  субсидия_МР  и  ГО'!Y11+'[4]Прочая  субсидия_БП'!U11)/1000</f>
        <v>326.7</v>
      </c>
      <c r="EG17" s="140">
        <f t="shared" si="33"/>
        <v>19.839679358717433</v>
      </c>
      <c r="EH17" s="138">
        <v>0</v>
      </c>
      <c r="EI17" s="139">
        <f>('[4]Прочая  субсидия_МР  и  ГО'!V11+'[4]Прочая  субсидия_БП'!N11)/1000</f>
        <v>0</v>
      </c>
      <c r="EJ17" s="139">
        <f>('[4]Прочая  субсидия_МР  и  ГО'!W11+'[4]Прочая  субсидия_БП'!O11)/1000</f>
        <v>0</v>
      </c>
      <c r="EK17" s="140">
        <f t="shared" si="34"/>
        <v>0</v>
      </c>
      <c r="EL17" s="138">
        <v>22189.814920000001</v>
      </c>
      <c r="EM17" s="139">
        <f>('[4]Проверочная  таблица'!AY15+'[4]Прочая  субсидия_МР  и  ГО'!Z11+'[4]Прочая  субсидия_БП'!Z11)/1000</f>
        <v>22189.814920000001</v>
      </c>
      <c r="EN17" s="139">
        <f>('[4]Проверочная  таблица'!BD15+'[4]Прочая  субсидия_МР  и  ГО'!AA11+'[4]Прочая  субсидия_БП'!AA11)/1000</f>
        <v>21785.266239999997</v>
      </c>
      <c r="EO17" s="140">
        <f t="shared" si="35"/>
        <v>98.176872220617867</v>
      </c>
      <c r="EP17" s="138">
        <v>0</v>
      </c>
      <c r="EQ17" s="139">
        <f>('[4]Проверочная  таблица'!CY15+'[4]Проверочная  таблица'!DA15)/1000</f>
        <v>0</v>
      </c>
      <c r="ER17" s="139">
        <f>('[4]Проверочная  таблица'!CZ15+'[4]Проверочная  таблица'!DB15)/1000</f>
        <v>0</v>
      </c>
      <c r="ES17" s="140">
        <f t="shared" si="36"/>
        <v>0</v>
      </c>
      <c r="ET17" s="138">
        <v>0</v>
      </c>
      <c r="EU17" s="139">
        <f>('[4]Проверочная  таблица'!DG15+'[4]Проверочная  таблица'!DI15)/1000</f>
        <v>0</v>
      </c>
      <c r="EV17" s="139">
        <f>('[4]Проверочная  таблица'!DH15+'[4]Проверочная  таблица'!DJ15)/1000</f>
        <v>0</v>
      </c>
      <c r="EW17" s="140">
        <f t="shared" si="37"/>
        <v>0</v>
      </c>
      <c r="EX17" s="138">
        <v>21620</v>
      </c>
      <c r="EY17" s="139">
        <f>'[4]Проверочная  таблица'!AZ15/1000</f>
        <v>17620</v>
      </c>
      <c r="EZ17" s="139">
        <f>'[4]Проверочная  таблица'!BE15/1000</f>
        <v>6281.98758</v>
      </c>
      <c r="FA17" s="140">
        <f t="shared" si="38"/>
        <v>35.652596935300792</v>
      </c>
      <c r="FB17" s="138">
        <v>5173.5</v>
      </c>
      <c r="FC17" s="139">
        <f>'[4]Прочая  субсидия_МР  и  ГО'!AB11/1000</f>
        <v>45567.576010000004</v>
      </c>
      <c r="FD17" s="139">
        <f>'[4]Прочая  субсидия_МР  и  ГО'!AC11/1000</f>
        <v>45567.576010000004</v>
      </c>
      <c r="FE17" s="140">
        <f t="shared" si="39"/>
        <v>100</v>
      </c>
      <c r="FF17" s="138"/>
      <c r="FG17" s="139">
        <f>'[4]Прочая  субсидия_МР  и  ГО'!AD11/1000</f>
        <v>0</v>
      </c>
      <c r="FH17" s="139">
        <f>'[4]Прочая  субсидия_МР  и  ГО'!AE11/1000</f>
        <v>0</v>
      </c>
      <c r="FI17" s="140">
        <f t="shared" si="40"/>
        <v>0</v>
      </c>
      <c r="FJ17" s="138">
        <v>0</v>
      </c>
      <c r="FK17" s="139">
        <f>'[4]Прочая  субсидия_МР  и  ГО'!AF11/1000</f>
        <v>0</v>
      </c>
      <c r="FL17" s="139">
        <f>'[4]Прочая  субсидия_МР  и  ГО'!AG11/1000</f>
        <v>0</v>
      </c>
      <c r="FM17" s="140">
        <f t="shared" si="41"/>
        <v>0</v>
      </c>
      <c r="FN17" s="138">
        <v>0</v>
      </c>
      <c r="FO17" s="139">
        <f>('[4]Проверочная  таблица'!GO15+'[4]Проверочная  таблица'!GU15)/1000</f>
        <v>0</v>
      </c>
      <c r="FP17" s="139">
        <f>('[4]Проверочная  таблица'!GR15+'[4]Проверочная  таблица'!GX15)/1000</f>
        <v>0</v>
      </c>
      <c r="FQ17" s="140">
        <f t="shared" si="42"/>
        <v>0</v>
      </c>
      <c r="FR17" s="138">
        <v>0</v>
      </c>
      <c r="FS17" s="139">
        <f>('[4]Прочая  субсидия_МР  и  ГО'!AH11+'[4]Прочая  субсидия_БП'!AG11)/1000</f>
        <v>0</v>
      </c>
      <c r="FT17" s="139">
        <f>('[4]Прочая  субсидия_МР  и  ГО'!AI11+'[4]Прочая  субсидия_БП'!AH11)/1000</f>
        <v>0</v>
      </c>
      <c r="FU17" s="140">
        <f t="shared" si="43"/>
        <v>0</v>
      </c>
      <c r="FV17" s="138">
        <v>0</v>
      </c>
      <c r="FW17" s="139">
        <f>('[4]Прочая  субсидия_МР  и  ГО'!AJ11+'[4]Прочая  субсидия_БП'!AM11)/1000</f>
        <v>541.71606999999995</v>
      </c>
      <c r="FX17" s="139">
        <f>('[4]Прочая  субсидия_МР  и  ГО'!AK11+'[4]Прочая  субсидия_БП'!AN11)/1000</f>
        <v>538.86702000000002</v>
      </c>
      <c r="FY17" s="140">
        <f t="shared" si="44"/>
        <v>99.474069506559047</v>
      </c>
      <c r="FZ17" s="138">
        <v>0</v>
      </c>
      <c r="GA17" s="139">
        <f>('[4]Прочая  субсидия_МР  и  ГО'!AL11)/1000</f>
        <v>0</v>
      </c>
      <c r="GB17" s="139">
        <f>('[4]Прочая  субсидия_МР  и  ГО'!AM11)/1000</f>
        <v>0</v>
      </c>
      <c r="GC17" s="140">
        <f t="shared" si="45"/>
        <v>0</v>
      </c>
      <c r="GD17" s="138">
        <v>1268.2236</v>
      </c>
      <c r="GE17" s="139">
        <f>'[4]Прочая  субсидия_МР  и  ГО'!AN11/1000</f>
        <v>1563.0235100000002</v>
      </c>
      <c r="GF17" s="139">
        <f>'[4]Прочая  субсидия_МР  и  ГО'!AO11/1000</f>
        <v>1563.0235100000002</v>
      </c>
      <c r="GG17" s="140">
        <f t="shared" si="46"/>
        <v>100</v>
      </c>
      <c r="GH17" s="138">
        <v>77537.732999999993</v>
      </c>
      <c r="GI17" s="139">
        <f>('[4]Проверочная  таблица'!CF15+'[4]Проверочная  таблица'!CN15)/1000</f>
        <v>91920.447400000005</v>
      </c>
      <c r="GJ17" s="139">
        <f>('[4]Проверочная  таблица'!CR15+'[4]Проверочная  таблица'!CJ15)/1000</f>
        <v>91920.447400000005</v>
      </c>
      <c r="GK17" s="140">
        <f t="shared" si="47"/>
        <v>100</v>
      </c>
      <c r="GL17" s="138">
        <v>26335.595739999997</v>
      </c>
      <c r="GM17" s="139">
        <f>('[4]Проверочная  таблица'!CG15+'[4]Проверочная  таблица'!CO15)/1000</f>
        <v>26335.595739999997</v>
      </c>
      <c r="GN17" s="139">
        <f>('[4]Проверочная  таблица'!CS15+'[4]Проверочная  таблица'!CK15)/1000</f>
        <v>26335.595739999997</v>
      </c>
      <c r="GO17" s="140">
        <f t="shared" si="48"/>
        <v>100</v>
      </c>
      <c r="GP17" s="138">
        <v>0</v>
      </c>
      <c r="GQ17" s="139">
        <f>('[4]Прочая  субсидия_МР  и  ГО'!AR11)/1000</f>
        <v>0</v>
      </c>
      <c r="GR17" s="139">
        <f>('[4]Прочая  субсидия_МР  и  ГО'!AS11)/1000</f>
        <v>0</v>
      </c>
      <c r="GS17" s="140">
        <f t="shared" si="49"/>
        <v>0</v>
      </c>
      <c r="GT17" s="138"/>
      <c r="GU17" s="139">
        <f>'[4]Проверочная  таблица'!HY15/1000</f>
        <v>0</v>
      </c>
      <c r="GV17" s="139">
        <f>'[4]Проверочная  таблица'!IB15/1000</f>
        <v>0</v>
      </c>
      <c r="GW17" s="140">
        <f t="shared" si="50"/>
        <v>0</v>
      </c>
      <c r="GX17" s="138">
        <v>0</v>
      </c>
      <c r="GY17" s="139">
        <f>('[4]Проверочная  таблица'!CH15+'[4]Проверочная  таблица'!CP15)/1000</f>
        <v>0</v>
      </c>
      <c r="GZ17" s="139">
        <f>('[4]Проверочная  таблица'!CL15+'[4]Проверочная  таблица'!CT15)/1000</f>
        <v>0</v>
      </c>
      <c r="HA17" s="140">
        <f t="shared" si="51"/>
        <v>0</v>
      </c>
      <c r="HB17" s="138">
        <v>0</v>
      </c>
      <c r="HC17" s="139">
        <f>('[4]Прочая  субсидия_МР  и  ГО'!AT11+'[4]Прочая  субсидия_БП'!AT11)/1000</f>
        <v>0</v>
      </c>
      <c r="HD17" s="139">
        <f>('[4]Прочая  субсидия_МР  и  ГО'!AU11+'[4]Прочая  субсидия_БП'!AU11)/1000</f>
        <v>0</v>
      </c>
      <c r="HE17" s="140">
        <f t="shared" si="52"/>
        <v>0</v>
      </c>
      <c r="HF17" s="138"/>
      <c r="HG17" s="139">
        <f>'[4]Прочая  субсидия_МР  и  ГО'!AX11/1000</f>
        <v>0</v>
      </c>
      <c r="HH17" s="139">
        <f>'[4]Прочая  субсидия_МР  и  ГО'!AY11/1000</f>
        <v>0</v>
      </c>
      <c r="HI17" s="140">
        <f t="shared" si="53"/>
        <v>0</v>
      </c>
      <c r="HJ17" s="138">
        <v>0</v>
      </c>
      <c r="HK17" s="139">
        <f>'[4]Проверочная  таблица'!FM15/1000</f>
        <v>0</v>
      </c>
      <c r="HL17" s="139">
        <f>'[4]Проверочная  таблица'!FP15/1000</f>
        <v>0</v>
      </c>
      <c r="HM17" s="140">
        <f t="shared" si="54"/>
        <v>0</v>
      </c>
      <c r="HN17" s="138">
        <v>793.30124999999998</v>
      </c>
      <c r="HO17" s="139">
        <f>('[4]Прочая  субсидия_БП'!BF11+'[4]Прочая  субсидия_МР  и  ГО'!AZ11)/1000</f>
        <v>793.30124999999998</v>
      </c>
      <c r="HP17" s="139">
        <f>('[4]Прочая  субсидия_БП'!BG11+'[4]Прочая  субсидия_МР  и  ГО'!BA11)/1000</f>
        <v>689.68601999999998</v>
      </c>
      <c r="HQ17" s="140">
        <f t="shared" si="55"/>
        <v>86.93872850950379</v>
      </c>
      <c r="HR17" s="138">
        <v>0</v>
      </c>
      <c r="HS17" s="139">
        <f>('[4]Проверочная  таблица'!MT15+'[4]Проверочная  таблица'!MU15+'[4]Проверочная  таблица'!NB15+'[4]Проверочная  таблица'!NC15)/1000</f>
        <v>0</v>
      </c>
      <c r="HT17" s="139">
        <f>('[4]Проверочная  таблица'!MX15+'[4]Проверочная  таблица'!MY15+'[4]Проверочная  таблица'!NF15+'[4]Проверочная  таблица'!NG15)/1000</f>
        <v>0</v>
      </c>
      <c r="HU17" s="140">
        <f t="shared" si="56"/>
        <v>0</v>
      </c>
      <c r="HV17" s="138">
        <v>8200</v>
      </c>
      <c r="HW17" s="139">
        <f>('[4]Проверочная  таблица'!MV15+'[4]Проверочная  таблица'!ND15)/1000</f>
        <v>12700</v>
      </c>
      <c r="HX17" s="139">
        <f>('[4]Проверочная  таблица'!MZ15+'[4]Проверочная  таблица'!NH15)/1000</f>
        <v>12700</v>
      </c>
      <c r="HY17" s="140">
        <f t="shared" si="57"/>
        <v>100</v>
      </c>
      <c r="HZ17" s="138">
        <v>2221.71</v>
      </c>
      <c r="IA17" s="139">
        <f>('[4]Прочая  субсидия_МР  и  ГО'!BB11+'[4]Прочая  субсидия_БП'!BM11)/1000</f>
        <v>2221.71</v>
      </c>
      <c r="IB17" s="139">
        <f>('[4]Прочая  субсидия_МР  и  ГО'!BC11+'[4]Прочая  субсидия_БП'!BN11)/1000</f>
        <v>2221.71</v>
      </c>
      <c r="IC17" s="140">
        <f t="shared" si="58"/>
        <v>100</v>
      </c>
      <c r="ID17" s="138">
        <v>4955.6421</v>
      </c>
      <c r="IE17" s="139">
        <f>('[4]Проверочная  таблица'!QF15+'[4]Проверочная  таблица'!QG15)/1000</f>
        <v>4955.6421</v>
      </c>
      <c r="IF17" s="139">
        <f>('[4]Проверочная  таблица'!QO15+'[4]Проверочная  таблица'!QP15)/1000</f>
        <v>4955.6421</v>
      </c>
      <c r="IG17" s="140">
        <f t="shared" si="59"/>
        <v>100</v>
      </c>
      <c r="IH17" s="138">
        <v>809.97924</v>
      </c>
      <c r="II17" s="139">
        <f>'[4]Проверочная  таблица'!NY15/1000</f>
        <v>616.07153000000005</v>
      </c>
      <c r="IJ17" s="139">
        <f>'[4]Проверочная  таблица'!OB15/1000</f>
        <v>616.07153000000005</v>
      </c>
      <c r="IK17" s="140">
        <f t="shared" si="60"/>
        <v>100</v>
      </c>
      <c r="IL17" s="138"/>
      <c r="IM17" s="139">
        <f>'[4]Проверочная  таблица'!HS15/1000</f>
        <v>0</v>
      </c>
      <c r="IN17" s="139">
        <f>'[4]Проверочная  таблица'!HV15/1000</f>
        <v>0</v>
      </c>
      <c r="IO17" s="140">
        <f t="shared" si="61"/>
        <v>0</v>
      </c>
      <c r="IP17" s="138">
        <v>0</v>
      </c>
      <c r="IQ17" s="139">
        <f>('[4]Проверочная  таблица'!PP15+'[4]Проверочная  таблица'!PQ15+'[4]Проверочная  таблица'!QJ15+'[4]Проверочная  таблица'!QK15)/1000</f>
        <v>0</v>
      </c>
      <c r="IR17" s="139">
        <f>('[4]Проверочная  таблица'!PY15+'[4]Проверочная  таблица'!PZ15+'[4]Проверочная  таблица'!QS15+'[4]Проверочная  таблица'!QT15)/1000</f>
        <v>0</v>
      </c>
      <c r="IS17" s="140">
        <f t="shared" si="62"/>
        <v>0</v>
      </c>
      <c r="IT17" s="138"/>
      <c r="IU17" s="139">
        <f>('[4]Проверочная  таблица'!PR15+'[4]Проверочная  таблица'!PS15)/1000</f>
        <v>0</v>
      </c>
      <c r="IV17" s="139">
        <f>('[4]Проверочная  таблица'!QA15+'[4]Проверочная  таблица'!QB15)/1000</f>
        <v>0</v>
      </c>
      <c r="IW17" s="140">
        <f t="shared" si="63"/>
        <v>0</v>
      </c>
      <c r="IX17" s="138">
        <v>0</v>
      </c>
      <c r="IY17" s="139">
        <f>('[4]Проверочная  таблица'!PT15+'[4]Проверочная  таблица'!PU15)/1000</f>
        <v>0</v>
      </c>
      <c r="IZ17" s="139">
        <f>('[4]Проверочная  таблица'!QC15+'[4]Проверочная  таблица'!QD15)/1000</f>
        <v>0</v>
      </c>
      <c r="JA17" s="140">
        <f t="shared" si="64"/>
        <v>0</v>
      </c>
      <c r="JB17" s="138"/>
      <c r="JC17" s="139">
        <f>'[4]Проверочная  таблица'!SG15/1000</f>
        <v>0</v>
      </c>
      <c r="JD17" s="139">
        <f>'[4]Проверочная  таблица'!SJ15/1000</f>
        <v>0</v>
      </c>
      <c r="JE17" s="140">
        <f t="shared" si="65"/>
        <v>0</v>
      </c>
    </row>
    <row r="18" spans="1:265" ht="21.75" customHeight="1" x14ac:dyDescent="0.25">
      <c r="A18" s="143" t="s">
        <v>38</v>
      </c>
      <c r="B18" s="144">
        <f t="shared" si="10"/>
        <v>312925.05131000001</v>
      </c>
      <c r="C18" s="144">
        <f t="shared" si="10"/>
        <v>500780.23584000004</v>
      </c>
      <c r="D18" s="145">
        <f t="shared" si="10"/>
        <v>483911.02296999999</v>
      </c>
      <c r="E18" s="146" t="e">
        <f>M18+Q18+Y18+#REF!+#REF!+AO18+AS18+AW18+BU18+#REF!+CC18+CO18+DE18+#REF!+DI18+DQ18+DU18+DY18+EO18+ES18+EW18+FA18+FM18+FU18+FY18+GC18+#REF!+#REF!+GG18+GK18+GO18+HA18+#REF!+HE18+#REF!+HQ18+HU18+HY18+IC18+AC18+#REF!+#REF!+HM18+#REF!+AK18+CK18+FQ18+EC18+IG18+IK18+JA18+#REF!+#REF!+CW18+EG18+DA18+GS18+IW18+BA18+BE18+#REF!+AG18+IS18+CS18+FE18+EK18+BI18+BQ18+GW18+IO18+BM18+U18+HI18+DM18</f>
        <v>#REF!</v>
      </c>
      <c r="F18" s="144" t="e">
        <f>O18+S18+AA18+AE18+#REF!+AQ18+AU18+#REF!+BW18+#REF!+CI18+CQ18+#REF!+DG18+DK18+DS18+DW18+EA18+EQ18+EU18+EY18+FC18+FO18+FW18+GA18+GE18+#REF!+IM18+GI18+GM18+#REF!+HC18+GQ18+#REF!+HG18+HS18+HW18+IA18+IE18+#REF!+AI18+CA18+HO18+#REF!+AM18+CM18+FS18+EE18+II18+#REF!+JF18+AY18+CU18+CY18+EI18+DC18+GU18+IY18+BC18+BG18+FK18+#REF!+IU18+#REF!+#REF!+EM18+BK18+BS18+GY18+IQ18+BO18+W18+HK18+DO18</f>
        <v>#REF!</v>
      </c>
      <c r="G18" s="144" t="e">
        <f>P18+T18+AB18+AF18+#REF!+AR18+AV18+#REF!+BX18+#REF!+CJ18+CR18+#REF!+DH18+DL18+DT18+DX18+EB18+ER18+EV18+EZ18+FD18+FP18+FX18+GB18+GF18+#REF!+IN18+GJ18+GN18+#REF!+HD18+GR18+#REF!+HH18+HT18+HX18+IB18+IF18+#REF!+AJ18+CB18+HP18+#REF!+AN18+CN18+FT18+EF18+IJ18+#REF!+#REF!+AZ18+CV18+CZ18+EJ18+DD18+GV18+IZ18+BD18+BH18+FL18+#REF!+IV18+#REF!+#REF!+EN18+BL18+BT18+GZ18+IR18+BP18+X18+HL18+DP18</f>
        <v>#REF!</v>
      </c>
      <c r="H18" s="144" t="e">
        <f>Q18+U18+AC18+AG18+#REF!+AS18+AW18+#REF!+BY18+#REF!+CK18+CS18+#REF!+DI18+DM18+DU18+DY18+EC18+ES18+EW18+FA18+FE18+FQ18+FY18+GC18+GG18+#REF!+IO18+GK18+GO18+#REF!+HE18+GS18+#REF!+HI18+HU18+HY18+IC18+IG18+#REF!+AK18+CC18+HQ18+#REF!+AO18+CO18+FU18+EG18+IK18+#REF!+JG18+BA18+CW18+DA18+EK18+DE18+GW18+JA18+BE18+BI18+FM18+#REF!+IW18+#REF!+#REF!+EO18+BM18+BU18+HA18+IS18+BQ18+Y18+HM18+DQ18</f>
        <v>#REF!</v>
      </c>
      <c r="I18" s="137">
        <f t="shared" si="11"/>
        <v>96.631414009040526</v>
      </c>
      <c r="J18" s="138">
        <v>0</v>
      </c>
      <c r="K18" s="139">
        <f>'[4]Проверочная  таблица'!DV16/1000</f>
        <v>0</v>
      </c>
      <c r="L18" s="139">
        <f>'[4]Проверочная  таблица'!DY16/1000</f>
        <v>0</v>
      </c>
      <c r="M18" s="140">
        <f t="shared" si="12"/>
        <v>0</v>
      </c>
      <c r="N18" s="140">
        <v>0</v>
      </c>
      <c r="O18" s="141">
        <f>'[4]Проверочная  таблица'!DW16/1000</f>
        <v>0</v>
      </c>
      <c r="P18" s="139">
        <f>'[4]Проверочная  таблица'!DZ16/1000</f>
        <v>0</v>
      </c>
      <c r="Q18" s="140">
        <f t="shared" si="13"/>
        <v>0</v>
      </c>
      <c r="R18" s="138"/>
      <c r="S18" s="139">
        <f>'[4]Проверочная  таблица'!PA16/1000</f>
        <v>0</v>
      </c>
      <c r="T18" s="139">
        <f>'[4]Проверочная  таблица'!PD16/1000</f>
        <v>0</v>
      </c>
      <c r="U18" s="140">
        <f t="shared" si="14"/>
        <v>0</v>
      </c>
      <c r="V18" s="138">
        <v>275.67959000000002</v>
      </c>
      <c r="W18" s="139">
        <f>('[4]Прочая  субсидия_МР  и  ГО'!D12)/1000</f>
        <v>275.67959000000002</v>
      </c>
      <c r="X18" s="139">
        <f>('[4]Прочая  субсидия_МР  и  ГО'!E12)/1000</f>
        <v>135.95335999999998</v>
      </c>
      <c r="Y18" s="140">
        <f t="shared" si="15"/>
        <v>49.315714667161238</v>
      </c>
      <c r="Z18" s="138"/>
      <c r="AA18" s="139">
        <f>'[4]Проверочная  таблица'!PG16/1000</f>
        <v>0</v>
      </c>
      <c r="AB18" s="139">
        <f>'[4]Проверочная  таблица'!PJ16/1000</f>
        <v>0</v>
      </c>
      <c r="AC18" s="140">
        <f t="shared" si="16"/>
        <v>0</v>
      </c>
      <c r="AD18" s="138">
        <v>2333.35</v>
      </c>
      <c r="AE18" s="139">
        <f>('[4]Проверочная  таблица'!EL16+'[4]Проверочная  таблица'!EM16)/1000</f>
        <v>2333.35</v>
      </c>
      <c r="AF18" s="139">
        <f>('[4]Проверочная  таблица'!ES16+'[4]Проверочная  таблица'!ET16)/1000</f>
        <v>2310.0161000000003</v>
      </c>
      <c r="AG18" s="140">
        <f t="shared" si="17"/>
        <v>98.999982857265323</v>
      </c>
      <c r="AH18" s="138">
        <v>0</v>
      </c>
      <c r="AI18" s="139">
        <f>'[4]Прочая  субсидия_МР  и  ГО'!F12/1000</f>
        <v>0</v>
      </c>
      <c r="AJ18" s="139">
        <f>'[4]Прочая  субсидия_МР  и  ГО'!G12/1000</f>
        <v>0</v>
      </c>
      <c r="AK18" s="140">
        <f t="shared" si="18"/>
        <v>0</v>
      </c>
      <c r="AL18" s="138">
        <v>3325</v>
      </c>
      <c r="AM18" s="139">
        <f>'[4]Прочая  субсидия_МР  и  ГО'!H12/1000</f>
        <v>3325</v>
      </c>
      <c r="AN18" s="139">
        <f>'[4]Прочая  субсидия_МР  и  ГО'!I12/1000</f>
        <v>3325</v>
      </c>
      <c r="AO18" s="140">
        <f t="shared" si="19"/>
        <v>100</v>
      </c>
      <c r="AP18" s="138">
        <v>89.46844999999999</v>
      </c>
      <c r="AQ18" s="139">
        <f>'[4]Прочая  субсидия_МР  и  ГО'!J12/1000</f>
        <v>89.46844999999999</v>
      </c>
      <c r="AR18" s="139">
        <f>'[4]Прочая  субсидия_МР  и  ГО'!K12/1000</f>
        <v>10.180200000000001</v>
      </c>
      <c r="AS18" s="140">
        <f t="shared" si="20"/>
        <v>11.378536232604903</v>
      </c>
      <c r="AT18" s="138">
        <v>2250</v>
      </c>
      <c r="AU18" s="139">
        <f>'[4]Прочая  субсидия_МР  и  ГО'!L12/1000</f>
        <v>2250</v>
      </c>
      <c r="AV18" s="139">
        <f>'[4]Прочая  субсидия_МР  и  ГО'!M12/1000</f>
        <v>2250</v>
      </c>
      <c r="AW18" s="140">
        <f t="shared" si="21"/>
        <v>100</v>
      </c>
      <c r="AX18" s="138">
        <v>6821.0840599999992</v>
      </c>
      <c r="AY18" s="139">
        <f>'[4]Прочая  субсидия_МР  и  ГО'!N12/1000</f>
        <v>6821.0840599999992</v>
      </c>
      <c r="AZ18" s="139">
        <f>'[4]Прочая  субсидия_МР  и  ГО'!O12/1000</f>
        <v>6821.0840599999992</v>
      </c>
      <c r="BA18" s="140">
        <f t="shared" si="0"/>
        <v>100</v>
      </c>
      <c r="BB18" s="138">
        <v>0</v>
      </c>
      <c r="BC18" s="139">
        <f>'[4]Прочая  субсидия_МР  и  ГО'!P12/1000</f>
        <v>0</v>
      </c>
      <c r="BD18" s="139">
        <f>'[4]Прочая  субсидия_МР  и  ГО'!Q12/1000</f>
        <v>0</v>
      </c>
      <c r="BE18" s="140">
        <f t="shared" si="1"/>
        <v>0</v>
      </c>
      <c r="BF18" s="138"/>
      <c r="BG18" s="139">
        <f>'[4]Проверочная  таблица'!OR16/1000</f>
        <v>0</v>
      </c>
      <c r="BH18" s="139">
        <f>'[4]Проверочная  таблица'!OW16/1000</f>
        <v>0</v>
      </c>
      <c r="BI18" s="140">
        <f t="shared" si="2"/>
        <v>0</v>
      </c>
      <c r="BJ18" s="138"/>
      <c r="BK18" s="139">
        <f>'[4]Проверочная  таблица'!OS16/1000</f>
        <v>0</v>
      </c>
      <c r="BL18" s="139">
        <f>'[4]Проверочная  таблица'!OX16/1000</f>
        <v>0</v>
      </c>
      <c r="BM18" s="140">
        <f t="shared" si="3"/>
        <v>0</v>
      </c>
      <c r="BN18" s="138"/>
      <c r="BO18" s="139">
        <f>('[4]Проверочная  таблица'!OT16+'[4]Проверочная  таблица'!OU16)/1000</f>
        <v>0</v>
      </c>
      <c r="BP18" s="139">
        <f>('[4]Проверочная  таблица'!OY16+'[4]Проверочная  таблица'!OZ16)/1000</f>
        <v>0</v>
      </c>
      <c r="BQ18" s="140">
        <f t="shared" si="4"/>
        <v>0</v>
      </c>
      <c r="BR18" s="138">
        <v>2525.2635</v>
      </c>
      <c r="BS18" s="139">
        <f>'[4]Проверочная  таблица'!EA16/1000</f>
        <v>2874.9473700000003</v>
      </c>
      <c r="BT18" s="139">
        <f>'[4]Проверочная  таблица'!ED16/1000</f>
        <v>2874.9473700000003</v>
      </c>
      <c r="BU18" s="140">
        <f t="shared" si="22"/>
        <v>100</v>
      </c>
      <c r="BV18" s="138"/>
      <c r="BW18" s="139">
        <f>'[4]Проверочная  таблица'!FG16/1000</f>
        <v>0</v>
      </c>
      <c r="BX18" s="139">
        <f>'[4]Проверочная  таблица'!FJ16/1000</f>
        <v>0</v>
      </c>
      <c r="BY18" s="140">
        <f t="shared" si="5"/>
        <v>0</v>
      </c>
      <c r="BZ18" s="138">
        <v>0</v>
      </c>
      <c r="CA18" s="139">
        <f>('[4]Проверочная  таблица'!MH16+'[4]Проверочная  таблица'!MI16)/1000</f>
        <v>0</v>
      </c>
      <c r="CB18" s="139">
        <f>('[4]Проверочная  таблица'!MN16+'[4]Проверочная  таблица'!MO16)/1000</f>
        <v>0</v>
      </c>
      <c r="CC18" s="140">
        <f t="shared" si="23"/>
        <v>0</v>
      </c>
      <c r="CD18" s="138"/>
      <c r="CE18" s="139">
        <f>('[4]Проверочная  таблица'!MJ16+'[4]Проверочная  таблица'!MK16)/1000</f>
        <v>0</v>
      </c>
      <c r="CF18" s="139">
        <f>('[4]Проверочная  таблица'!MP16+'[4]Проверочная  таблица'!MQ16)/1000</f>
        <v>0</v>
      </c>
      <c r="CG18" s="140">
        <f t="shared" si="24"/>
        <v>0</v>
      </c>
      <c r="CH18" s="138">
        <v>0</v>
      </c>
      <c r="CI18" s="139">
        <f>'[4]Проверочная  таблица'!ML16/1000</f>
        <v>0</v>
      </c>
      <c r="CJ18" s="139">
        <f>'[4]Проверочная  таблица'!MR16/1000</f>
        <v>0</v>
      </c>
      <c r="CK18" s="140">
        <f t="shared" si="25"/>
        <v>0</v>
      </c>
      <c r="CL18" s="138">
        <v>0</v>
      </c>
      <c r="CM18" s="139">
        <f>('[4]Проверочная  таблица'!KC16+'[4]Проверочная  таблица'!KD16)/1000</f>
        <v>0</v>
      </c>
      <c r="CN18" s="139">
        <f>('[4]Проверочная  таблица'!KG16+'[4]Проверочная  таблица'!KH16)/1000</f>
        <v>0</v>
      </c>
      <c r="CO18" s="140">
        <f t="shared" si="6"/>
        <v>0</v>
      </c>
      <c r="CP18" s="138">
        <v>0</v>
      </c>
      <c r="CQ18" s="139">
        <f>'[4]Проверочная  таблица'!KB16/1000</f>
        <v>0</v>
      </c>
      <c r="CR18" s="139">
        <f>'[4]Проверочная  таблица'!KF16/1000</f>
        <v>0</v>
      </c>
      <c r="CS18" s="140">
        <f t="shared" si="7"/>
        <v>0</v>
      </c>
      <c r="CT18" s="138">
        <v>0</v>
      </c>
      <c r="CU18" s="139">
        <f>('[4]Проверочная  таблица'!LB16+'[4]Проверочная  таблица'!LC16)/1000</f>
        <v>0</v>
      </c>
      <c r="CV18" s="139">
        <f>('[4]Проверочная  таблица'!LJ16+'[4]Проверочная  таблица'!LK16)/1000</f>
        <v>0</v>
      </c>
      <c r="CW18" s="140">
        <f t="shared" si="26"/>
        <v>0</v>
      </c>
      <c r="CX18" s="138">
        <v>0</v>
      </c>
      <c r="CY18" s="139">
        <f>'[4]Проверочная  таблица'!LD16/1000</f>
        <v>0</v>
      </c>
      <c r="CZ18" s="139">
        <f>'[4]Проверочная  таблица'!LL16/1000</f>
        <v>0</v>
      </c>
      <c r="DA18" s="140">
        <f t="shared" si="8"/>
        <v>0</v>
      </c>
      <c r="DB18" s="138">
        <v>15.33061</v>
      </c>
      <c r="DC18" s="139">
        <f>('[4]Прочая  субсидия_МР  и  ГО'!R12+'[4]Прочая  субсидия_БП'!H12)/1000</f>
        <v>15.33061</v>
      </c>
      <c r="DD18" s="139">
        <f>('[4]Прочая  субсидия_МР  и  ГО'!S12+'[4]Прочая  субсидия_БП'!I12)/1000</f>
        <v>15.33061</v>
      </c>
      <c r="DE18" s="140">
        <f t="shared" si="27"/>
        <v>100</v>
      </c>
      <c r="DF18" s="138">
        <v>344.41705999999999</v>
      </c>
      <c r="DG18" s="139">
        <f>('[4]Проверочная  таблица'!LE16+'[4]Проверочная  таблица'!LF16)/1000</f>
        <v>344.41705999999999</v>
      </c>
      <c r="DH18" s="139">
        <f>('[4]Проверочная  таблица'!LM16+'[4]Проверочная  таблица'!LN16)/1000</f>
        <v>344.41705999999999</v>
      </c>
      <c r="DI18" s="140">
        <f t="shared" si="28"/>
        <v>100</v>
      </c>
      <c r="DJ18" s="138"/>
      <c r="DK18" s="139">
        <f>'[4]Проверочная  таблица'!HM16/1000</f>
        <v>0</v>
      </c>
      <c r="DL18" s="139">
        <f>'[4]Проверочная  таблица'!HP16/1000</f>
        <v>0</v>
      </c>
      <c r="DM18" s="140">
        <f t="shared" si="29"/>
        <v>0</v>
      </c>
      <c r="DN18" s="138">
        <v>729.66243000000009</v>
      </c>
      <c r="DO18" s="139">
        <f>('[4]Проверочная  таблица'!IK16+'[4]Проверочная  таблица'!IQ16)/1000</f>
        <v>729.66243000000009</v>
      </c>
      <c r="DP18" s="139">
        <f>('[4]Проверочная  таблица'!IN16+'[4]Проверочная  таблица'!IT16)/1000</f>
        <v>729.66243000000009</v>
      </c>
      <c r="DQ18" s="140">
        <f t="shared" si="30"/>
        <v>100</v>
      </c>
      <c r="DR18" s="138">
        <v>0</v>
      </c>
      <c r="DS18" s="139">
        <f>'[4]Проверочная  таблица'!IE16/1000</f>
        <v>0</v>
      </c>
      <c r="DT18" s="139">
        <f>'[4]Проверочная  таблица'!IH16/1000</f>
        <v>0</v>
      </c>
      <c r="DU18" s="140">
        <f t="shared" si="9"/>
        <v>0</v>
      </c>
      <c r="DV18" s="138">
        <v>326.1671</v>
      </c>
      <c r="DW18" s="139">
        <f>'[4]Прочая  субсидия_МР  и  ГО'!T12/1000</f>
        <v>181.42219999999998</v>
      </c>
      <c r="DX18" s="139">
        <f>'[4]Прочая  субсидия_МР  и  ГО'!U12/1000</f>
        <v>181.4222</v>
      </c>
      <c r="DY18" s="140">
        <f t="shared" si="31"/>
        <v>100.00000000000003</v>
      </c>
      <c r="DZ18" s="138">
        <v>0</v>
      </c>
      <c r="EA18" s="139">
        <f>'[4]Проверочная  таблица'!DO16/1000</f>
        <v>0</v>
      </c>
      <c r="EB18" s="139">
        <f>'[4]Проверочная  таблица'!DR16/1000</f>
        <v>0</v>
      </c>
      <c r="EC18" s="140">
        <f t="shared" si="32"/>
        <v>0</v>
      </c>
      <c r="ED18" s="138">
        <v>0</v>
      </c>
      <c r="EE18" s="139">
        <f>('[4]Прочая  субсидия_МР  и  ГО'!X12+'[4]Прочая  субсидия_БП'!T12)/1000</f>
        <v>0</v>
      </c>
      <c r="EF18" s="139">
        <f>('[4]Прочая  субсидия_МР  и  ГО'!Y12+'[4]Прочая  субсидия_БП'!U12)/1000</f>
        <v>0</v>
      </c>
      <c r="EG18" s="140">
        <f t="shared" si="33"/>
        <v>0</v>
      </c>
      <c r="EH18" s="138">
        <v>0</v>
      </c>
      <c r="EI18" s="139">
        <f>('[4]Прочая  субсидия_МР  и  ГО'!V12+'[4]Прочая  субсидия_БП'!N12)/1000</f>
        <v>0</v>
      </c>
      <c r="EJ18" s="139">
        <f>('[4]Прочая  субсидия_МР  и  ГО'!W12+'[4]Прочая  субсидия_БП'!O12)/1000</f>
        <v>0</v>
      </c>
      <c r="EK18" s="140">
        <f t="shared" si="34"/>
        <v>0</v>
      </c>
      <c r="EL18" s="138">
        <v>38577</v>
      </c>
      <c r="EM18" s="139">
        <f>('[4]Проверочная  таблица'!AY16+'[4]Прочая  субсидия_МР  и  ГО'!Z12+'[4]Прочая  субсидия_БП'!Z12)/1000</f>
        <v>0</v>
      </c>
      <c r="EN18" s="139">
        <f>('[4]Проверочная  таблица'!BD16+'[4]Прочая  субсидия_МР  и  ГО'!AA12+'[4]Прочая  субсидия_БП'!AA12)/1000</f>
        <v>0</v>
      </c>
      <c r="EO18" s="140">
        <f t="shared" si="35"/>
        <v>0</v>
      </c>
      <c r="EP18" s="138">
        <v>0</v>
      </c>
      <c r="EQ18" s="139">
        <f>('[4]Проверочная  таблица'!CY16+'[4]Проверочная  таблица'!DA16)/1000</f>
        <v>0</v>
      </c>
      <c r="ER18" s="139">
        <f>('[4]Проверочная  таблица'!CZ16+'[4]Проверочная  таблица'!DB16)/1000</f>
        <v>0</v>
      </c>
      <c r="ES18" s="140">
        <f t="shared" si="36"/>
        <v>0</v>
      </c>
      <c r="ET18" s="138">
        <v>0</v>
      </c>
      <c r="EU18" s="139">
        <f>('[4]Проверочная  таблица'!DG16+'[4]Проверочная  таблица'!DI16)/1000</f>
        <v>0</v>
      </c>
      <c r="EV18" s="139">
        <f>('[4]Проверочная  таблица'!DH16+'[4]Проверочная  таблица'!DJ16)/1000</f>
        <v>0</v>
      </c>
      <c r="EW18" s="140">
        <f t="shared" si="37"/>
        <v>0</v>
      </c>
      <c r="EX18" s="138">
        <v>77111.5</v>
      </c>
      <c r="EY18" s="139">
        <f>'[4]Проверочная  таблица'!AZ16/1000</f>
        <v>77354.907420000003</v>
      </c>
      <c r="EZ18" s="139">
        <f>'[4]Проверочная  таблица'!BE16/1000</f>
        <v>60728.102420000003</v>
      </c>
      <c r="FA18" s="140">
        <f t="shared" si="38"/>
        <v>78.505817465820968</v>
      </c>
      <c r="FB18" s="138">
        <v>2696</v>
      </c>
      <c r="FC18" s="139">
        <f>'[4]Прочая  субсидия_МР  и  ГО'!AB12/1000</f>
        <v>22726.09115</v>
      </c>
      <c r="FD18" s="139">
        <f>'[4]Прочая  субсидия_МР  и  ГО'!AC12/1000</f>
        <v>22726.09115</v>
      </c>
      <c r="FE18" s="140">
        <f t="shared" si="39"/>
        <v>100</v>
      </c>
      <c r="FF18" s="138"/>
      <c r="FG18" s="139">
        <f>'[4]Прочая  субсидия_МР  и  ГО'!AD12/1000</f>
        <v>0</v>
      </c>
      <c r="FH18" s="139">
        <f>'[4]Прочая  субсидия_МР  и  ГО'!AE12/1000</f>
        <v>0</v>
      </c>
      <c r="FI18" s="140">
        <f t="shared" si="40"/>
        <v>0</v>
      </c>
      <c r="FJ18" s="138">
        <v>179.50494</v>
      </c>
      <c r="FK18" s="139">
        <f>'[4]Прочая  субсидия_МР  и  ГО'!AF12/1000</f>
        <v>179.50494</v>
      </c>
      <c r="FL18" s="139">
        <f>'[4]Прочая  субсидия_МР  и  ГО'!AG12/1000</f>
        <v>179.50494</v>
      </c>
      <c r="FM18" s="140">
        <f t="shared" si="41"/>
        <v>100</v>
      </c>
      <c r="FN18" s="138">
        <v>0</v>
      </c>
      <c r="FO18" s="139">
        <f>('[4]Проверочная  таблица'!GO16+'[4]Проверочная  таблица'!GU16)/1000</f>
        <v>0</v>
      </c>
      <c r="FP18" s="139">
        <f>('[4]Проверочная  таблица'!GR16+'[4]Проверочная  таблица'!GX16)/1000</f>
        <v>0</v>
      </c>
      <c r="FQ18" s="140">
        <f t="shared" si="42"/>
        <v>0</v>
      </c>
      <c r="FR18" s="138">
        <v>122.65385999999999</v>
      </c>
      <c r="FS18" s="139">
        <f>('[4]Прочая  субсидия_МР  и  ГО'!AH12+'[4]Прочая  субсидия_БП'!AG12)/1000</f>
        <v>122.65385999999999</v>
      </c>
      <c r="FT18" s="139">
        <f>('[4]Прочая  субсидия_МР  и  ГО'!AI12+'[4]Прочая  субсидия_БП'!AH12)/1000</f>
        <v>122.65385999999999</v>
      </c>
      <c r="FU18" s="140">
        <f t="shared" si="43"/>
        <v>100</v>
      </c>
      <c r="FV18" s="138">
        <v>5461.0064900000007</v>
      </c>
      <c r="FW18" s="139">
        <f>('[4]Прочая  субсидия_МР  и  ГО'!AJ12+'[4]Прочая  субсидия_БП'!AM12)/1000</f>
        <v>7937.9731900000006</v>
      </c>
      <c r="FX18" s="139">
        <f>('[4]Прочая  субсидия_МР  и  ГО'!AK12+'[4]Прочая  субсидия_БП'!AN12)/1000</f>
        <v>7937.9731900000006</v>
      </c>
      <c r="FY18" s="140">
        <f t="shared" si="44"/>
        <v>100</v>
      </c>
      <c r="FZ18" s="138">
        <v>0</v>
      </c>
      <c r="GA18" s="139">
        <f>('[4]Прочая  субсидия_МР  и  ГО'!AL12)/1000</f>
        <v>0</v>
      </c>
      <c r="GB18" s="139">
        <f>('[4]Прочая  субсидия_МР  и  ГО'!AM12)/1000</f>
        <v>0</v>
      </c>
      <c r="GC18" s="140">
        <f t="shared" si="45"/>
        <v>0</v>
      </c>
      <c r="GD18" s="138">
        <v>2503.5171099999998</v>
      </c>
      <c r="GE18" s="139">
        <f>'[4]Прочая  субсидия_МР  и  ГО'!AN12/1000</f>
        <v>2601.4012799999996</v>
      </c>
      <c r="GF18" s="139">
        <f>'[4]Прочая  субсидия_МР  и  ГО'!AO12/1000</f>
        <v>2601.4012799999996</v>
      </c>
      <c r="GG18" s="140">
        <f t="shared" si="46"/>
        <v>100</v>
      </c>
      <c r="GH18" s="138">
        <v>0</v>
      </c>
      <c r="GI18" s="139">
        <f>('[4]Проверочная  таблица'!CF16+'[4]Проверочная  таблица'!CN16)/1000</f>
        <v>26009.071499999998</v>
      </c>
      <c r="GJ18" s="139">
        <f>('[4]Проверочная  таблица'!CR16+'[4]Проверочная  таблица'!CJ16)/1000</f>
        <v>26009.071499999998</v>
      </c>
      <c r="GK18" s="140">
        <f t="shared" si="47"/>
        <v>100</v>
      </c>
      <c r="GL18" s="138">
        <v>31738.782079999997</v>
      </c>
      <c r="GM18" s="139">
        <f>('[4]Проверочная  таблица'!CG16+'[4]Проверочная  таблица'!CO16)/1000</f>
        <v>61485.378959999995</v>
      </c>
      <c r="GN18" s="139">
        <f>('[4]Проверочная  таблица'!CS16+'[4]Проверочная  таблица'!CK16)/1000</f>
        <v>61485.378959999995</v>
      </c>
      <c r="GO18" s="140">
        <f t="shared" si="48"/>
        <v>100</v>
      </c>
      <c r="GP18" s="138">
        <v>0</v>
      </c>
      <c r="GQ18" s="139">
        <f>('[4]Прочая  субсидия_МР  и  ГО'!AR12)/1000</f>
        <v>0</v>
      </c>
      <c r="GR18" s="139">
        <f>('[4]Прочая  субсидия_МР  и  ГО'!AS12)/1000</f>
        <v>0</v>
      </c>
      <c r="GS18" s="140">
        <f t="shared" si="49"/>
        <v>0</v>
      </c>
      <c r="GT18" s="138"/>
      <c r="GU18" s="139">
        <f>'[4]Проверочная  таблица'!HY16/1000</f>
        <v>0</v>
      </c>
      <c r="GV18" s="139">
        <f>'[4]Проверочная  таблица'!IB16/1000</f>
        <v>0</v>
      </c>
      <c r="GW18" s="140">
        <f t="shared" si="50"/>
        <v>0</v>
      </c>
      <c r="GX18" s="138">
        <v>0</v>
      </c>
      <c r="GY18" s="139">
        <f>('[4]Проверочная  таблица'!CH16+'[4]Проверочная  таблица'!CP16)/1000</f>
        <v>0</v>
      </c>
      <c r="GZ18" s="139">
        <f>('[4]Проверочная  таблица'!CL16+'[4]Проверочная  таблица'!CT16)/1000</f>
        <v>0</v>
      </c>
      <c r="HA18" s="140">
        <f t="shared" si="51"/>
        <v>0</v>
      </c>
      <c r="HB18" s="138">
        <v>0</v>
      </c>
      <c r="HC18" s="139">
        <f>('[4]Прочая  субсидия_МР  и  ГО'!AT12+'[4]Прочая  субсидия_БП'!AT12)/1000</f>
        <v>0</v>
      </c>
      <c r="HD18" s="139">
        <f>('[4]Прочая  субсидия_МР  и  ГО'!AU12+'[4]Прочая  субсидия_БП'!AU12)/1000</f>
        <v>0</v>
      </c>
      <c r="HE18" s="140">
        <f t="shared" si="52"/>
        <v>0</v>
      </c>
      <c r="HF18" s="138"/>
      <c r="HG18" s="139">
        <f>'[4]Прочая  субсидия_МР  и  ГО'!AX12/1000</f>
        <v>0</v>
      </c>
      <c r="HH18" s="139">
        <f>'[4]Прочая  субсидия_МР  и  ГО'!AY12/1000</f>
        <v>0</v>
      </c>
      <c r="HI18" s="140">
        <f t="shared" si="53"/>
        <v>0</v>
      </c>
      <c r="HJ18" s="138">
        <v>0</v>
      </c>
      <c r="HK18" s="139">
        <f>'[4]Проверочная  таблица'!FM16/1000</f>
        <v>0</v>
      </c>
      <c r="HL18" s="139">
        <f>'[4]Проверочная  таблица'!FP16/1000</f>
        <v>0</v>
      </c>
      <c r="HM18" s="140">
        <f t="shared" si="54"/>
        <v>0</v>
      </c>
      <c r="HN18" s="138">
        <v>493.21287000000001</v>
      </c>
      <c r="HO18" s="139">
        <f>('[4]Прочая  субсидия_БП'!BF12+'[4]Прочая  субсидия_МР  и  ГО'!AZ12)/1000</f>
        <v>493.21287000000001</v>
      </c>
      <c r="HP18" s="139">
        <f>('[4]Прочая  субсидия_БП'!BG12+'[4]Прочая  субсидия_МР  и  ГО'!BA12)/1000</f>
        <v>493.21287000000001</v>
      </c>
      <c r="HQ18" s="140">
        <f t="shared" si="55"/>
        <v>100</v>
      </c>
      <c r="HR18" s="138">
        <v>0</v>
      </c>
      <c r="HS18" s="139">
        <f>('[4]Проверочная  таблица'!MT16+'[4]Проверочная  таблица'!MU16+'[4]Проверочная  таблица'!NB16+'[4]Проверочная  таблица'!NC16)/1000</f>
        <v>0</v>
      </c>
      <c r="HT18" s="139">
        <f>('[4]Проверочная  таблица'!MX16+'[4]Проверочная  таблица'!MY16+'[4]Проверочная  таблица'!NF16+'[4]Проверочная  таблица'!NG16)/1000</f>
        <v>0</v>
      </c>
      <c r="HU18" s="140">
        <f t="shared" si="56"/>
        <v>0</v>
      </c>
      <c r="HV18" s="138">
        <v>25500</v>
      </c>
      <c r="HW18" s="139">
        <f>('[4]Проверочная  таблица'!MV16+'[4]Проверочная  таблица'!ND16)/1000</f>
        <v>25500</v>
      </c>
      <c r="HX18" s="139">
        <f>('[4]Проверочная  таблица'!MZ16+'[4]Проверочная  таблица'!NH16)/1000</f>
        <v>25500</v>
      </c>
      <c r="HY18" s="140">
        <f t="shared" si="57"/>
        <v>100</v>
      </c>
      <c r="HZ18" s="138">
        <v>6000</v>
      </c>
      <c r="IA18" s="139">
        <f>('[4]Прочая  субсидия_МР  и  ГО'!BB12+'[4]Прочая  субсидия_БП'!BM12)/1000</f>
        <v>6000</v>
      </c>
      <c r="IB18" s="139">
        <f>('[4]Прочая  субсидия_МР  и  ГО'!BC12+'[4]Прочая  субсидия_БП'!BN12)/1000</f>
        <v>6000</v>
      </c>
      <c r="IC18" s="140">
        <f t="shared" si="58"/>
        <v>100</v>
      </c>
      <c r="ID18" s="138">
        <v>18162.94947</v>
      </c>
      <c r="IE18" s="139">
        <f>('[4]Проверочная  таблица'!QF16+'[4]Проверочная  таблица'!QG16)/1000</f>
        <v>18162.94947</v>
      </c>
      <c r="IF18" s="139">
        <f>('[4]Проверочная  таблица'!QO16+'[4]Проверочная  таблица'!QP16)/1000</f>
        <v>18162.94947</v>
      </c>
      <c r="IG18" s="140">
        <f t="shared" si="59"/>
        <v>100</v>
      </c>
      <c r="IH18" s="138">
        <v>1901.02116</v>
      </c>
      <c r="II18" s="139">
        <f>'[4]Проверочная  таблица'!NY16/1000</f>
        <v>2243.3414199999997</v>
      </c>
      <c r="IJ18" s="139">
        <f>'[4]Проверочная  таблица'!OB16/1000</f>
        <v>2243.3414199999997</v>
      </c>
      <c r="IK18" s="140">
        <f t="shared" si="60"/>
        <v>100</v>
      </c>
      <c r="IL18" s="138"/>
      <c r="IM18" s="139">
        <f>'[4]Проверочная  таблица'!HS16/1000</f>
        <v>114244.38115999999</v>
      </c>
      <c r="IN18" s="139">
        <f>'[4]Проверочная  таблица'!HV16/1000</f>
        <v>114244.38115999999</v>
      </c>
      <c r="IO18" s="140">
        <f t="shared" si="61"/>
        <v>100</v>
      </c>
      <c r="IP18" s="138">
        <v>26794.21053</v>
      </c>
      <c r="IQ18" s="139">
        <f>('[4]Проверочная  таблица'!PP16+'[4]Проверочная  таблица'!PQ16+'[4]Проверочная  таблица'!QJ16+'[4]Проверочная  таблица'!QK16)/1000</f>
        <v>26341.157900000002</v>
      </c>
      <c r="IR18" s="139">
        <f>('[4]Проверочная  таблица'!PY16+'[4]Проверочная  таблица'!PZ16+'[4]Проверочная  таблица'!QS16+'[4]Проверочная  таблица'!QT16)/1000</f>
        <v>26341.098410000002</v>
      </c>
      <c r="IS18" s="140">
        <f t="shared" si="62"/>
        <v>99.999774155713936</v>
      </c>
      <c r="IT18" s="138"/>
      <c r="IU18" s="139">
        <f>('[4]Проверочная  таблица'!PR16+'[4]Проверочная  таблица'!PS16)/1000</f>
        <v>0</v>
      </c>
      <c r="IV18" s="139">
        <f>('[4]Проверочная  таблица'!QA16+'[4]Проверочная  таблица'!QB16)/1000</f>
        <v>0</v>
      </c>
      <c r="IW18" s="140">
        <f t="shared" si="63"/>
        <v>0</v>
      </c>
      <c r="IX18" s="138">
        <v>56648.27</v>
      </c>
      <c r="IY18" s="139">
        <f>('[4]Проверочная  таблица'!PT16+'[4]Проверочная  таблица'!PU16)/1000</f>
        <v>56648.27</v>
      </c>
      <c r="IZ18" s="139">
        <f>('[4]Проверочная  таблица'!QC16+'[4]Проверочная  таблица'!QD16)/1000</f>
        <v>56648.27</v>
      </c>
      <c r="JA18" s="140">
        <f t="shared" si="64"/>
        <v>100</v>
      </c>
      <c r="JB18" s="138"/>
      <c r="JC18" s="139">
        <f>'[4]Проверочная  таблица'!SG16/1000</f>
        <v>33489.578950000003</v>
      </c>
      <c r="JD18" s="139">
        <f>'[4]Проверочная  таблица'!SJ16/1000</f>
        <v>33489.578950000003</v>
      </c>
      <c r="JE18" s="140">
        <f t="shared" si="65"/>
        <v>100</v>
      </c>
    </row>
    <row r="19" spans="1:265" ht="21.75" customHeight="1" x14ac:dyDescent="0.25">
      <c r="A19" s="143" t="s">
        <v>39</v>
      </c>
      <c r="B19" s="144">
        <f t="shared" si="10"/>
        <v>68623.96802</v>
      </c>
      <c r="C19" s="144">
        <f t="shared" si="10"/>
        <v>87553.866470000008</v>
      </c>
      <c r="D19" s="145">
        <f t="shared" si="10"/>
        <v>82334.160569999993</v>
      </c>
      <c r="E19" s="146" t="e">
        <f>M19+Q19+Y19+#REF!+#REF!+AO19+AS19+AW19+BU19+#REF!+CC19+CO19+DE19+#REF!+DI19+DQ19+DU19+DY19+EO19+ES19+EW19+FA19+FM19+FU19+FY19+GC19+#REF!+#REF!+GG19+GK19+GO19+HA19+#REF!+HE19+#REF!+HQ19+HU19+HY19+IC19+AC19+#REF!+#REF!+HM19+#REF!+AK19+CK19+FQ19+EC19+IG19+IK19+JA19+#REF!+#REF!+CW19+EG19+DA19+GS19+IW19+BA19+BE19+#REF!+AG19+IS19+CS19+FE19+EK19+BI19+BQ19+GW19+IO19+BM19+U19+HI19+DM19</f>
        <v>#REF!</v>
      </c>
      <c r="F19" s="144" t="e">
        <f>O19+S19+AA19+AE19+#REF!+AQ19+AU19+#REF!+BW19+#REF!+CI19+CQ19+#REF!+DG19+DK19+DS19+DW19+EA19+EQ19+EU19+EY19+FC19+FO19+FW19+GA19+GE19+#REF!+IM19+GI19+GM19+#REF!+HC19+GQ19+#REF!+HG19+HS19+HW19+IA19+IE19+#REF!+AI19+CA19+HO19+#REF!+AM19+CM19+FS19+EE19+II19+#REF!+JF19+AY19+CU19+CY19+EI19+DC19+GU19+IY19+BC19+BG19+FK19+#REF!+IU19+#REF!+#REF!+EM19+BK19+BS19+GY19+IQ19+BO19+W19+HK19+DO19</f>
        <v>#REF!</v>
      </c>
      <c r="G19" s="144" t="e">
        <f>P19+T19+AB19+AF19+#REF!+AR19+AV19+#REF!+BX19+#REF!+CJ19+CR19+#REF!+DH19+DL19+DT19+DX19+EB19+ER19+EV19+EZ19+FD19+FP19+FX19+GB19+GF19+#REF!+IN19+GJ19+GN19+#REF!+HD19+GR19+#REF!+HH19+HT19+HX19+IB19+IF19+#REF!+AJ19+CB19+HP19+#REF!+AN19+CN19+FT19+EF19+IJ19+#REF!+#REF!+AZ19+CV19+CZ19+EJ19+DD19+GV19+IZ19+BD19+BH19+FL19+#REF!+IV19+#REF!+#REF!+EN19+BL19+BT19+GZ19+IR19+BP19+X19+HL19+DP19</f>
        <v>#REF!</v>
      </c>
      <c r="H19" s="144" t="e">
        <f>Q19+U19+AC19+AG19+#REF!+AS19+AW19+#REF!+BY19+#REF!+CK19+CS19+#REF!+DI19+DM19+DU19+DY19+EC19+ES19+EW19+FA19+FE19+FQ19+FY19+GC19+GG19+#REF!+IO19+GK19+GO19+#REF!+HE19+GS19+#REF!+HI19+HU19+HY19+IC19+IG19+#REF!+AK19+CC19+HQ19+#REF!+AO19+CO19+FU19+EG19+IK19+#REF!+JG19+BA19+CW19+DA19+EK19+DE19+GW19+JA19+BE19+BI19+FM19+#REF!+IW19+#REF!+#REF!+EO19+BM19+BU19+HA19+IS19+BQ19+Y19+HM19+DQ19</f>
        <v>#REF!</v>
      </c>
      <c r="I19" s="137">
        <f t="shared" si="11"/>
        <v>94.03829195619987</v>
      </c>
      <c r="J19" s="138">
        <v>750</v>
      </c>
      <c r="K19" s="139">
        <f>'[4]Проверочная  таблица'!DV17/1000</f>
        <v>750</v>
      </c>
      <c r="L19" s="139">
        <f>'[4]Проверочная  таблица'!DY17/1000</f>
        <v>750</v>
      </c>
      <c r="M19" s="140">
        <f t="shared" si="12"/>
        <v>100</v>
      </c>
      <c r="N19" s="140">
        <v>750</v>
      </c>
      <c r="O19" s="141">
        <f>'[4]Проверочная  таблица'!DW17/1000</f>
        <v>750</v>
      </c>
      <c r="P19" s="139">
        <f>'[4]Проверочная  таблица'!DZ17/1000</f>
        <v>750</v>
      </c>
      <c r="Q19" s="140">
        <f t="shared" si="13"/>
        <v>100</v>
      </c>
      <c r="R19" s="138"/>
      <c r="S19" s="139">
        <f>'[4]Проверочная  таблица'!PA17/1000</f>
        <v>0</v>
      </c>
      <c r="T19" s="139">
        <f>'[4]Проверочная  таблица'!PD17/1000</f>
        <v>0</v>
      </c>
      <c r="U19" s="140">
        <f t="shared" si="14"/>
        <v>0</v>
      </c>
      <c r="V19" s="138">
        <v>159.20705999999998</v>
      </c>
      <c r="W19" s="139">
        <f>('[4]Прочая  субсидия_МР  и  ГО'!D13)/1000</f>
        <v>159.20705999999998</v>
      </c>
      <c r="X19" s="139">
        <f>('[4]Прочая  субсидия_МР  и  ГО'!E13)/1000</f>
        <v>157.77419</v>
      </c>
      <c r="Y19" s="140">
        <f t="shared" si="15"/>
        <v>99.099995942391004</v>
      </c>
      <c r="Z19" s="138"/>
      <c r="AA19" s="139">
        <f>'[4]Проверочная  таблица'!PG17/1000</f>
        <v>0</v>
      </c>
      <c r="AB19" s="139">
        <f>'[4]Проверочная  таблица'!PJ17/1000</f>
        <v>0</v>
      </c>
      <c r="AC19" s="140">
        <f t="shared" si="16"/>
        <v>0</v>
      </c>
      <c r="AD19" s="138">
        <v>0</v>
      </c>
      <c r="AE19" s="139">
        <f>('[4]Проверочная  таблица'!EL17+'[4]Проверочная  таблица'!EM17)/1000</f>
        <v>0</v>
      </c>
      <c r="AF19" s="139">
        <f>('[4]Проверочная  таблица'!ES17+'[4]Проверочная  таблица'!ET17)/1000</f>
        <v>0</v>
      </c>
      <c r="AG19" s="140">
        <f t="shared" si="17"/>
        <v>0</v>
      </c>
      <c r="AH19" s="138">
        <v>0</v>
      </c>
      <c r="AI19" s="139">
        <f>'[4]Прочая  субсидия_МР  и  ГО'!F13/1000</f>
        <v>0</v>
      </c>
      <c r="AJ19" s="139">
        <f>'[4]Прочая  субсидия_МР  и  ГО'!G13/1000</f>
        <v>0</v>
      </c>
      <c r="AK19" s="140">
        <f t="shared" si="18"/>
        <v>0</v>
      </c>
      <c r="AL19" s="138">
        <v>3290</v>
      </c>
      <c r="AM19" s="139">
        <f>'[4]Прочая  субсидия_МР  и  ГО'!H13/1000</f>
        <v>3290</v>
      </c>
      <c r="AN19" s="139">
        <f>'[4]Прочая  субсидия_МР  и  ГО'!I13/1000</f>
        <v>3290</v>
      </c>
      <c r="AO19" s="140">
        <f t="shared" si="19"/>
        <v>100</v>
      </c>
      <c r="AP19" s="138">
        <v>62.204000000000001</v>
      </c>
      <c r="AQ19" s="139">
        <f>'[4]Прочая  субсидия_МР  и  ГО'!J13/1000</f>
        <v>62.204000000000001</v>
      </c>
      <c r="AR19" s="139">
        <f>'[4]Прочая  субсидия_МР  и  ГО'!K13/1000</f>
        <v>62.204000000000001</v>
      </c>
      <c r="AS19" s="140">
        <f t="shared" si="20"/>
        <v>100</v>
      </c>
      <c r="AT19" s="138">
        <v>141</v>
      </c>
      <c r="AU19" s="139">
        <f>'[4]Прочая  субсидия_МР  и  ГО'!L13/1000</f>
        <v>141</v>
      </c>
      <c r="AV19" s="139">
        <f>'[4]Прочая  субсидия_МР  и  ГО'!M13/1000</f>
        <v>138.93199999999999</v>
      </c>
      <c r="AW19" s="140">
        <f t="shared" si="21"/>
        <v>98.533333333333331</v>
      </c>
      <c r="AX19" s="138">
        <v>2647.1655000000001</v>
      </c>
      <c r="AY19" s="139">
        <f>'[4]Прочая  субсидия_МР  и  ГО'!N13/1000</f>
        <v>2647.1655000000001</v>
      </c>
      <c r="AZ19" s="139">
        <f>'[4]Прочая  субсидия_МР  и  ГО'!O13/1000</f>
        <v>2629.12347</v>
      </c>
      <c r="BA19" s="140">
        <f t="shared" si="0"/>
        <v>99.318439666881417</v>
      </c>
      <c r="BB19" s="138">
        <v>0</v>
      </c>
      <c r="BC19" s="139">
        <f>'[4]Прочая  субсидия_МР  и  ГО'!P13/1000</f>
        <v>0</v>
      </c>
      <c r="BD19" s="139">
        <f>'[4]Прочая  субсидия_МР  и  ГО'!Q13/1000</f>
        <v>0</v>
      </c>
      <c r="BE19" s="140">
        <f t="shared" si="1"/>
        <v>0</v>
      </c>
      <c r="BF19" s="138"/>
      <c r="BG19" s="139">
        <f>'[4]Проверочная  таблица'!OR17/1000</f>
        <v>0</v>
      </c>
      <c r="BH19" s="139">
        <f>'[4]Проверочная  таблица'!OW17/1000</f>
        <v>0</v>
      </c>
      <c r="BI19" s="140">
        <f t="shared" si="2"/>
        <v>0</v>
      </c>
      <c r="BJ19" s="138"/>
      <c r="BK19" s="139">
        <f>'[4]Проверочная  таблица'!OS17/1000</f>
        <v>0</v>
      </c>
      <c r="BL19" s="139">
        <f>'[4]Проверочная  таблица'!OX17/1000</f>
        <v>0</v>
      </c>
      <c r="BM19" s="140">
        <f t="shared" si="3"/>
        <v>0</v>
      </c>
      <c r="BN19" s="138"/>
      <c r="BO19" s="139">
        <f>('[4]Проверочная  таблица'!OT17+'[4]Проверочная  таблица'!OU17)/1000</f>
        <v>0</v>
      </c>
      <c r="BP19" s="139">
        <f>('[4]Проверочная  таблица'!OY17+'[4]Проверочная  таблица'!OZ17)/1000</f>
        <v>0</v>
      </c>
      <c r="BQ19" s="140">
        <f t="shared" si="4"/>
        <v>0</v>
      </c>
      <c r="BR19" s="138">
        <v>0</v>
      </c>
      <c r="BS19" s="139">
        <f>'[4]Проверочная  таблица'!EA17/1000</f>
        <v>0</v>
      </c>
      <c r="BT19" s="139">
        <f>'[4]Проверочная  таблица'!ED17/1000</f>
        <v>0</v>
      </c>
      <c r="BU19" s="140">
        <f t="shared" si="22"/>
        <v>0</v>
      </c>
      <c r="BV19" s="138"/>
      <c r="BW19" s="139">
        <f>'[4]Проверочная  таблица'!FG17/1000</f>
        <v>0</v>
      </c>
      <c r="BX19" s="139">
        <f>'[4]Проверочная  таблица'!FJ17/1000</f>
        <v>0</v>
      </c>
      <c r="BY19" s="140">
        <f t="shared" si="5"/>
        <v>0</v>
      </c>
      <c r="BZ19" s="138">
        <v>0</v>
      </c>
      <c r="CA19" s="139">
        <f>('[4]Проверочная  таблица'!MH17+'[4]Проверочная  таблица'!MI17)/1000</f>
        <v>0</v>
      </c>
      <c r="CB19" s="139">
        <f>('[4]Проверочная  таблица'!MN17+'[4]Проверочная  таблица'!MO17)/1000</f>
        <v>0</v>
      </c>
      <c r="CC19" s="140">
        <f t="shared" si="23"/>
        <v>0</v>
      </c>
      <c r="CD19" s="138"/>
      <c r="CE19" s="139">
        <f>('[4]Проверочная  таблица'!MJ17+'[4]Проверочная  таблица'!MK17)/1000</f>
        <v>0</v>
      </c>
      <c r="CF19" s="139">
        <f>('[4]Проверочная  таблица'!MP17+'[4]Проверочная  таблица'!MQ17)/1000</f>
        <v>0</v>
      </c>
      <c r="CG19" s="140">
        <f t="shared" si="24"/>
        <v>0</v>
      </c>
      <c r="CH19" s="138">
        <v>0</v>
      </c>
      <c r="CI19" s="139">
        <f>'[4]Проверочная  таблица'!ML17/1000</f>
        <v>0</v>
      </c>
      <c r="CJ19" s="139">
        <f>'[4]Проверочная  таблица'!MR17/1000</f>
        <v>0</v>
      </c>
      <c r="CK19" s="140">
        <f t="shared" si="25"/>
        <v>0</v>
      </c>
      <c r="CL19" s="138">
        <v>0</v>
      </c>
      <c r="CM19" s="139">
        <f>('[4]Проверочная  таблица'!KC17+'[4]Проверочная  таблица'!KD17)/1000</f>
        <v>0</v>
      </c>
      <c r="CN19" s="139">
        <f>('[4]Проверочная  таблица'!KG17+'[4]Проверочная  таблица'!KH17)/1000</f>
        <v>0</v>
      </c>
      <c r="CO19" s="140">
        <f t="shared" si="6"/>
        <v>0</v>
      </c>
      <c r="CP19" s="138">
        <v>0</v>
      </c>
      <c r="CQ19" s="139">
        <f>'[4]Проверочная  таблица'!KB17/1000</f>
        <v>0</v>
      </c>
      <c r="CR19" s="139">
        <f>'[4]Проверочная  таблица'!KF17/1000</f>
        <v>0</v>
      </c>
      <c r="CS19" s="140">
        <f t="shared" si="7"/>
        <v>0</v>
      </c>
      <c r="CT19" s="138">
        <v>0</v>
      </c>
      <c r="CU19" s="139">
        <f>('[4]Проверочная  таблица'!LB17+'[4]Проверочная  таблица'!LC17)/1000</f>
        <v>0</v>
      </c>
      <c r="CV19" s="139">
        <f>('[4]Проверочная  таблица'!LJ17+'[4]Проверочная  таблица'!LK17)/1000</f>
        <v>0</v>
      </c>
      <c r="CW19" s="140">
        <f t="shared" si="26"/>
        <v>0</v>
      </c>
      <c r="CX19" s="138">
        <v>0</v>
      </c>
      <c r="CY19" s="139">
        <f>'[4]Проверочная  таблица'!LD17/1000</f>
        <v>0</v>
      </c>
      <c r="CZ19" s="139">
        <f>'[4]Проверочная  таблица'!LL17/1000</f>
        <v>0</v>
      </c>
      <c r="DA19" s="140">
        <f t="shared" si="8"/>
        <v>0</v>
      </c>
      <c r="DB19" s="138">
        <v>30.66123</v>
      </c>
      <c r="DC19" s="139">
        <f>('[4]Прочая  субсидия_МР  и  ГО'!R13+'[4]Прочая  субсидия_БП'!H13)/1000</f>
        <v>30.66123</v>
      </c>
      <c r="DD19" s="139">
        <f>('[4]Прочая  субсидия_МР  и  ГО'!S13+'[4]Прочая  субсидия_БП'!I13)/1000</f>
        <v>30.66123</v>
      </c>
      <c r="DE19" s="140">
        <f t="shared" si="27"/>
        <v>100</v>
      </c>
      <c r="DF19" s="138">
        <v>216.85518999999999</v>
      </c>
      <c r="DG19" s="139">
        <f>('[4]Проверочная  таблица'!LE17+'[4]Проверочная  таблица'!LF17)/1000</f>
        <v>216.85518999999999</v>
      </c>
      <c r="DH19" s="139">
        <f>('[4]Проверочная  таблица'!LM17+'[4]Проверочная  таблица'!LN17)/1000</f>
        <v>216.85518999999999</v>
      </c>
      <c r="DI19" s="140">
        <f t="shared" si="28"/>
        <v>100</v>
      </c>
      <c r="DJ19" s="138"/>
      <c r="DK19" s="139">
        <f>'[4]Проверочная  таблица'!HM17/1000</f>
        <v>0</v>
      </c>
      <c r="DL19" s="139">
        <f>'[4]Проверочная  таблица'!HP17/1000</f>
        <v>0</v>
      </c>
      <c r="DM19" s="140">
        <f t="shared" si="29"/>
        <v>0</v>
      </c>
      <c r="DN19" s="138">
        <v>989.61853000000008</v>
      </c>
      <c r="DO19" s="139">
        <f>('[4]Проверочная  таблица'!IK17+'[4]Проверочная  таблица'!IQ17)/1000</f>
        <v>989.61853000000019</v>
      </c>
      <c r="DP19" s="139">
        <f>('[4]Проверочная  таблица'!IN17+'[4]Проверочная  таблица'!IT17)/1000</f>
        <v>989.61853000000019</v>
      </c>
      <c r="DQ19" s="140">
        <f t="shared" si="30"/>
        <v>100</v>
      </c>
      <c r="DR19" s="138">
        <v>0</v>
      </c>
      <c r="DS19" s="139">
        <f>'[4]Проверочная  таблица'!IE17/1000</f>
        <v>0</v>
      </c>
      <c r="DT19" s="139">
        <f>'[4]Проверочная  таблица'!IH17/1000</f>
        <v>0</v>
      </c>
      <c r="DU19" s="140">
        <f t="shared" si="9"/>
        <v>0</v>
      </c>
      <c r="DV19" s="138">
        <v>742.63568000000009</v>
      </c>
      <c r="DW19" s="139">
        <f>'[4]Прочая  субсидия_МР  и  ГО'!T13/1000</f>
        <v>522.50970000000007</v>
      </c>
      <c r="DX19" s="139">
        <f>'[4]Прочая  субсидия_МР  и  ГО'!U13/1000</f>
        <v>522.50970000000007</v>
      </c>
      <c r="DY19" s="140">
        <f t="shared" si="31"/>
        <v>100</v>
      </c>
      <c r="DZ19" s="138">
        <v>0</v>
      </c>
      <c r="EA19" s="139">
        <f>'[4]Проверочная  таблица'!DO17/1000</f>
        <v>0</v>
      </c>
      <c r="EB19" s="139">
        <f>'[4]Проверочная  таблица'!DR17/1000</f>
        <v>0</v>
      </c>
      <c r="EC19" s="140">
        <f t="shared" si="32"/>
        <v>0</v>
      </c>
      <c r="ED19" s="138">
        <v>0</v>
      </c>
      <c r="EE19" s="139">
        <f>('[4]Прочая  субсидия_МР  и  ГО'!X13+'[4]Прочая  субсидия_БП'!T13)/1000</f>
        <v>0</v>
      </c>
      <c r="EF19" s="139">
        <f>('[4]Прочая  субсидия_МР  и  ГО'!Y13+'[4]Прочая  субсидия_БП'!U13)/1000</f>
        <v>0</v>
      </c>
      <c r="EG19" s="140">
        <f t="shared" si="33"/>
        <v>0</v>
      </c>
      <c r="EH19" s="138">
        <v>0</v>
      </c>
      <c r="EI19" s="139">
        <f>('[4]Прочая  субсидия_МР  и  ГО'!V13+'[4]Прочая  субсидия_БП'!N13)/1000</f>
        <v>0</v>
      </c>
      <c r="EJ19" s="139">
        <f>('[4]Прочая  субсидия_МР  и  ГО'!W13+'[4]Прочая  субсидия_БП'!O13)/1000</f>
        <v>0</v>
      </c>
      <c r="EK19" s="140">
        <f t="shared" si="34"/>
        <v>0</v>
      </c>
      <c r="EL19" s="138">
        <v>6384.2920000000004</v>
      </c>
      <c r="EM19" s="139">
        <f>('[4]Проверочная  таблица'!AY17+'[4]Прочая  субсидия_МР  и  ГО'!Z13+'[4]Прочая  субсидия_БП'!Z13)/1000</f>
        <v>6384.2920000000004</v>
      </c>
      <c r="EN19" s="139">
        <f>('[4]Проверочная  таблица'!BD17+'[4]Прочая  субсидия_МР  и  ГО'!AA13+'[4]Прочая  субсидия_БП'!AA13)/1000</f>
        <v>6384.2920000000004</v>
      </c>
      <c r="EO19" s="140">
        <f t="shared" si="35"/>
        <v>100</v>
      </c>
      <c r="EP19" s="138">
        <v>13197.593949999999</v>
      </c>
      <c r="EQ19" s="139">
        <f>('[4]Проверочная  таблица'!CY17+'[4]Проверочная  таблица'!DA17)/1000</f>
        <v>20442.866109999999</v>
      </c>
      <c r="ER19" s="139">
        <f>('[4]Проверочная  таблица'!CZ17+'[4]Проверочная  таблица'!DB17)/1000</f>
        <v>16848.43361</v>
      </c>
      <c r="ES19" s="140">
        <f t="shared" si="36"/>
        <v>82.417179270954975</v>
      </c>
      <c r="ET19" s="138">
        <v>1367.3389299999999</v>
      </c>
      <c r="EU19" s="139">
        <f>('[4]Проверочная  таблица'!DG17+'[4]Проверочная  таблица'!DI17)/1000</f>
        <v>2117.99055</v>
      </c>
      <c r="EV19" s="139">
        <f>('[4]Проверочная  таблица'!DH17+'[4]Проверочная  таблица'!DJ17)/1000</f>
        <v>1746.8275599999999</v>
      </c>
      <c r="EW19" s="140">
        <f t="shared" si="37"/>
        <v>82.475701319819393</v>
      </c>
      <c r="EX19" s="138">
        <v>1880</v>
      </c>
      <c r="EY19" s="139">
        <f>'[4]Проверочная  таблица'!AZ17/1000</f>
        <v>1880</v>
      </c>
      <c r="EZ19" s="139">
        <f>'[4]Проверочная  таблица'!BE17/1000</f>
        <v>647.43249000000003</v>
      </c>
      <c r="FA19" s="140">
        <f t="shared" si="38"/>
        <v>34.437898404255321</v>
      </c>
      <c r="FB19" s="138">
        <v>1935.2</v>
      </c>
      <c r="FC19" s="139">
        <f>'[4]Прочая  субсидия_МР  и  ГО'!AB13/1000</f>
        <v>12922.552890000001</v>
      </c>
      <c r="FD19" s="139">
        <f>'[4]Прочая  субсидия_МР  и  ГО'!AC13/1000</f>
        <v>12922.552890000001</v>
      </c>
      <c r="FE19" s="140">
        <f t="shared" si="39"/>
        <v>100</v>
      </c>
      <c r="FF19" s="138"/>
      <c r="FG19" s="139">
        <f>'[4]Прочая  субсидия_МР  и  ГО'!AD13/1000</f>
        <v>0</v>
      </c>
      <c r="FH19" s="139">
        <f>'[4]Прочая  субсидия_МР  и  ГО'!AE13/1000</f>
        <v>0</v>
      </c>
      <c r="FI19" s="140">
        <f t="shared" si="40"/>
        <v>0</v>
      </c>
      <c r="FJ19" s="138">
        <v>0</v>
      </c>
      <c r="FK19" s="139">
        <f>'[4]Прочая  субсидия_МР  и  ГО'!AF13/1000</f>
        <v>0</v>
      </c>
      <c r="FL19" s="139">
        <f>'[4]Прочая  субсидия_МР  и  ГО'!AG13/1000</f>
        <v>0</v>
      </c>
      <c r="FM19" s="140">
        <f t="shared" si="41"/>
        <v>0</v>
      </c>
      <c r="FN19" s="138">
        <v>657.97799999999995</v>
      </c>
      <c r="FO19" s="139">
        <f>('[4]Проверочная  таблица'!GO17+'[4]Проверочная  таблица'!GU17)/1000</f>
        <v>657.97799999999995</v>
      </c>
      <c r="FP19" s="139">
        <f>('[4]Проверочная  таблица'!GR17+'[4]Проверочная  таблица'!GX17)/1000</f>
        <v>657.97799999999995</v>
      </c>
      <c r="FQ19" s="140">
        <f t="shared" si="42"/>
        <v>100</v>
      </c>
      <c r="FR19" s="138">
        <v>124.18389000000001</v>
      </c>
      <c r="FS19" s="139">
        <f>('[4]Прочая  субсидия_МР  и  ГО'!AH13+'[4]Прочая  субсидия_БП'!AG13)/1000</f>
        <v>124.18389000000001</v>
      </c>
      <c r="FT19" s="139">
        <f>('[4]Прочая  субсидия_МР  и  ГО'!AI13+'[4]Прочая  субсидия_БП'!AH13)/1000</f>
        <v>124.18389000000001</v>
      </c>
      <c r="FU19" s="140">
        <f t="shared" si="43"/>
        <v>100</v>
      </c>
      <c r="FV19" s="138">
        <v>0</v>
      </c>
      <c r="FW19" s="139">
        <f>('[4]Прочая  субсидия_МР  и  ГО'!AJ13+'[4]Прочая  субсидия_БП'!AM13)/1000</f>
        <v>0</v>
      </c>
      <c r="FX19" s="139">
        <f>('[4]Прочая  субсидия_МР  и  ГО'!AK13+'[4]Прочая  субсидия_БП'!AN13)/1000</f>
        <v>0</v>
      </c>
      <c r="FY19" s="140">
        <f t="shared" si="44"/>
        <v>0</v>
      </c>
      <c r="FZ19" s="138">
        <v>0</v>
      </c>
      <c r="GA19" s="139">
        <f>('[4]Прочая  субсидия_МР  и  ГО'!AL13)/1000</f>
        <v>0</v>
      </c>
      <c r="GB19" s="139">
        <f>('[4]Прочая  субсидия_МР  и  ГО'!AM13)/1000</f>
        <v>0</v>
      </c>
      <c r="GC19" s="140">
        <f t="shared" si="45"/>
        <v>0</v>
      </c>
      <c r="GD19" s="138">
        <v>493.57696999999996</v>
      </c>
      <c r="GE19" s="139">
        <f>'[4]Прочая  субсидия_МР  и  ГО'!AN13/1000</f>
        <v>660.32472999999993</v>
      </c>
      <c r="GF19" s="139">
        <f>'[4]Прочая  субсидия_МР  и  ГО'!AO13/1000</f>
        <v>660.32472999999993</v>
      </c>
      <c r="GG19" s="140">
        <f t="shared" si="46"/>
        <v>100</v>
      </c>
      <c r="GH19" s="138">
        <v>0</v>
      </c>
      <c r="GI19" s="139">
        <f>('[4]Проверочная  таблица'!CF17+'[4]Проверочная  таблица'!CN17)/1000</f>
        <v>0</v>
      </c>
      <c r="GJ19" s="139">
        <f>('[4]Проверочная  таблица'!CR17+'[4]Проверочная  таблица'!CJ17)/1000</f>
        <v>0</v>
      </c>
      <c r="GK19" s="140">
        <f t="shared" si="47"/>
        <v>0</v>
      </c>
      <c r="GL19" s="138">
        <v>26847.743760000001</v>
      </c>
      <c r="GM19" s="139">
        <f>('[4]Проверочная  таблица'!CG17+'[4]Проверочная  таблица'!CO17)/1000</f>
        <v>26847.743760000001</v>
      </c>
      <c r="GN19" s="139">
        <f>('[4]Проверочная  таблица'!CS17+'[4]Проверочная  таблица'!CK17)/1000</f>
        <v>26847.743760000001</v>
      </c>
      <c r="GO19" s="140">
        <f t="shared" si="48"/>
        <v>100</v>
      </c>
      <c r="GP19" s="138">
        <v>0</v>
      </c>
      <c r="GQ19" s="139">
        <f>('[4]Прочая  субсидия_МР  и  ГО'!AR13)/1000</f>
        <v>0</v>
      </c>
      <c r="GR19" s="139">
        <f>('[4]Прочая  субсидия_МР  и  ГО'!AS13)/1000</f>
        <v>0</v>
      </c>
      <c r="GS19" s="140">
        <f t="shared" si="49"/>
        <v>0</v>
      </c>
      <c r="GT19" s="138"/>
      <c r="GU19" s="139">
        <f>'[4]Проверочная  таблица'!HY17/1000</f>
        <v>0</v>
      </c>
      <c r="GV19" s="139">
        <f>'[4]Проверочная  таблица'!IB17/1000</f>
        <v>0</v>
      </c>
      <c r="GW19" s="140">
        <f t="shared" si="50"/>
        <v>0</v>
      </c>
      <c r="GX19" s="138">
        <v>0</v>
      </c>
      <c r="GY19" s="139">
        <f>('[4]Проверочная  таблица'!CH17+'[4]Проверочная  таблица'!CP17)/1000</f>
        <v>0</v>
      </c>
      <c r="GZ19" s="139">
        <f>('[4]Проверочная  таблица'!CL17+'[4]Проверочная  таблица'!CT17)/1000</f>
        <v>0</v>
      </c>
      <c r="HA19" s="140">
        <f t="shared" si="51"/>
        <v>0</v>
      </c>
      <c r="HB19" s="138">
        <v>0</v>
      </c>
      <c r="HC19" s="139">
        <f>('[4]Прочая  субсидия_МР  и  ГО'!AT13+'[4]Прочая  субсидия_БП'!AT13)/1000</f>
        <v>0</v>
      </c>
      <c r="HD19" s="139">
        <f>('[4]Прочая  субсидия_МР  и  ГО'!AU13+'[4]Прочая  субсидия_БП'!AU13)/1000</f>
        <v>0</v>
      </c>
      <c r="HE19" s="140">
        <f t="shared" si="52"/>
        <v>0</v>
      </c>
      <c r="HF19" s="138"/>
      <c r="HG19" s="139">
        <f>'[4]Прочая  субсидия_МР  и  ГО'!AX13/1000</f>
        <v>0</v>
      </c>
      <c r="HH19" s="139">
        <f>'[4]Прочая  субсидия_МР  и  ГО'!AY13/1000</f>
        <v>0</v>
      </c>
      <c r="HI19" s="140">
        <f t="shared" si="53"/>
        <v>0</v>
      </c>
      <c r="HJ19" s="138">
        <v>0</v>
      </c>
      <c r="HK19" s="139">
        <f>'[4]Проверочная  таблица'!FM17/1000</f>
        <v>0</v>
      </c>
      <c r="HL19" s="139">
        <f>'[4]Проверочная  таблица'!FP17/1000</f>
        <v>0</v>
      </c>
      <c r="HM19" s="140">
        <f t="shared" si="54"/>
        <v>0</v>
      </c>
      <c r="HN19" s="138">
        <v>556.71332999999993</v>
      </c>
      <c r="HO19" s="139">
        <f>('[4]Прочая  субсидия_БП'!BF13+'[4]Прочая  субсидия_МР  и  ГО'!AZ13)/1000</f>
        <v>556.71332999999993</v>
      </c>
      <c r="HP19" s="139">
        <f>('[4]Прочая  субсидия_БП'!BG13+'[4]Прочая  субсидия_МР  и  ГО'!BA13)/1000</f>
        <v>556.71332999999993</v>
      </c>
      <c r="HQ19" s="140">
        <f t="shared" si="55"/>
        <v>100</v>
      </c>
      <c r="HR19" s="138">
        <v>0</v>
      </c>
      <c r="HS19" s="139">
        <f>('[4]Проверочная  таблица'!MT17+'[4]Проверочная  таблица'!MU17+'[4]Проверочная  таблица'!NB17+'[4]Проверочная  таблица'!NC17)/1000</f>
        <v>0</v>
      </c>
      <c r="HT19" s="139">
        <f>('[4]Проверочная  таблица'!MX17+'[4]Проверочная  таблица'!MY17+'[4]Проверочная  таблица'!NF17+'[4]Проверочная  таблица'!NG17)/1000</f>
        <v>0</v>
      </c>
      <c r="HU19" s="140">
        <f t="shared" si="56"/>
        <v>0</v>
      </c>
      <c r="HV19" s="138">
        <v>2400</v>
      </c>
      <c r="HW19" s="139">
        <f>('[4]Проверочная  таблица'!MV17+'[4]Проверочная  таблица'!ND17)/1000</f>
        <v>2400</v>
      </c>
      <c r="HX19" s="139">
        <f>('[4]Проверочная  таблица'!MZ17+'[4]Проверочная  таблица'!NH17)/1000</f>
        <v>2400</v>
      </c>
      <c r="HY19" s="140">
        <f t="shared" si="57"/>
        <v>100</v>
      </c>
      <c r="HZ19" s="138">
        <v>3000</v>
      </c>
      <c r="IA19" s="139">
        <f>('[4]Прочая  субсидия_МР  и  ГО'!BB13+'[4]Прочая  субсидия_БП'!BM13)/1000</f>
        <v>3000</v>
      </c>
      <c r="IB19" s="139">
        <f>('[4]Прочая  субсидия_МР  и  ГО'!BC13+'[4]Прочая  субсидия_БП'!BN13)/1000</f>
        <v>3000</v>
      </c>
      <c r="IC19" s="140">
        <f t="shared" si="58"/>
        <v>100</v>
      </c>
      <c r="ID19" s="138">
        <v>0</v>
      </c>
      <c r="IE19" s="139">
        <f>('[4]Проверочная  таблица'!QF17+'[4]Проверочная  таблица'!QG17)/1000</f>
        <v>0</v>
      </c>
      <c r="IF19" s="139">
        <f>('[4]Проверочная  таблица'!QO17+'[4]Проверочная  таблица'!QP17)/1000</f>
        <v>0</v>
      </c>
      <c r="IG19" s="140">
        <f t="shared" si="59"/>
        <v>0</v>
      </c>
      <c r="IH19" s="138">
        <v>0</v>
      </c>
      <c r="II19" s="139">
        <f>'[4]Проверочная  таблица'!NY17/1000</f>
        <v>0</v>
      </c>
      <c r="IJ19" s="139">
        <f>'[4]Проверочная  таблица'!OB17/1000</f>
        <v>0</v>
      </c>
      <c r="IK19" s="140">
        <f t="shared" si="60"/>
        <v>0</v>
      </c>
      <c r="IL19" s="138"/>
      <c r="IM19" s="139">
        <f>'[4]Проверочная  таблица'!HS17/1000</f>
        <v>0</v>
      </c>
      <c r="IN19" s="139">
        <f>'[4]Проверочная  таблица'!HV17/1000</f>
        <v>0</v>
      </c>
      <c r="IO19" s="140">
        <f t="shared" si="61"/>
        <v>0</v>
      </c>
      <c r="IP19" s="138">
        <v>0</v>
      </c>
      <c r="IQ19" s="139">
        <f>('[4]Проверочная  таблица'!PP17+'[4]Проверочная  таблица'!PQ17+'[4]Проверочная  таблица'!QJ17+'[4]Проверочная  таблица'!QK17)/1000</f>
        <v>0</v>
      </c>
      <c r="IR19" s="139">
        <f>('[4]Проверочная  таблица'!PY17+'[4]Проверочная  таблица'!PZ17+'[4]Проверочная  таблица'!QS17+'[4]Проверочная  таблица'!QT17)/1000</f>
        <v>0</v>
      </c>
      <c r="IS19" s="140">
        <f t="shared" si="62"/>
        <v>0</v>
      </c>
      <c r="IT19" s="138"/>
      <c r="IU19" s="139">
        <f>('[4]Проверочная  таблица'!PR17+'[4]Проверочная  таблица'!PS17)/1000</f>
        <v>0</v>
      </c>
      <c r="IV19" s="139">
        <f>('[4]Проверочная  таблица'!QA17+'[4]Проверочная  таблица'!QB17)/1000</f>
        <v>0</v>
      </c>
      <c r="IW19" s="140">
        <f t="shared" si="63"/>
        <v>0</v>
      </c>
      <c r="IX19" s="138">
        <v>0</v>
      </c>
      <c r="IY19" s="139">
        <f>('[4]Проверочная  таблица'!PT17+'[4]Проверочная  таблица'!PU17)/1000</f>
        <v>0</v>
      </c>
      <c r="IZ19" s="139">
        <f>('[4]Проверочная  таблица'!QC17+'[4]Проверочная  таблица'!QD17)/1000</f>
        <v>0</v>
      </c>
      <c r="JA19" s="140">
        <f t="shared" si="64"/>
        <v>0</v>
      </c>
      <c r="JB19" s="138"/>
      <c r="JC19" s="139">
        <f>'[4]Проверочная  таблица'!SG17/1000</f>
        <v>0</v>
      </c>
      <c r="JD19" s="139">
        <f>'[4]Проверочная  таблица'!SJ17/1000</f>
        <v>0</v>
      </c>
      <c r="JE19" s="140">
        <f t="shared" si="65"/>
        <v>0</v>
      </c>
    </row>
    <row r="20" spans="1:265" ht="21.75" customHeight="1" x14ac:dyDescent="0.25">
      <c r="A20" s="143" t="s">
        <v>40</v>
      </c>
      <c r="B20" s="144">
        <f t="shared" si="10"/>
        <v>220472.67482000007</v>
      </c>
      <c r="C20" s="144">
        <f t="shared" si="10"/>
        <v>543180.58698000002</v>
      </c>
      <c r="D20" s="145">
        <f t="shared" si="10"/>
        <v>484011.91655000002</v>
      </c>
      <c r="E20" s="146" t="e">
        <f>M20+Q20+Y20+#REF!+#REF!+AO20+AS20+AW20+BU20+#REF!+CC20+CO20+DE20+#REF!+DI20+DQ20+DU20+DY20+EO20+ES20+EW20+FA20+FM20+FU20+FY20+GC20+#REF!+#REF!+GG20+GK20+GO20+HA20+#REF!+HE20+#REF!+HQ20+HU20+HY20+IC20+AC20+#REF!+#REF!+HM20+#REF!+AK20+CK20+FQ20+EC20+IG20+IK20+JA20+#REF!+#REF!+CW20+EG20+DA20+GS20+IW20+BA20+BE20+#REF!+AG20+IS20+CS20+FE20+EK20+BI20+BQ20+GW20+IO20+BM20+U20+HI20+DM20</f>
        <v>#REF!</v>
      </c>
      <c r="F20" s="144" t="e">
        <f>O20+S20+AA20+AE20+#REF!+AQ20+AU20+#REF!+BW20+#REF!+CI20+CQ20+#REF!+DG20+DK20+DS20+DW20+EA20+EQ20+EU20+EY20+FC20+FO20+FW20+GA20+GE20+#REF!+IM20+GI20+GM20+#REF!+HC20+GQ20+#REF!+HG20+HS20+HW20+IA20+IE20+#REF!+AI20+CA20+HO20+#REF!+AM20+CM20+FS20+EE20+II20+#REF!+JF20+AY20+CU20+CY20+EI20+DC20+GU20+IY20+BC20+BG20+FK20+#REF!+IU20+#REF!+#REF!+EM20+BK20+BS20+GY20+IQ20+BO20+W20+HK20+DO20</f>
        <v>#REF!</v>
      </c>
      <c r="G20" s="144" t="e">
        <f>P20+T20+AB20+AF20+#REF!+AR20+AV20+#REF!+BX20+#REF!+CJ20+CR20+#REF!+DH20+DL20+DT20+DX20+EB20+ER20+EV20+EZ20+FD20+FP20+FX20+GB20+GF20+#REF!+IN20+GJ20+GN20+#REF!+HD20+GR20+#REF!+HH20+HT20+HX20+IB20+IF20+#REF!+AJ20+CB20+HP20+#REF!+AN20+CN20+FT20+EF20+IJ20+#REF!+#REF!+AZ20+CV20+CZ20+EJ20+DD20+GV20+IZ20+BD20+BH20+FL20+#REF!+IV20+#REF!+#REF!+EN20+BL20+BT20+GZ20+IR20+BP20+X20+HL20+DP20</f>
        <v>#REF!</v>
      </c>
      <c r="H20" s="144" t="e">
        <f>Q20+U20+AC20+AG20+#REF!+AS20+AW20+#REF!+BY20+#REF!+CK20+CS20+#REF!+DI20+DM20+DU20+DY20+EC20+ES20+EW20+FA20+FE20+FQ20+FY20+GC20+GG20+#REF!+IO20+GK20+GO20+#REF!+HE20+GS20+#REF!+HI20+HU20+HY20+IC20+IG20+#REF!+AK20+CC20+HQ20+#REF!+AO20+CO20+FU20+EG20+IK20+#REF!+JG20+BA20+CW20+DA20+EK20+DE20+GW20+JA20+BE20+BI20+FM20+#REF!+IW20+#REF!+#REF!+EO20+BM20+BU20+HA20+IS20+BQ20+Y20+HM20+DQ20</f>
        <v>#REF!</v>
      </c>
      <c r="I20" s="137">
        <f t="shared" si="11"/>
        <v>89.106998326473956</v>
      </c>
      <c r="J20" s="138">
        <v>0</v>
      </c>
      <c r="K20" s="139">
        <f>'[4]Проверочная  таблица'!DV18/1000</f>
        <v>0</v>
      </c>
      <c r="L20" s="139">
        <f>'[4]Проверочная  таблица'!DY18/1000</f>
        <v>0</v>
      </c>
      <c r="M20" s="140">
        <f t="shared" si="12"/>
        <v>0</v>
      </c>
      <c r="N20" s="140">
        <v>0</v>
      </c>
      <c r="O20" s="141">
        <f>'[4]Проверочная  таблица'!DW18/1000</f>
        <v>0</v>
      </c>
      <c r="P20" s="139">
        <f>'[4]Проверочная  таблица'!DZ18/1000</f>
        <v>0</v>
      </c>
      <c r="Q20" s="140">
        <f t="shared" si="13"/>
        <v>0</v>
      </c>
      <c r="R20" s="138"/>
      <c r="S20" s="139">
        <f>'[4]Проверочная  таблица'!PA18/1000</f>
        <v>0</v>
      </c>
      <c r="T20" s="139">
        <f>'[4]Проверочная  таблица'!PD18/1000</f>
        <v>0</v>
      </c>
      <c r="U20" s="140">
        <f t="shared" si="14"/>
        <v>0</v>
      </c>
      <c r="V20" s="138">
        <v>159.20705999999998</v>
      </c>
      <c r="W20" s="139">
        <f>('[4]Прочая  субсидия_МР  и  ГО'!D14)/1000</f>
        <v>159.20705999999998</v>
      </c>
      <c r="X20" s="139">
        <f>('[4]Прочая  субсидия_МР  и  ГО'!E14)/1000</f>
        <v>159.20705999999998</v>
      </c>
      <c r="Y20" s="140">
        <f t="shared" si="15"/>
        <v>100</v>
      </c>
      <c r="Z20" s="138"/>
      <c r="AA20" s="139">
        <f>'[4]Проверочная  таблица'!PG18/1000</f>
        <v>136806.57246</v>
      </c>
      <c r="AB20" s="139">
        <f>'[4]Проверочная  таблица'!PJ18/1000</f>
        <v>92536.653829999996</v>
      </c>
      <c r="AC20" s="140">
        <f t="shared" si="16"/>
        <v>67.64050305920513</v>
      </c>
      <c r="AD20" s="138">
        <v>0</v>
      </c>
      <c r="AE20" s="139">
        <f>('[4]Проверочная  таблица'!EL18+'[4]Проверочная  таблица'!EM18)/1000</f>
        <v>0</v>
      </c>
      <c r="AF20" s="139">
        <f>('[4]Проверочная  таблица'!ES18+'[4]Проверочная  таблица'!ET18)/1000</f>
        <v>0</v>
      </c>
      <c r="AG20" s="140">
        <f t="shared" si="17"/>
        <v>0</v>
      </c>
      <c r="AH20" s="138">
        <v>305.66500000000002</v>
      </c>
      <c r="AI20" s="139">
        <f>'[4]Прочая  субсидия_МР  и  ГО'!F14/1000</f>
        <v>305.66500000000002</v>
      </c>
      <c r="AJ20" s="139">
        <f>'[4]Прочая  субсидия_МР  и  ГО'!G14/1000</f>
        <v>305.66500000000002</v>
      </c>
      <c r="AK20" s="140">
        <f t="shared" si="18"/>
        <v>100</v>
      </c>
      <c r="AL20" s="138">
        <v>3290</v>
      </c>
      <c r="AM20" s="139">
        <f>'[4]Прочая  субсидия_МР  и  ГО'!H14/1000</f>
        <v>3290</v>
      </c>
      <c r="AN20" s="139">
        <f>'[4]Прочая  субсидия_МР  и  ГО'!I14/1000</f>
        <v>3290</v>
      </c>
      <c r="AO20" s="140">
        <f t="shared" si="19"/>
        <v>100</v>
      </c>
      <c r="AP20" s="138">
        <v>80.80107000000001</v>
      </c>
      <c r="AQ20" s="139">
        <f>'[4]Прочая  субсидия_МР  и  ГО'!J14/1000</f>
        <v>80.80107000000001</v>
      </c>
      <c r="AR20" s="139">
        <f>'[4]Прочая  субсидия_МР  и  ГО'!K14/1000</f>
        <v>80.80107000000001</v>
      </c>
      <c r="AS20" s="140">
        <f t="shared" si="20"/>
        <v>100</v>
      </c>
      <c r="AT20" s="138">
        <v>4620</v>
      </c>
      <c r="AU20" s="139">
        <f>'[4]Прочая  субсидия_МР  и  ГО'!L14/1000</f>
        <v>4905.76</v>
      </c>
      <c r="AV20" s="139">
        <f>'[4]Прочая  субсидия_МР  и  ГО'!M14/1000</f>
        <v>4905.76</v>
      </c>
      <c r="AW20" s="140">
        <f t="shared" si="21"/>
        <v>100</v>
      </c>
      <c r="AX20" s="138">
        <v>5797.4424400000007</v>
      </c>
      <c r="AY20" s="139">
        <f>'[4]Прочая  субсидия_МР  и  ГО'!N14/1000</f>
        <v>5797.4424400000007</v>
      </c>
      <c r="AZ20" s="139">
        <f>'[4]Прочая  субсидия_МР  и  ГО'!O14/1000</f>
        <v>5797.4424400000007</v>
      </c>
      <c r="BA20" s="140">
        <f t="shared" si="0"/>
        <v>100</v>
      </c>
      <c r="BB20" s="138">
        <v>107957.85793000001</v>
      </c>
      <c r="BC20" s="139">
        <f>'[4]Прочая  субсидия_МР  и  ГО'!P14/1000</f>
        <v>107957.85793000001</v>
      </c>
      <c r="BD20" s="139">
        <f>'[4]Прочая  субсидия_МР  и  ГО'!Q14/1000</f>
        <v>107957.85793000001</v>
      </c>
      <c r="BE20" s="140">
        <f t="shared" si="1"/>
        <v>100</v>
      </c>
      <c r="BF20" s="138"/>
      <c r="BG20" s="139">
        <f>'[4]Проверочная  таблица'!OR18/1000</f>
        <v>0</v>
      </c>
      <c r="BH20" s="139">
        <f>'[4]Проверочная  таблица'!OW18/1000</f>
        <v>0</v>
      </c>
      <c r="BI20" s="140">
        <f t="shared" si="2"/>
        <v>0</v>
      </c>
      <c r="BJ20" s="138"/>
      <c r="BK20" s="139">
        <f>'[4]Проверочная  таблица'!OS18/1000</f>
        <v>0</v>
      </c>
      <c r="BL20" s="139">
        <f>'[4]Проверочная  таблица'!OX18/1000</f>
        <v>0</v>
      </c>
      <c r="BM20" s="140">
        <f t="shared" si="3"/>
        <v>0</v>
      </c>
      <c r="BN20" s="138"/>
      <c r="BO20" s="139">
        <f>('[4]Проверочная  таблица'!OT18+'[4]Проверочная  таблица'!OU18)/1000</f>
        <v>0</v>
      </c>
      <c r="BP20" s="139">
        <f>('[4]Проверочная  таблица'!OY18+'[4]Проверочная  таблица'!OZ18)/1000</f>
        <v>0</v>
      </c>
      <c r="BQ20" s="140">
        <f t="shared" si="4"/>
        <v>0</v>
      </c>
      <c r="BR20" s="138">
        <v>0</v>
      </c>
      <c r="BS20" s="139">
        <f>'[4]Проверочная  таблица'!EA18/1000</f>
        <v>0</v>
      </c>
      <c r="BT20" s="139">
        <f>'[4]Проверочная  таблица'!ED18/1000</f>
        <v>0</v>
      </c>
      <c r="BU20" s="140">
        <f t="shared" si="22"/>
        <v>0</v>
      </c>
      <c r="BV20" s="138"/>
      <c r="BW20" s="139">
        <f>'[4]Проверочная  таблица'!FG18/1000</f>
        <v>31220.842109999998</v>
      </c>
      <c r="BX20" s="139">
        <f>'[4]Проверочная  таблица'!FJ18/1000</f>
        <v>31220.842109999998</v>
      </c>
      <c r="BY20" s="140">
        <f t="shared" si="5"/>
        <v>100</v>
      </c>
      <c r="BZ20" s="138">
        <v>0</v>
      </c>
      <c r="CA20" s="139">
        <f>('[4]Проверочная  таблица'!MH18+'[4]Проверочная  таблица'!MI18)/1000</f>
        <v>0</v>
      </c>
      <c r="CB20" s="139">
        <f>('[4]Проверочная  таблица'!MN18+'[4]Проверочная  таблица'!MO18)/1000</f>
        <v>0</v>
      </c>
      <c r="CC20" s="140">
        <f t="shared" si="23"/>
        <v>0</v>
      </c>
      <c r="CD20" s="138"/>
      <c r="CE20" s="139">
        <f>('[4]Проверочная  таблица'!MJ18+'[4]Проверочная  таблица'!MK18)/1000</f>
        <v>0</v>
      </c>
      <c r="CF20" s="139">
        <f>('[4]Проверочная  таблица'!MP18+'[4]Проверочная  таблица'!MQ18)/1000</f>
        <v>0</v>
      </c>
      <c r="CG20" s="140">
        <f t="shared" si="24"/>
        <v>0</v>
      </c>
      <c r="CH20" s="138">
        <v>0</v>
      </c>
      <c r="CI20" s="139">
        <f>'[4]Проверочная  таблица'!ML18/1000</f>
        <v>0</v>
      </c>
      <c r="CJ20" s="139">
        <f>'[4]Проверочная  таблица'!MR18/1000</f>
        <v>0</v>
      </c>
      <c r="CK20" s="140">
        <f t="shared" si="25"/>
        <v>0</v>
      </c>
      <c r="CL20" s="138">
        <v>32000</v>
      </c>
      <c r="CM20" s="139">
        <f>('[4]Проверочная  таблица'!KC18+'[4]Проверочная  таблица'!KD18)/1000</f>
        <v>32000</v>
      </c>
      <c r="CN20" s="139">
        <f>('[4]Проверочная  таблица'!KG18+'[4]Проверочная  таблица'!KH18)/1000</f>
        <v>32000</v>
      </c>
      <c r="CO20" s="140">
        <f t="shared" si="6"/>
        <v>100</v>
      </c>
      <c r="CP20" s="138">
        <v>5390</v>
      </c>
      <c r="CQ20" s="139">
        <f>'[4]Проверочная  таблица'!KB18/1000</f>
        <v>5390</v>
      </c>
      <c r="CR20" s="139">
        <f>'[4]Проверочная  таблица'!KF18/1000</f>
        <v>5390</v>
      </c>
      <c r="CS20" s="140">
        <f t="shared" si="7"/>
        <v>100</v>
      </c>
      <c r="CT20" s="138">
        <v>0</v>
      </c>
      <c r="CU20" s="139">
        <f>('[4]Проверочная  таблица'!LB18+'[4]Проверочная  таблица'!LC18)/1000</f>
        <v>0</v>
      </c>
      <c r="CV20" s="139">
        <f>('[4]Проверочная  таблица'!LJ18+'[4]Проверочная  таблица'!LK18)/1000</f>
        <v>0</v>
      </c>
      <c r="CW20" s="140">
        <f t="shared" si="26"/>
        <v>0</v>
      </c>
      <c r="CX20" s="138">
        <v>0</v>
      </c>
      <c r="CY20" s="139">
        <f>'[4]Проверочная  таблица'!LD18/1000</f>
        <v>0</v>
      </c>
      <c r="CZ20" s="139">
        <f>'[4]Проверочная  таблица'!LL18/1000</f>
        <v>0</v>
      </c>
      <c r="DA20" s="140">
        <f t="shared" si="8"/>
        <v>0</v>
      </c>
      <c r="DB20" s="138">
        <v>19.91432</v>
      </c>
      <c r="DC20" s="139">
        <f>('[4]Прочая  субсидия_МР  и  ГО'!R14+'[4]Прочая  субсидия_БП'!H14)/1000</f>
        <v>19.91432</v>
      </c>
      <c r="DD20" s="139">
        <f>('[4]Прочая  субсидия_МР  и  ГО'!S14+'[4]Прочая  субсидия_БП'!I14)/1000</f>
        <v>19.91432</v>
      </c>
      <c r="DE20" s="140">
        <f t="shared" si="27"/>
        <v>100</v>
      </c>
      <c r="DF20" s="138">
        <v>267.87993999999998</v>
      </c>
      <c r="DG20" s="139">
        <f>('[4]Проверочная  таблица'!LE18+'[4]Проверочная  таблица'!LF18)/1000</f>
        <v>267.87993999999998</v>
      </c>
      <c r="DH20" s="139">
        <f>('[4]Проверочная  таблица'!LM18+'[4]Проверочная  таблица'!LN18)/1000</f>
        <v>267.87993999999998</v>
      </c>
      <c r="DI20" s="140">
        <f t="shared" si="28"/>
        <v>100</v>
      </c>
      <c r="DJ20" s="138"/>
      <c r="DK20" s="139">
        <f>'[4]Проверочная  таблица'!HM18/1000</f>
        <v>0</v>
      </c>
      <c r="DL20" s="139">
        <f>'[4]Проверочная  таблица'!HP18/1000</f>
        <v>0</v>
      </c>
      <c r="DM20" s="140">
        <f t="shared" si="29"/>
        <v>0</v>
      </c>
      <c r="DN20" s="138">
        <v>1212.8783899999999</v>
      </c>
      <c r="DO20" s="139">
        <f>('[4]Проверочная  таблица'!IK18+'[4]Проверочная  таблица'!IQ18)/1000</f>
        <v>1212.8783899999999</v>
      </c>
      <c r="DP20" s="139">
        <f>('[4]Проверочная  таблица'!IN18+'[4]Проверочная  таблица'!IT18)/1000</f>
        <v>1212.8783899999999</v>
      </c>
      <c r="DQ20" s="140">
        <f t="shared" si="30"/>
        <v>100</v>
      </c>
      <c r="DR20" s="138">
        <v>0</v>
      </c>
      <c r="DS20" s="139">
        <f>'[4]Проверочная  таблица'!IE18/1000</f>
        <v>0</v>
      </c>
      <c r="DT20" s="139">
        <f>'[4]Проверочная  таблица'!IH18/1000</f>
        <v>0</v>
      </c>
      <c r="DU20" s="140">
        <f t="shared" si="9"/>
        <v>0</v>
      </c>
      <c r="DV20" s="138">
        <v>1224.7588400000002</v>
      </c>
      <c r="DW20" s="139">
        <f>'[4]Прочая  субсидия_МР  и  ГО'!T14/1000</f>
        <v>1113.4529700000003</v>
      </c>
      <c r="DX20" s="139">
        <f>'[4]Прочая  субсидия_МР  и  ГО'!U14/1000</f>
        <v>1113.4529700000001</v>
      </c>
      <c r="DY20" s="140">
        <f t="shared" si="31"/>
        <v>99.999999999999972</v>
      </c>
      <c r="DZ20" s="138">
        <v>0</v>
      </c>
      <c r="EA20" s="139">
        <f>'[4]Проверочная  таблица'!DO18/1000</f>
        <v>0</v>
      </c>
      <c r="EB20" s="139">
        <f>'[4]Проверочная  таблица'!DR18/1000</f>
        <v>0</v>
      </c>
      <c r="EC20" s="140">
        <f t="shared" si="32"/>
        <v>0</v>
      </c>
      <c r="ED20" s="138">
        <v>0</v>
      </c>
      <c r="EE20" s="139">
        <f>('[4]Прочая  субсидия_МР  и  ГО'!X14+'[4]Прочая  субсидия_БП'!T14)/1000</f>
        <v>816.75</v>
      </c>
      <c r="EF20" s="139">
        <f>('[4]Прочая  субсидия_МР  и  ГО'!Y14+'[4]Прочая  субсидия_БП'!U14)/1000</f>
        <v>816.75</v>
      </c>
      <c r="EG20" s="140">
        <f t="shared" si="33"/>
        <v>100</v>
      </c>
      <c r="EH20" s="138">
        <v>0</v>
      </c>
      <c r="EI20" s="139">
        <f>('[4]Прочая  субсидия_МР  и  ГО'!V14+'[4]Прочая  субсидия_БП'!N14)/1000</f>
        <v>0</v>
      </c>
      <c r="EJ20" s="139">
        <f>('[4]Прочая  субсидия_МР  и  ГО'!W14+'[4]Прочая  субсидия_БП'!O14)/1000</f>
        <v>0</v>
      </c>
      <c r="EK20" s="140">
        <f t="shared" si="34"/>
        <v>0</v>
      </c>
      <c r="EL20" s="138">
        <v>21791.889600000002</v>
      </c>
      <c r="EM20" s="139">
        <f>('[4]Проверочная  таблица'!AY18+'[4]Прочая  субсидия_МР  и  ГО'!Z14+'[4]Прочая  субсидия_БП'!Z14)/1000</f>
        <v>21791.889600000002</v>
      </c>
      <c r="EN20" s="139">
        <f>('[4]Проверочная  таблица'!BD18+'[4]Прочая  субсидия_МР  и  ГО'!AA14+'[4]Прочая  субсидия_БП'!AA14)/1000</f>
        <v>21791.889600000002</v>
      </c>
      <c r="EO20" s="140">
        <f t="shared" si="35"/>
        <v>100</v>
      </c>
      <c r="EP20" s="138">
        <v>7028.7949100000005</v>
      </c>
      <c r="EQ20" s="139">
        <f>('[4]Проверочная  таблица'!CY18+'[4]Проверочная  таблица'!DA18)/1000</f>
        <v>5807.54378</v>
      </c>
      <c r="ER20" s="139">
        <f>('[4]Проверочная  таблица'!CZ18+'[4]Проверочная  таблица'!DB18)/1000</f>
        <v>5744.1021700000001</v>
      </c>
      <c r="ES20" s="140">
        <f t="shared" si="36"/>
        <v>98.907599969913619</v>
      </c>
      <c r="ET20" s="138">
        <v>1121.06322</v>
      </c>
      <c r="EU20" s="139">
        <f>('[4]Проверочная  таблица'!DG18+'[4]Проверочная  таблица'!DI18)/1000</f>
        <v>926.27879000000007</v>
      </c>
      <c r="EV20" s="139">
        <f>('[4]Проверочная  таблица'!DH18+'[4]Проверочная  таблица'!DJ18)/1000</f>
        <v>916.16012999999998</v>
      </c>
      <c r="EW20" s="140">
        <f t="shared" si="37"/>
        <v>98.907601025820739</v>
      </c>
      <c r="EX20" s="138">
        <v>0</v>
      </c>
      <c r="EY20" s="139">
        <f>'[4]Проверочная  таблица'!AZ18/1000</f>
        <v>0</v>
      </c>
      <c r="EZ20" s="139">
        <f>'[4]Проверочная  таблица'!BE18/1000</f>
        <v>0</v>
      </c>
      <c r="FA20" s="140">
        <f t="shared" si="38"/>
        <v>0</v>
      </c>
      <c r="FB20" s="138">
        <v>0</v>
      </c>
      <c r="FC20" s="139">
        <f>'[4]Прочая  субсидия_МР  и  ГО'!AB14/1000</f>
        <v>0</v>
      </c>
      <c r="FD20" s="139">
        <f>'[4]Прочая  субсидия_МР  и  ГО'!AC14/1000</f>
        <v>0</v>
      </c>
      <c r="FE20" s="140">
        <f t="shared" si="39"/>
        <v>0</v>
      </c>
      <c r="FF20" s="138"/>
      <c r="FG20" s="139">
        <f>'[4]Прочая  субсидия_МР  и  ГО'!AD14/1000</f>
        <v>0</v>
      </c>
      <c r="FH20" s="139">
        <f>'[4]Прочая  субсидия_МР  и  ГО'!AE14/1000</f>
        <v>0</v>
      </c>
      <c r="FI20" s="140">
        <f t="shared" si="40"/>
        <v>0</v>
      </c>
      <c r="FJ20" s="138">
        <v>166.84210000000002</v>
      </c>
      <c r="FK20" s="139">
        <f>'[4]Прочая  субсидия_МР  и  ГО'!AF14/1000</f>
        <v>166.84210000000002</v>
      </c>
      <c r="FL20" s="139">
        <f>'[4]Прочая  субсидия_МР  и  ГО'!AG14/1000</f>
        <v>166.84210000000002</v>
      </c>
      <c r="FM20" s="140">
        <f t="shared" si="41"/>
        <v>100</v>
      </c>
      <c r="FN20" s="138">
        <v>1975.24758</v>
      </c>
      <c r="FO20" s="139">
        <f>('[4]Проверочная  таблица'!GO18+'[4]Проверочная  таблица'!GU18)/1000</f>
        <v>1975.24758</v>
      </c>
      <c r="FP20" s="139">
        <f>('[4]Проверочная  таблица'!GR18+'[4]Проверочная  таблица'!GX18)/1000</f>
        <v>1975.24758</v>
      </c>
      <c r="FQ20" s="140">
        <f t="shared" si="42"/>
        <v>100</v>
      </c>
      <c r="FR20" s="138">
        <v>0</v>
      </c>
      <c r="FS20" s="139">
        <f>('[4]Прочая  субсидия_МР  и  ГО'!AH14+'[4]Прочая  субсидия_БП'!AG14)/1000</f>
        <v>0</v>
      </c>
      <c r="FT20" s="139">
        <f>('[4]Прочая  субсидия_МР  и  ГО'!AI14+'[4]Прочая  субсидия_БП'!AH14)/1000</f>
        <v>0</v>
      </c>
      <c r="FU20" s="140">
        <f t="shared" si="43"/>
        <v>0</v>
      </c>
      <c r="FV20" s="138">
        <v>0</v>
      </c>
      <c r="FW20" s="139">
        <f>('[4]Прочая  субсидия_МР  и  ГО'!AJ14+'[4]Прочая  субсидия_БП'!AM14)/1000</f>
        <v>1868.4977799999999</v>
      </c>
      <c r="FX20" s="139">
        <f>('[4]Прочая  субсидия_МР  и  ГО'!AK14+'[4]Прочая  субсидия_БП'!AN14)/1000</f>
        <v>1868.4977799999999</v>
      </c>
      <c r="FY20" s="140">
        <f t="shared" si="44"/>
        <v>100</v>
      </c>
      <c r="FZ20" s="138">
        <v>0</v>
      </c>
      <c r="GA20" s="139">
        <f>('[4]Прочая  субсидия_МР  и  ГО'!AL14)/1000</f>
        <v>0</v>
      </c>
      <c r="GB20" s="139">
        <f>('[4]Прочая  субсидия_МР  и  ГО'!AM14)/1000</f>
        <v>0</v>
      </c>
      <c r="GC20" s="140">
        <f t="shared" si="45"/>
        <v>0</v>
      </c>
      <c r="GD20" s="138">
        <v>1425.8856599999999</v>
      </c>
      <c r="GE20" s="139">
        <f>'[4]Прочая  субсидия_МР  и  ГО'!AN14/1000</f>
        <v>1357.7590799999998</v>
      </c>
      <c r="GF20" s="139">
        <f>'[4]Прочая  субсидия_МР  и  ГО'!AO14/1000</f>
        <v>1357.7590799999998</v>
      </c>
      <c r="GG20" s="140">
        <f t="shared" si="46"/>
        <v>100</v>
      </c>
      <c r="GH20" s="138">
        <v>0</v>
      </c>
      <c r="GI20" s="139">
        <f>('[4]Проверочная  таблица'!CF18+'[4]Проверочная  таблица'!CN18)/1000</f>
        <v>0</v>
      </c>
      <c r="GJ20" s="139">
        <f>('[4]Проверочная  таблица'!CR18+'[4]Проверочная  таблица'!CJ18)/1000</f>
        <v>0</v>
      </c>
      <c r="GK20" s="140">
        <f t="shared" si="47"/>
        <v>0</v>
      </c>
      <c r="GL20" s="138">
        <v>23524.001420000001</v>
      </c>
      <c r="GM20" s="139">
        <f>('[4]Проверочная  таблица'!CG18+'[4]Проверочная  таблица'!CO18)/1000</f>
        <v>39178.020700000001</v>
      </c>
      <c r="GN20" s="139">
        <f>('[4]Проверочная  таблица'!CS18+'[4]Проверочная  таблица'!CK18)/1000</f>
        <v>24368.639899999998</v>
      </c>
      <c r="GO20" s="140">
        <f t="shared" si="48"/>
        <v>62.19977289460158</v>
      </c>
      <c r="GP20" s="138">
        <v>0</v>
      </c>
      <c r="GQ20" s="139">
        <f>('[4]Прочая  субсидия_МР  и  ГО'!AR14)/1000</f>
        <v>0</v>
      </c>
      <c r="GR20" s="139">
        <f>('[4]Прочая  субсидия_МР  и  ГО'!AS14)/1000</f>
        <v>0</v>
      </c>
      <c r="GS20" s="140">
        <f t="shared" si="49"/>
        <v>0</v>
      </c>
      <c r="GT20" s="138"/>
      <c r="GU20" s="139">
        <f>'[4]Проверочная  таблица'!HY18/1000</f>
        <v>0</v>
      </c>
      <c r="GV20" s="139">
        <f>'[4]Проверочная  таблица'!IB18/1000</f>
        <v>0</v>
      </c>
      <c r="GW20" s="140">
        <f t="shared" si="50"/>
        <v>0</v>
      </c>
      <c r="GX20" s="138">
        <v>0</v>
      </c>
      <c r="GY20" s="139">
        <f>('[4]Проверочная  таблица'!CH18+'[4]Проверочная  таблица'!CP18)/1000</f>
        <v>0</v>
      </c>
      <c r="GZ20" s="139">
        <f>('[4]Проверочная  таблица'!CL18+'[4]Проверочная  таблица'!CT18)/1000</f>
        <v>0</v>
      </c>
      <c r="HA20" s="140">
        <f t="shared" si="51"/>
        <v>0</v>
      </c>
      <c r="HB20" s="138">
        <v>0</v>
      </c>
      <c r="HC20" s="139">
        <f>('[4]Прочая  субсидия_МР  и  ГО'!AT14+'[4]Прочая  субсидия_БП'!AT14)/1000</f>
        <v>0</v>
      </c>
      <c r="HD20" s="139">
        <f>('[4]Прочая  субсидия_МР  и  ГО'!AU14+'[4]Прочая  субсидия_БП'!AU14)/1000</f>
        <v>0</v>
      </c>
      <c r="HE20" s="140">
        <f t="shared" si="52"/>
        <v>0</v>
      </c>
      <c r="HF20" s="138"/>
      <c r="HG20" s="139">
        <f>'[4]Прочая  субсидия_МР  и  ГО'!AX14/1000</f>
        <v>0</v>
      </c>
      <c r="HH20" s="139">
        <f>'[4]Прочая  субсидия_МР  и  ГО'!AY14/1000</f>
        <v>0</v>
      </c>
      <c r="HI20" s="140">
        <f t="shared" si="53"/>
        <v>0</v>
      </c>
      <c r="HJ20" s="138">
        <v>0</v>
      </c>
      <c r="HK20" s="139">
        <f>'[4]Проверочная  таблица'!FM18/1000</f>
        <v>0</v>
      </c>
      <c r="HL20" s="139">
        <f>'[4]Проверочная  таблица'!FP18/1000</f>
        <v>0</v>
      </c>
      <c r="HM20" s="140">
        <f t="shared" si="54"/>
        <v>0</v>
      </c>
      <c r="HN20" s="138">
        <v>821.41393999999991</v>
      </c>
      <c r="HO20" s="139">
        <f>('[4]Прочая  субсидия_БП'!BF14+'[4]Прочая  субсидия_МР  и  ГО'!AZ14)/1000</f>
        <v>821.41393999999991</v>
      </c>
      <c r="HP20" s="139">
        <f>('[4]Прочая  субсидия_БП'!BG14+'[4]Прочая  субсидия_МР  и  ГО'!BA14)/1000</f>
        <v>805.60320999999999</v>
      </c>
      <c r="HQ20" s="140">
        <f t="shared" si="55"/>
        <v>98.075181193053538</v>
      </c>
      <c r="HR20" s="138">
        <v>0</v>
      </c>
      <c r="HS20" s="139">
        <f>('[4]Проверочная  таблица'!MT18+'[4]Проверочная  таблица'!MU18+'[4]Проверочная  таблица'!NB18+'[4]Проверочная  таблица'!NC18)/1000</f>
        <v>0</v>
      </c>
      <c r="HT20" s="139">
        <f>('[4]Проверочная  таблица'!MX18+'[4]Проверочная  таблица'!MY18+'[4]Проверочная  таблица'!NF18+'[4]Проверочная  таблица'!NG18)/1000</f>
        <v>0</v>
      </c>
      <c r="HU20" s="140">
        <f t="shared" si="56"/>
        <v>0</v>
      </c>
      <c r="HV20" s="138">
        <v>0</v>
      </c>
      <c r="HW20" s="139">
        <f>('[4]Проверочная  таблица'!MV18+'[4]Проверочная  таблица'!ND18)/1000</f>
        <v>0</v>
      </c>
      <c r="HX20" s="139">
        <f>('[4]Проверочная  таблица'!MZ18+'[4]Проверочная  таблица'!NH18)/1000</f>
        <v>0</v>
      </c>
      <c r="HY20" s="140">
        <f t="shared" si="57"/>
        <v>0</v>
      </c>
      <c r="HZ20" s="138">
        <v>0</v>
      </c>
      <c r="IA20" s="139">
        <f>('[4]Прочая  субсидия_МР  и  ГО'!BB14+'[4]Прочая  субсидия_БП'!BM14)/1000</f>
        <v>0</v>
      </c>
      <c r="IB20" s="139">
        <f>('[4]Прочая  субсидия_МР  и  ГО'!BC14+'[4]Прочая  субсидия_БП'!BN14)/1000</f>
        <v>0</v>
      </c>
      <c r="IC20" s="140">
        <f t="shared" si="58"/>
        <v>0</v>
      </c>
      <c r="ID20" s="138">
        <v>0</v>
      </c>
      <c r="IE20" s="139">
        <f>('[4]Проверочная  таблица'!QF18+'[4]Проверочная  таблица'!QG18)/1000</f>
        <v>0</v>
      </c>
      <c r="IF20" s="139">
        <f>('[4]Проверочная  таблица'!QO18+'[4]Проверочная  таблица'!QP18)/1000</f>
        <v>0</v>
      </c>
      <c r="IG20" s="140">
        <f t="shared" si="59"/>
        <v>0</v>
      </c>
      <c r="IH20" s="138">
        <v>291.13140000000004</v>
      </c>
      <c r="II20" s="139">
        <f>'[4]Проверочная  таблица'!NY18/1000</f>
        <v>291.13140000000004</v>
      </c>
      <c r="IJ20" s="139">
        <f>'[4]Проверочная  таблица'!OB18/1000</f>
        <v>291.13140000000004</v>
      </c>
      <c r="IK20" s="140">
        <f t="shared" si="60"/>
        <v>100</v>
      </c>
      <c r="IL20" s="138"/>
      <c r="IM20" s="139">
        <f>'[4]Проверочная  таблица'!HS18/1000</f>
        <v>0</v>
      </c>
      <c r="IN20" s="139">
        <f>'[4]Проверочная  таблица'!HV18/1000</f>
        <v>0</v>
      </c>
      <c r="IO20" s="140">
        <f t="shared" si="61"/>
        <v>0</v>
      </c>
      <c r="IP20" s="138">
        <v>0</v>
      </c>
      <c r="IQ20" s="139">
        <f>('[4]Проверочная  таблица'!PP18+'[4]Проверочная  таблица'!PQ18+'[4]Проверочная  таблица'!QJ18+'[4]Проверочная  таблица'!QK18)/1000</f>
        <v>0</v>
      </c>
      <c r="IR20" s="139">
        <f>('[4]Проверочная  таблица'!PY18+'[4]Проверочная  таблица'!PZ18+'[4]Проверочная  таблица'!QS18+'[4]Проверочная  таблица'!QT18)/1000</f>
        <v>0</v>
      </c>
      <c r="IS20" s="140">
        <f t="shared" si="62"/>
        <v>0</v>
      </c>
      <c r="IT20" s="138"/>
      <c r="IU20" s="139">
        <f>('[4]Проверочная  таблица'!PR18+'[4]Проверочная  таблица'!PS18)/1000</f>
        <v>117432.51749</v>
      </c>
      <c r="IV20" s="139">
        <f>('[4]Проверочная  таблица'!QA18+'[4]Проверочная  таблица'!QB18)/1000</f>
        <v>117432.51749</v>
      </c>
      <c r="IW20" s="140">
        <f t="shared" si="63"/>
        <v>100</v>
      </c>
      <c r="IX20" s="138">
        <v>0</v>
      </c>
      <c r="IY20" s="139">
        <f>('[4]Проверочная  таблица'!PT18+'[4]Проверочная  таблица'!PU18)/1000</f>
        <v>0</v>
      </c>
      <c r="IZ20" s="139">
        <f>('[4]Проверочная  таблица'!QC18+'[4]Проверочная  таблица'!QD18)/1000</f>
        <v>0</v>
      </c>
      <c r="JA20" s="140">
        <f t="shared" si="64"/>
        <v>0</v>
      </c>
      <c r="JB20" s="138"/>
      <c r="JC20" s="139">
        <f>'[4]Проверочная  таблица'!SG18/1000</f>
        <v>20218.421050000001</v>
      </c>
      <c r="JD20" s="139">
        <f>'[4]Проверочная  таблица'!SJ18/1000</f>
        <v>20218.421050000001</v>
      </c>
      <c r="JE20" s="140">
        <f t="shared" si="65"/>
        <v>100</v>
      </c>
    </row>
    <row r="21" spans="1:265" ht="21.75" customHeight="1" x14ac:dyDescent="0.25">
      <c r="A21" s="143" t="s">
        <v>41</v>
      </c>
      <c r="B21" s="144">
        <f t="shared" si="10"/>
        <v>231832.43913000001</v>
      </c>
      <c r="C21" s="144">
        <f t="shared" si="10"/>
        <v>333671.34911000001</v>
      </c>
      <c r="D21" s="145">
        <f t="shared" si="10"/>
        <v>331506.76106000005</v>
      </c>
      <c r="E21" s="146" t="e">
        <f>M21+Q21+Y21+#REF!+#REF!+AO21+AS21+AW21+BU21+#REF!+CC21+CO21+DE21+#REF!+DI21+DQ21+DU21+DY21+EO21+ES21+EW21+FA21+FM21+FU21+FY21+GC21+#REF!+#REF!+GG21+GK21+GO21+HA21+#REF!+HE21+#REF!+HQ21+HU21+HY21+IC21+AC21+#REF!+#REF!+HM21+#REF!+AK21+CK21+FQ21+EC21+IG21+IK21+JA21+#REF!+#REF!+CW21+EG21+DA21+GS21+IW21+BA21+BE21+#REF!+AG21+IS21+CS21+FE21+EK21+BI21+BQ21+GW21+IO21+BM21+U21+HI21+DM21</f>
        <v>#REF!</v>
      </c>
      <c r="F21" s="144" t="e">
        <f>O21+S21+AA21+AE21+#REF!+AQ21+AU21+#REF!+BW21+#REF!+CI21+CQ21+#REF!+DG21+DK21+DS21+DW21+EA21+EQ21+EU21+EY21+FC21+FO21+FW21+GA21+GE21+#REF!+IM21+GI21+GM21+#REF!+HC21+GQ21+#REF!+HG21+HS21+HW21+IA21+IE21+#REF!+AI21+CA21+HO21+#REF!+AM21+CM21+FS21+EE21+II21+#REF!+JF21+AY21+CU21+CY21+EI21+DC21+GU21+IY21+BC21+BG21+FK21+#REF!+IU21+#REF!+#REF!+EM21+BK21+BS21+GY21+IQ21+BO21+W21+HK21+DO21</f>
        <v>#REF!</v>
      </c>
      <c r="G21" s="144" t="e">
        <f>P21+T21+AB21+AF21+#REF!+AR21+AV21+#REF!+BX21+#REF!+CJ21+CR21+#REF!+DH21+DL21+DT21+DX21+EB21+ER21+EV21+EZ21+FD21+FP21+FX21+GB21+GF21+#REF!+IN21+GJ21+GN21+#REF!+HD21+GR21+#REF!+HH21+HT21+HX21+IB21+IF21+#REF!+AJ21+CB21+HP21+#REF!+AN21+CN21+FT21+EF21+IJ21+#REF!+#REF!+AZ21+CV21+CZ21+EJ21+DD21+GV21+IZ21+BD21+BH21+FL21+#REF!+IV21+#REF!+#REF!+EN21+BL21+BT21+GZ21+IR21+BP21+X21+HL21+DP21</f>
        <v>#REF!</v>
      </c>
      <c r="H21" s="144" t="e">
        <f>Q21+U21+AC21+AG21+#REF!+AS21+AW21+#REF!+BY21+#REF!+CK21+CS21+#REF!+DI21+DM21+DU21+DY21+EC21+ES21+EW21+FA21+FE21+FQ21+FY21+GC21+GG21+#REF!+IO21+GK21+GO21+#REF!+HE21+GS21+#REF!+HI21+HU21+HY21+IC21+IG21+#REF!+AK21+CC21+HQ21+#REF!+AO21+CO21+FU21+EG21+IK21+#REF!+JG21+BA21+CW21+DA21+EK21+DE21+GW21+JA21+BE21+BI21+FM21+#REF!+IW21+#REF!+#REF!+EO21+BM21+BU21+HA21+IS21+BQ21+Y21+HM21+DQ21</f>
        <v>#REF!</v>
      </c>
      <c r="I21" s="137">
        <f t="shared" si="11"/>
        <v>99.351281416347675</v>
      </c>
      <c r="J21" s="138">
        <v>0</v>
      </c>
      <c r="K21" s="139">
        <f>'[4]Проверочная  таблица'!DV19/1000</f>
        <v>0</v>
      </c>
      <c r="L21" s="139">
        <f>'[4]Проверочная  таблица'!DY19/1000</f>
        <v>0</v>
      </c>
      <c r="M21" s="140">
        <f t="shared" si="12"/>
        <v>0</v>
      </c>
      <c r="N21" s="140">
        <v>1871.9</v>
      </c>
      <c r="O21" s="141">
        <f>'[4]Проверочная  таблица'!DW19/1000</f>
        <v>1871.9</v>
      </c>
      <c r="P21" s="139">
        <f>'[4]Проверочная  таблица'!DZ19/1000</f>
        <v>1871.9</v>
      </c>
      <c r="Q21" s="140">
        <f t="shared" si="13"/>
        <v>100</v>
      </c>
      <c r="R21" s="138"/>
      <c r="S21" s="139">
        <f>'[4]Проверочная  таблица'!PA19/1000</f>
        <v>0</v>
      </c>
      <c r="T21" s="139">
        <f>'[4]Проверочная  таблица'!PD19/1000</f>
        <v>0</v>
      </c>
      <c r="U21" s="140">
        <f t="shared" si="14"/>
        <v>0</v>
      </c>
      <c r="V21" s="138">
        <v>318.41410999999999</v>
      </c>
      <c r="W21" s="139">
        <f>('[4]Прочая  субсидия_МР  и  ГО'!D15)/1000</f>
        <v>318.41410999999999</v>
      </c>
      <c r="X21" s="139">
        <f>('[4]Прочая  субсидия_МР  и  ГО'!E15)/1000</f>
        <v>318.41410999999999</v>
      </c>
      <c r="Y21" s="140">
        <f t="shared" si="15"/>
        <v>100</v>
      </c>
      <c r="Z21" s="138"/>
      <c r="AA21" s="139">
        <f>'[4]Проверочная  таблица'!PG19/1000</f>
        <v>0</v>
      </c>
      <c r="AB21" s="139">
        <f>'[4]Проверочная  таблица'!PJ19/1000</f>
        <v>0</v>
      </c>
      <c r="AC21" s="140">
        <f t="shared" si="16"/>
        <v>0</v>
      </c>
      <c r="AD21" s="138">
        <v>0</v>
      </c>
      <c r="AE21" s="139">
        <f>('[4]Проверочная  таблица'!EL19+'[4]Проверочная  таблица'!EM19)/1000</f>
        <v>0</v>
      </c>
      <c r="AF21" s="139">
        <f>('[4]Проверочная  таблица'!ES19+'[4]Проверочная  таблица'!ET19)/1000</f>
        <v>0</v>
      </c>
      <c r="AG21" s="140">
        <f t="shared" si="17"/>
        <v>0</v>
      </c>
      <c r="AH21" s="138">
        <v>0</v>
      </c>
      <c r="AI21" s="139">
        <f>'[4]Прочая  субсидия_МР  и  ГО'!F15/1000</f>
        <v>0</v>
      </c>
      <c r="AJ21" s="139">
        <f>'[4]Прочая  субсидия_МР  и  ГО'!G15/1000</f>
        <v>0</v>
      </c>
      <c r="AK21" s="140">
        <f t="shared" si="18"/>
        <v>0</v>
      </c>
      <c r="AL21" s="138">
        <v>3325</v>
      </c>
      <c r="AM21" s="139">
        <f>'[4]Прочая  субсидия_МР  и  ГО'!H15/1000</f>
        <v>3325</v>
      </c>
      <c r="AN21" s="139">
        <f>'[4]Прочая  субсидия_МР  и  ГО'!I15/1000</f>
        <v>3325</v>
      </c>
      <c r="AO21" s="140">
        <f t="shared" si="19"/>
        <v>100</v>
      </c>
      <c r="AP21" s="138">
        <v>46.172040000000003</v>
      </c>
      <c r="AQ21" s="139">
        <f>'[4]Прочая  субсидия_МР  и  ГО'!J15/1000</f>
        <v>46.172040000000003</v>
      </c>
      <c r="AR21" s="139">
        <f>'[4]Прочая  субсидия_МР  и  ГО'!K15/1000</f>
        <v>46.172040000000003</v>
      </c>
      <c r="AS21" s="140">
        <f t="shared" si="20"/>
        <v>100</v>
      </c>
      <c r="AT21" s="138">
        <v>3431</v>
      </c>
      <c r="AU21" s="139">
        <f>'[4]Прочая  субсидия_МР  и  ГО'!L15/1000</f>
        <v>3719.8</v>
      </c>
      <c r="AV21" s="139">
        <f>'[4]Прочая  субсидия_МР  и  ГО'!M15/1000</f>
        <v>3719.8</v>
      </c>
      <c r="AW21" s="140">
        <f t="shared" si="21"/>
        <v>100</v>
      </c>
      <c r="AX21" s="138">
        <v>4572.0336699999998</v>
      </c>
      <c r="AY21" s="139">
        <f>'[4]Прочая  субсидия_МР  и  ГО'!N15/1000</f>
        <v>4572.0336699999998</v>
      </c>
      <c r="AZ21" s="139">
        <f>'[4]Прочая  субсидия_МР  и  ГО'!O15/1000</f>
        <v>4572.0336699999998</v>
      </c>
      <c r="BA21" s="140">
        <f t="shared" si="0"/>
        <v>100</v>
      </c>
      <c r="BB21" s="138">
        <v>0</v>
      </c>
      <c r="BC21" s="139">
        <f>'[4]Прочая  субсидия_МР  и  ГО'!P15/1000</f>
        <v>0</v>
      </c>
      <c r="BD21" s="139">
        <f>'[4]Прочая  субсидия_МР  и  ГО'!Q15/1000</f>
        <v>0</v>
      </c>
      <c r="BE21" s="140">
        <f t="shared" si="1"/>
        <v>0</v>
      </c>
      <c r="BF21" s="138"/>
      <c r="BG21" s="139">
        <f>'[4]Проверочная  таблица'!OR19/1000</f>
        <v>0</v>
      </c>
      <c r="BH21" s="139">
        <f>'[4]Проверочная  таблица'!OW19/1000</f>
        <v>0</v>
      </c>
      <c r="BI21" s="140">
        <f t="shared" si="2"/>
        <v>0</v>
      </c>
      <c r="BJ21" s="138"/>
      <c r="BK21" s="139">
        <f>'[4]Проверочная  таблица'!OS19/1000</f>
        <v>0</v>
      </c>
      <c r="BL21" s="139">
        <f>'[4]Проверочная  таблица'!OX19/1000</f>
        <v>0</v>
      </c>
      <c r="BM21" s="140">
        <f t="shared" si="3"/>
        <v>0</v>
      </c>
      <c r="BN21" s="138"/>
      <c r="BO21" s="139">
        <f>('[4]Проверочная  таблица'!OT19+'[4]Проверочная  таблица'!OU19)/1000</f>
        <v>0</v>
      </c>
      <c r="BP21" s="139">
        <f>('[4]Проверочная  таблица'!OY19+'[4]Проверочная  таблица'!OZ19)/1000</f>
        <v>0</v>
      </c>
      <c r="BQ21" s="140">
        <f t="shared" si="4"/>
        <v>0</v>
      </c>
      <c r="BR21" s="138">
        <v>0</v>
      </c>
      <c r="BS21" s="139">
        <f>'[4]Проверочная  таблица'!EA19/1000</f>
        <v>0</v>
      </c>
      <c r="BT21" s="139">
        <f>'[4]Проверочная  таблица'!ED19/1000</f>
        <v>0</v>
      </c>
      <c r="BU21" s="140">
        <f t="shared" si="22"/>
        <v>0</v>
      </c>
      <c r="BV21" s="138"/>
      <c r="BW21" s="139">
        <f>'[4]Проверочная  таблица'!FG19/1000</f>
        <v>0</v>
      </c>
      <c r="BX21" s="139">
        <f>'[4]Проверочная  таблица'!FJ19/1000</f>
        <v>0</v>
      </c>
      <c r="BY21" s="140">
        <f t="shared" si="5"/>
        <v>0</v>
      </c>
      <c r="BZ21" s="138">
        <v>0</v>
      </c>
      <c r="CA21" s="139">
        <f>('[4]Проверочная  таблица'!MH19+'[4]Проверочная  таблица'!MI19)/1000</f>
        <v>0</v>
      </c>
      <c r="CB21" s="139">
        <f>('[4]Проверочная  таблица'!MN19+'[4]Проверочная  таблица'!MO19)/1000</f>
        <v>0</v>
      </c>
      <c r="CC21" s="140">
        <f t="shared" si="23"/>
        <v>0</v>
      </c>
      <c r="CD21" s="138"/>
      <c r="CE21" s="139">
        <f>('[4]Проверочная  таблица'!MJ19+'[4]Проверочная  таблица'!MK19)/1000</f>
        <v>0</v>
      </c>
      <c r="CF21" s="139">
        <f>('[4]Проверочная  таблица'!MP19+'[4]Проверочная  таблица'!MQ19)/1000</f>
        <v>0</v>
      </c>
      <c r="CG21" s="140">
        <f t="shared" si="24"/>
        <v>0</v>
      </c>
      <c r="CH21" s="138">
        <v>0</v>
      </c>
      <c r="CI21" s="139">
        <f>'[4]Проверочная  таблица'!ML19/1000</f>
        <v>0</v>
      </c>
      <c r="CJ21" s="139">
        <f>'[4]Проверочная  таблица'!MR19/1000</f>
        <v>0</v>
      </c>
      <c r="CK21" s="140">
        <f t="shared" si="25"/>
        <v>0</v>
      </c>
      <c r="CL21" s="138">
        <v>0</v>
      </c>
      <c r="CM21" s="139">
        <f>('[4]Проверочная  таблица'!KC19+'[4]Проверочная  таблица'!KD19)/1000</f>
        <v>0</v>
      </c>
      <c r="CN21" s="139">
        <f>('[4]Проверочная  таблица'!KG19+'[4]Проверочная  таблица'!KH19)/1000</f>
        <v>0</v>
      </c>
      <c r="CO21" s="140">
        <f t="shared" si="6"/>
        <v>0</v>
      </c>
      <c r="CP21" s="138">
        <v>0</v>
      </c>
      <c r="CQ21" s="139">
        <f>'[4]Проверочная  таблица'!KB19/1000</f>
        <v>0</v>
      </c>
      <c r="CR21" s="139">
        <f>'[4]Проверочная  таблица'!KF19/1000</f>
        <v>0</v>
      </c>
      <c r="CS21" s="140">
        <f t="shared" si="7"/>
        <v>0</v>
      </c>
      <c r="CT21" s="138">
        <v>0</v>
      </c>
      <c r="CU21" s="139">
        <f>('[4]Проверочная  таблица'!LB19+'[4]Проверочная  таблица'!LC19)/1000</f>
        <v>0</v>
      </c>
      <c r="CV21" s="139">
        <f>('[4]Проверочная  таблица'!LJ19+'[4]Проверочная  таблица'!LK19)/1000</f>
        <v>0</v>
      </c>
      <c r="CW21" s="140">
        <f t="shared" si="26"/>
        <v>0</v>
      </c>
      <c r="CX21" s="138">
        <v>0</v>
      </c>
      <c r="CY21" s="139">
        <f>'[4]Проверочная  таблица'!LD19/1000</f>
        <v>0</v>
      </c>
      <c r="CZ21" s="139">
        <f>'[4]Проверочная  таблица'!LL19/1000</f>
        <v>0</v>
      </c>
      <c r="DA21" s="140">
        <f t="shared" si="8"/>
        <v>0</v>
      </c>
      <c r="DB21" s="138">
        <v>22.995919999999998</v>
      </c>
      <c r="DC21" s="139">
        <f>('[4]Прочая  субсидия_МР  и  ГО'!R15+'[4]Прочая  субсидия_БП'!H15)/1000</f>
        <v>22.995919999999998</v>
      </c>
      <c r="DD21" s="139">
        <f>('[4]Прочая  субсидия_МР  и  ГО'!S15+'[4]Прочая  субсидия_БП'!I15)/1000</f>
        <v>22.995919999999998</v>
      </c>
      <c r="DE21" s="140">
        <f t="shared" si="27"/>
        <v>100</v>
      </c>
      <c r="DF21" s="138">
        <v>293.39231999999998</v>
      </c>
      <c r="DG21" s="139">
        <f>('[4]Проверочная  таблица'!LE19+'[4]Проверочная  таблица'!LF19)/1000</f>
        <v>293.39231999999998</v>
      </c>
      <c r="DH21" s="139">
        <f>('[4]Проверочная  таблица'!LM19+'[4]Проверочная  таблица'!LN19)/1000</f>
        <v>293.39231999999998</v>
      </c>
      <c r="DI21" s="140">
        <f t="shared" si="28"/>
        <v>100</v>
      </c>
      <c r="DJ21" s="138"/>
      <c r="DK21" s="139">
        <f>'[4]Проверочная  таблица'!HM19/1000</f>
        <v>0</v>
      </c>
      <c r="DL21" s="139">
        <f>'[4]Проверочная  таблица'!HP19/1000</f>
        <v>0</v>
      </c>
      <c r="DM21" s="140">
        <f t="shared" si="29"/>
        <v>0</v>
      </c>
      <c r="DN21" s="138">
        <v>943.09593999999993</v>
      </c>
      <c r="DO21" s="139">
        <f>('[4]Проверочная  таблица'!IK19+'[4]Проверочная  таблица'!IQ19)/1000</f>
        <v>943.09593999999993</v>
      </c>
      <c r="DP21" s="139">
        <f>('[4]Проверочная  таблица'!IN19+'[4]Проверочная  таблица'!IT19)/1000</f>
        <v>943.09593999999993</v>
      </c>
      <c r="DQ21" s="140">
        <f t="shared" si="30"/>
        <v>100</v>
      </c>
      <c r="DR21" s="138">
        <v>0</v>
      </c>
      <c r="DS21" s="139">
        <f>'[4]Проверочная  таблица'!IE19/1000</f>
        <v>0</v>
      </c>
      <c r="DT21" s="139">
        <f>'[4]Проверочная  таблица'!IH19/1000</f>
        <v>0</v>
      </c>
      <c r="DU21" s="140">
        <f t="shared" si="9"/>
        <v>0</v>
      </c>
      <c r="DV21" s="138">
        <v>585.85018000000002</v>
      </c>
      <c r="DW21" s="139">
        <f>'[4]Прочая  субсидия_МР  и  ГО'!T15/1000</f>
        <v>585.85018000000002</v>
      </c>
      <c r="DX21" s="139">
        <f>'[4]Прочая  субсидия_МР  и  ГО'!U15/1000</f>
        <v>585.85018000000002</v>
      </c>
      <c r="DY21" s="140">
        <f t="shared" si="31"/>
        <v>100</v>
      </c>
      <c r="DZ21" s="138">
        <v>0</v>
      </c>
      <c r="EA21" s="139">
        <f>'[4]Проверочная  таблица'!DO19/1000</f>
        <v>0</v>
      </c>
      <c r="EB21" s="139">
        <f>'[4]Проверочная  таблица'!DR19/1000</f>
        <v>0</v>
      </c>
      <c r="EC21" s="140">
        <f t="shared" si="32"/>
        <v>0</v>
      </c>
      <c r="ED21" s="138">
        <v>0</v>
      </c>
      <c r="EE21" s="139">
        <f>('[4]Прочая  субсидия_МР  и  ГО'!X15+'[4]Прочая  субсидия_БП'!T15)/1000</f>
        <v>0</v>
      </c>
      <c r="EF21" s="139">
        <f>('[4]Прочая  субсидия_МР  и  ГО'!Y15+'[4]Прочая  субсидия_БП'!U15)/1000</f>
        <v>0</v>
      </c>
      <c r="EG21" s="140">
        <f t="shared" si="33"/>
        <v>0</v>
      </c>
      <c r="EH21" s="138">
        <v>0</v>
      </c>
      <c r="EI21" s="139">
        <f>('[4]Прочая  субсидия_МР  и  ГО'!V15+'[4]Прочая  субсидия_БП'!N15)/1000</f>
        <v>0</v>
      </c>
      <c r="EJ21" s="139">
        <f>('[4]Прочая  субсидия_МР  и  ГО'!W15+'[4]Прочая  субсидия_БП'!O15)/1000</f>
        <v>0</v>
      </c>
      <c r="EK21" s="140">
        <f t="shared" si="34"/>
        <v>0</v>
      </c>
      <c r="EL21" s="138">
        <v>38961.010499999997</v>
      </c>
      <c r="EM21" s="139">
        <f>('[4]Проверочная  таблица'!AY19+'[4]Прочая  субсидия_МР  и  ГО'!Z15+'[4]Прочая  субсидия_БП'!Z15)/1000</f>
        <v>0</v>
      </c>
      <c r="EN21" s="139">
        <f>('[4]Проверочная  таблица'!BD19+'[4]Прочая  субсидия_МР  и  ГО'!AA15+'[4]Прочая  субсидия_БП'!AA15)/1000</f>
        <v>0</v>
      </c>
      <c r="EO21" s="140">
        <f t="shared" si="35"/>
        <v>0</v>
      </c>
      <c r="EP21" s="138">
        <v>20630.410670000001</v>
      </c>
      <c r="EQ21" s="139">
        <f>('[4]Проверочная  таблица'!CY19+'[4]Проверочная  таблица'!DA19)/1000</f>
        <v>38592.656029999998</v>
      </c>
      <c r="ER21" s="139">
        <f>('[4]Проверочная  таблица'!CZ19+'[4]Проверочная  таблица'!DB19)/1000</f>
        <v>38592.656029999998</v>
      </c>
      <c r="ES21" s="140">
        <f t="shared" si="36"/>
        <v>100</v>
      </c>
      <c r="ET21" s="138">
        <v>5047.9299099999998</v>
      </c>
      <c r="EU21" s="139">
        <f>('[4]Проверочная  таблица'!DG19+'[4]Проверочная  таблица'!DI19)/1000</f>
        <v>8957.7939700000006</v>
      </c>
      <c r="EV21" s="139">
        <f>('[4]Проверочная  таблица'!DH19+'[4]Проверочная  таблица'!DJ19)/1000</f>
        <v>8957.7939700000006</v>
      </c>
      <c r="EW21" s="140">
        <f t="shared" si="37"/>
        <v>100</v>
      </c>
      <c r="EX21" s="138">
        <v>30020</v>
      </c>
      <c r="EY21" s="139">
        <f>'[4]Проверочная  таблица'!AZ19/1000</f>
        <v>20732.4244</v>
      </c>
      <c r="EZ21" s="139">
        <f>'[4]Проверочная  таблица'!BE19/1000</f>
        <v>20732.4244</v>
      </c>
      <c r="FA21" s="140">
        <f t="shared" si="38"/>
        <v>100</v>
      </c>
      <c r="FB21" s="138">
        <v>9516</v>
      </c>
      <c r="FC21" s="139">
        <f>'[4]Прочая  субсидия_МР  и  ГО'!AB15/1000</f>
        <v>52144.547639999997</v>
      </c>
      <c r="FD21" s="139">
        <f>'[4]Прочая  субсидия_МР  и  ГО'!AC15/1000</f>
        <v>52144.547639999997</v>
      </c>
      <c r="FE21" s="140">
        <f t="shared" si="39"/>
        <v>100</v>
      </c>
      <c r="FF21" s="138"/>
      <c r="FG21" s="139">
        <f>'[4]Прочая  субсидия_МР  и  ГО'!AD15/1000</f>
        <v>55090.286319999999</v>
      </c>
      <c r="FH21" s="139">
        <f>'[4]Прочая  субсидия_МР  и  ГО'!AE15/1000</f>
        <v>55090.286319999999</v>
      </c>
      <c r="FI21" s="140">
        <f t="shared" si="40"/>
        <v>100</v>
      </c>
      <c r="FJ21" s="138">
        <v>0</v>
      </c>
      <c r="FK21" s="139">
        <f>'[4]Прочая  субсидия_МР  и  ГО'!AF15/1000</f>
        <v>0</v>
      </c>
      <c r="FL21" s="139">
        <f>'[4]Прочая  субсидия_МР  и  ГО'!AG15/1000</f>
        <v>0</v>
      </c>
      <c r="FM21" s="140">
        <f t="shared" si="41"/>
        <v>0</v>
      </c>
      <c r="FN21" s="138">
        <v>752.48542000000009</v>
      </c>
      <c r="FO21" s="139">
        <f>('[4]Проверочная  таблица'!GO19+'[4]Проверочная  таблица'!GU19)/1000</f>
        <v>752.48542000000009</v>
      </c>
      <c r="FP21" s="139">
        <f>('[4]Проверочная  таблица'!GR19+'[4]Проверочная  таблица'!GX19)/1000</f>
        <v>752.48542000000009</v>
      </c>
      <c r="FQ21" s="140">
        <f t="shared" si="42"/>
        <v>100</v>
      </c>
      <c r="FR21" s="138">
        <v>139.88224</v>
      </c>
      <c r="FS21" s="139">
        <f>('[4]Прочая  субсидия_МР  и  ГО'!AH15+'[4]Прочая  субсидия_БП'!AG15)/1000</f>
        <v>139.88224</v>
      </c>
      <c r="FT21" s="139">
        <f>('[4]Прочая  субсидия_МР  и  ГО'!AI15+'[4]Прочая  субсидия_БП'!AH15)/1000</f>
        <v>139.88224</v>
      </c>
      <c r="FU21" s="140">
        <f t="shared" si="43"/>
        <v>100</v>
      </c>
      <c r="FV21" s="138">
        <v>0</v>
      </c>
      <c r="FW21" s="139">
        <f>('[4]Прочая  субсидия_МР  и  ГО'!AJ15+'[4]Прочая  субсидия_БП'!AM15)/1000</f>
        <v>0</v>
      </c>
      <c r="FX21" s="139">
        <f>('[4]Прочая  субсидия_МР  и  ГО'!AK15+'[4]Прочая  субсидия_БП'!AN15)/1000</f>
        <v>0</v>
      </c>
      <c r="FY21" s="140">
        <f t="shared" si="44"/>
        <v>0</v>
      </c>
      <c r="FZ21" s="138">
        <v>0</v>
      </c>
      <c r="GA21" s="139">
        <f>('[4]Прочая  субсидия_МР  и  ГО'!AL15)/1000</f>
        <v>0</v>
      </c>
      <c r="GB21" s="139">
        <f>('[4]Прочая  субсидия_МР  и  ГО'!AM15)/1000</f>
        <v>0</v>
      </c>
      <c r="GC21" s="140">
        <f t="shared" si="45"/>
        <v>0</v>
      </c>
      <c r="GD21" s="138">
        <v>955.54088000000002</v>
      </c>
      <c r="GE21" s="139">
        <f>'[4]Прочая  субсидия_МР  и  ГО'!AN15/1000</f>
        <v>1593.29358</v>
      </c>
      <c r="GF21" s="139">
        <f>'[4]Прочая  субсидия_МР  и  ГО'!AO15/1000</f>
        <v>1593.29358</v>
      </c>
      <c r="GG21" s="140">
        <f t="shared" si="46"/>
        <v>100</v>
      </c>
      <c r="GH21" s="138">
        <v>57882.229460000002</v>
      </c>
      <c r="GI21" s="139">
        <f>('[4]Проверочная  таблица'!CF19+'[4]Проверочная  таблица'!CN19)/1000</f>
        <v>57882.229460000002</v>
      </c>
      <c r="GJ21" s="139">
        <f>('[4]Проверочная  таблица'!CR19+'[4]Проверочная  таблица'!CJ19)/1000</f>
        <v>56682.562520000007</v>
      </c>
      <c r="GK21" s="140">
        <f t="shared" si="47"/>
        <v>97.927400255325281</v>
      </c>
      <c r="GL21" s="138">
        <v>32881.634839999999</v>
      </c>
      <c r="GM21" s="139">
        <f>('[4]Проверочная  таблица'!CG19+'[4]Проверочная  таблица'!CO19)/1000</f>
        <v>62451.634840000006</v>
      </c>
      <c r="GN21" s="139">
        <f>('[4]Проверочная  таблица'!CS19+'[4]Проверочная  таблица'!CK19)/1000</f>
        <v>61486.713730000003</v>
      </c>
      <c r="GO21" s="140">
        <f t="shared" si="48"/>
        <v>98.454930583527371</v>
      </c>
      <c r="GP21" s="138">
        <v>0</v>
      </c>
      <c r="GQ21" s="139">
        <f>('[4]Прочая  субсидия_МР  и  ГО'!AR15)/1000</f>
        <v>0</v>
      </c>
      <c r="GR21" s="139">
        <f>('[4]Прочая  субсидия_МР  и  ГО'!AS15)/1000</f>
        <v>0</v>
      </c>
      <c r="GS21" s="140">
        <f t="shared" si="49"/>
        <v>0</v>
      </c>
      <c r="GT21" s="138"/>
      <c r="GU21" s="139">
        <f>'[4]Проверочная  таблица'!HY19/1000</f>
        <v>0</v>
      </c>
      <c r="GV21" s="139">
        <f>'[4]Проверочная  таблица'!IB19/1000</f>
        <v>0</v>
      </c>
      <c r="GW21" s="140">
        <f t="shared" si="50"/>
        <v>0</v>
      </c>
      <c r="GX21" s="138">
        <v>0</v>
      </c>
      <c r="GY21" s="139">
        <f>('[4]Проверочная  таблица'!CH19+'[4]Проверочная  таблица'!CP19)/1000</f>
        <v>0</v>
      </c>
      <c r="GZ21" s="139">
        <f>('[4]Проверочная  таблица'!CL19+'[4]Проверочная  таблица'!CT19)/1000</f>
        <v>0</v>
      </c>
      <c r="HA21" s="140">
        <f t="shared" si="51"/>
        <v>0</v>
      </c>
      <c r="HB21" s="138">
        <v>0</v>
      </c>
      <c r="HC21" s="139">
        <f>('[4]Прочая  субсидия_МР  и  ГО'!AT15+'[4]Прочая  субсидия_БП'!AT15)/1000</f>
        <v>0</v>
      </c>
      <c r="HD21" s="139">
        <f>('[4]Прочая  субсидия_МР  и  ГО'!AU15+'[4]Прочая  субсидия_БП'!AU15)/1000</f>
        <v>0</v>
      </c>
      <c r="HE21" s="140">
        <f t="shared" si="52"/>
        <v>0</v>
      </c>
      <c r="HF21" s="138"/>
      <c r="HG21" s="139">
        <f>'[4]Прочая  субсидия_МР  и  ГО'!AX15/1000</f>
        <v>0</v>
      </c>
      <c r="HH21" s="139">
        <f>'[4]Прочая  субсидия_МР  и  ГО'!AY15/1000</f>
        <v>0</v>
      </c>
      <c r="HI21" s="140">
        <f t="shared" si="53"/>
        <v>0</v>
      </c>
      <c r="HJ21" s="138">
        <v>0</v>
      </c>
      <c r="HK21" s="139">
        <f>'[4]Проверочная  таблица'!FM19/1000</f>
        <v>0</v>
      </c>
      <c r="HL21" s="139">
        <f>'[4]Проверочная  таблица'!FP19/1000</f>
        <v>0</v>
      </c>
      <c r="HM21" s="140">
        <f t="shared" si="54"/>
        <v>0</v>
      </c>
      <c r="HN21" s="138">
        <v>435.46103000000005</v>
      </c>
      <c r="HO21" s="139">
        <f>('[4]Прочая  субсидия_БП'!BF15+'[4]Прочая  субсидия_МР  и  ГО'!AZ15)/1000</f>
        <v>435.46103000000005</v>
      </c>
      <c r="HP21" s="139">
        <f>('[4]Прочая  субсидия_БП'!BG15+'[4]Прочая  субсидия_МР  и  ГО'!BA15)/1000</f>
        <v>435.46103000000005</v>
      </c>
      <c r="HQ21" s="140">
        <f t="shared" si="55"/>
        <v>100</v>
      </c>
      <c r="HR21" s="138">
        <v>17400</v>
      </c>
      <c r="HS21" s="139">
        <f>('[4]Проверочная  таблица'!MT19+'[4]Проверочная  таблица'!MU19+'[4]Проверочная  таблица'!NB19+'[4]Проверочная  таблица'!NC19)/1000</f>
        <v>17400</v>
      </c>
      <c r="HT21" s="139">
        <f>('[4]Проверочная  таблица'!MX19+'[4]Проверочная  таблица'!MY19+'[4]Проверочная  таблица'!NF19+'[4]Проверочная  таблица'!NG19)/1000</f>
        <v>17400</v>
      </c>
      <c r="HU21" s="140">
        <f t="shared" si="56"/>
        <v>100</v>
      </c>
      <c r="HV21" s="138">
        <v>0</v>
      </c>
      <c r="HW21" s="139">
        <f>('[4]Проверочная  таблица'!MV19+'[4]Проверочная  таблица'!ND19)/1000</f>
        <v>0</v>
      </c>
      <c r="HX21" s="139">
        <f>('[4]Проверочная  таблица'!MZ19+'[4]Проверочная  таблица'!NH19)/1000</f>
        <v>0</v>
      </c>
      <c r="HY21" s="140">
        <f t="shared" si="57"/>
        <v>0</v>
      </c>
      <c r="HZ21" s="138">
        <v>1800</v>
      </c>
      <c r="IA21" s="139">
        <f>('[4]Прочая  субсидия_МР  и  ГО'!BB15+'[4]Прочая  субсидия_БП'!BM15)/1000</f>
        <v>1800</v>
      </c>
      <c r="IB21" s="139">
        <f>('[4]Прочая  субсидия_МР  и  ГО'!BC15+'[4]Прочая  субсидия_БП'!BN15)/1000</f>
        <v>1800</v>
      </c>
      <c r="IC21" s="140">
        <f t="shared" si="58"/>
        <v>100</v>
      </c>
      <c r="ID21" s="138">
        <v>0</v>
      </c>
      <c r="IE21" s="139">
        <f>('[4]Проверочная  таблица'!QF19+'[4]Проверочная  таблица'!QG19)/1000</f>
        <v>0</v>
      </c>
      <c r="IF21" s="139">
        <f>('[4]Проверочная  таблица'!QO19+'[4]Проверочная  таблица'!QP19)/1000</f>
        <v>0</v>
      </c>
      <c r="IG21" s="140">
        <f t="shared" si="59"/>
        <v>0</v>
      </c>
      <c r="IH21" s="138">
        <v>0</v>
      </c>
      <c r="II21" s="139">
        <f>'[4]Проверочная  таблица'!NY19/1000</f>
        <v>0</v>
      </c>
      <c r="IJ21" s="139">
        <f>'[4]Проверочная  таблица'!OB19/1000</f>
        <v>0</v>
      </c>
      <c r="IK21" s="140">
        <f t="shared" si="60"/>
        <v>0</v>
      </c>
      <c r="IL21" s="138"/>
      <c r="IM21" s="139">
        <f>'[4]Проверочная  таблица'!HS19/1000</f>
        <v>0</v>
      </c>
      <c r="IN21" s="139">
        <f>'[4]Проверочная  таблица'!HV19/1000</f>
        <v>0</v>
      </c>
      <c r="IO21" s="140">
        <f t="shared" si="61"/>
        <v>0</v>
      </c>
      <c r="IP21" s="138">
        <v>0</v>
      </c>
      <c r="IQ21" s="139">
        <f>('[4]Проверочная  таблица'!PP19+'[4]Проверочная  таблица'!PQ19+'[4]Проверочная  таблица'!QJ19+'[4]Проверочная  таблица'!QK19)/1000</f>
        <v>0</v>
      </c>
      <c r="IR21" s="139">
        <f>('[4]Проверочная  таблица'!PY19+'[4]Проверочная  таблица'!PZ19+'[4]Проверочная  таблица'!QS19+'[4]Проверочная  таблица'!QT19)/1000</f>
        <v>0</v>
      </c>
      <c r="IS21" s="140">
        <f t="shared" si="62"/>
        <v>0</v>
      </c>
      <c r="IT21" s="138"/>
      <c r="IU21" s="139">
        <f>('[4]Проверочная  таблица'!PR19+'[4]Проверочная  таблица'!PS19)/1000</f>
        <v>0</v>
      </c>
      <c r="IV21" s="139">
        <f>('[4]Проверочная  таблица'!QA19+'[4]Проверочная  таблица'!QB19)/1000</f>
        <v>0</v>
      </c>
      <c r="IW21" s="140">
        <f t="shared" si="63"/>
        <v>0</v>
      </c>
      <c r="IX21" s="138">
        <v>0</v>
      </c>
      <c r="IY21" s="139">
        <f>('[4]Проверочная  таблица'!PT19+'[4]Проверочная  таблица'!PU19)/1000</f>
        <v>0</v>
      </c>
      <c r="IZ21" s="139">
        <f>('[4]Проверочная  таблица'!QC19+'[4]Проверочная  таблица'!QD19)/1000</f>
        <v>0</v>
      </c>
      <c r="JA21" s="140">
        <f t="shared" si="64"/>
        <v>0</v>
      </c>
      <c r="JB21" s="138"/>
      <c r="JC21" s="139">
        <f>'[4]Проверочная  таблица'!SG19/1000</f>
        <v>0</v>
      </c>
      <c r="JD21" s="139">
        <f>'[4]Проверочная  таблица'!SJ19/1000</f>
        <v>0</v>
      </c>
      <c r="JE21" s="140">
        <f t="shared" si="65"/>
        <v>0</v>
      </c>
    </row>
    <row r="22" spans="1:265" ht="21.75" customHeight="1" x14ac:dyDescent="0.25">
      <c r="A22" s="143" t="s">
        <v>42</v>
      </c>
      <c r="B22" s="144">
        <f t="shared" si="10"/>
        <v>92560.929560000004</v>
      </c>
      <c r="C22" s="144">
        <f t="shared" si="10"/>
        <v>146334.18973000001</v>
      </c>
      <c r="D22" s="145">
        <f t="shared" si="10"/>
        <v>145786.48678000001</v>
      </c>
      <c r="E22" s="146" t="e">
        <f>M22+Q22+Y22+#REF!+#REF!+AO22+AS22+AW22+BU22+#REF!+CC22+CO22+DE22+#REF!+DI22+DQ22+DU22+DY22+EO22+ES22+EW22+FA22+FM22+FU22+FY22+GC22+#REF!+#REF!+GG22+GK22+GO22+HA22+#REF!+HE22+#REF!+HQ22+HU22+HY22+IC22+AC22+#REF!+#REF!+HM22+#REF!+AK22+CK22+FQ22+EC22+IG22+IK22+JA22+#REF!+#REF!+CW22+EG22+DA22+GS22+IW22+BA22+BE22+#REF!+AG22+IS22+CS22+FE22+EK22+BI22+BQ22+GW22+IO22+BM22+U22+HI22+DM22</f>
        <v>#REF!</v>
      </c>
      <c r="F22" s="144" t="e">
        <f>O22+S22+AA22+AE22+#REF!+AQ22+AU22+#REF!+BW22+#REF!+CI22+CQ22+#REF!+DG22+DK22+DS22+DW22+EA22+EQ22+EU22+EY22+FC22+FO22+FW22+GA22+GE22+#REF!+IM22+GI22+GM22+#REF!+HC22+GQ22+#REF!+HG22+HS22+HW22+IA22+IE22+#REF!+AI22+CA22+HO22+#REF!+AM22+CM22+FS22+EE22+II22+#REF!+JF22+AY22+CU22+CY22+EI22+DC22+GU22+IY22+BC22+BG22+FK22+#REF!+IU22+#REF!+#REF!+EM22+BK22+BS22+GY22+IQ22+BO22+W22+HK22+DO22</f>
        <v>#REF!</v>
      </c>
      <c r="G22" s="144" t="e">
        <f>P22+T22+AB22+AF22+#REF!+AR22+AV22+#REF!+BX22+#REF!+CJ22+CR22+#REF!+DH22+DL22+DT22+DX22+EB22+ER22+EV22+EZ22+FD22+FP22+FX22+GB22+GF22+#REF!+IN22+GJ22+GN22+#REF!+HD22+GR22+#REF!+HH22+HT22+HX22+IB22+IF22+#REF!+AJ22+CB22+HP22+#REF!+AN22+CN22+FT22+EF22+IJ22+#REF!+#REF!+AZ22+CV22+CZ22+EJ22+DD22+GV22+IZ22+BD22+BH22+FL22+#REF!+IV22+#REF!+#REF!+EN22+BL22+BT22+GZ22+IR22+BP22+X22+HL22+DP22</f>
        <v>#REF!</v>
      </c>
      <c r="H22" s="144" t="e">
        <f>Q22+U22+AC22+AG22+#REF!+AS22+AW22+#REF!+BY22+#REF!+CK22+CS22+#REF!+DI22+DM22+DU22+DY22+EC22+ES22+EW22+FA22+FE22+FQ22+FY22+GC22+GG22+#REF!+IO22+GK22+GO22+#REF!+HE22+GS22+#REF!+HI22+HU22+HY22+IC22+IG22+#REF!+AK22+CC22+HQ22+#REF!+AO22+CO22+FU22+EG22+IK22+#REF!+JG22+BA22+CW22+DA22+EK22+DE22+GW22+JA22+BE22+BI22+FM22+#REF!+IW22+#REF!+#REF!+EO22+BM22+BU22+HA22+IS22+BQ22+Y22+HM22+DQ22</f>
        <v>#REF!</v>
      </c>
      <c r="I22" s="137">
        <f t="shared" si="11"/>
        <v>99.625717714356043</v>
      </c>
      <c r="J22" s="138">
        <v>366.7</v>
      </c>
      <c r="K22" s="139">
        <f>'[4]Проверочная  таблица'!DV20/1000</f>
        <v>366.7</v>
      </c>
      <c r="L22" s="139">
        <f>'[4]Проверочная  таблица'!DY20/1000</f>
        <v>366.7</v>
      </c>
      <c r="M22" s="140">
        <f t="shared" si="12"/>
        <v>100</v>
      </c>
      <c r="N22" s="140">
        <v>199.5</v>
      </c>
      <c r="O22" s="141">
        <f>'[4]Проверочная  таблица'!DW20/1000</f>
        <v>199.5</v>
      </c>
      <c r="P22" s="139">
        <f>'[4]Проверочная  таблица'!DZ20/1000</f>
        <v>199.5</v>
      </c>
      <c r="Q22" s="140">
        <f t="shared" si="13"/>
        <v>100</v>
      </c>
      <c r="R22" s="138"/>
      <c r="S22" s="139">
        <f>'[4]Проверочная  таблица'!PA20/1000</f>
        <v>0</v>
      </c>
      <c r="T22" s="139">
        <f>'[4]Проверочная  таблица'!PD20/1000</f>
        <v>0</v>
      </c>
      <c r="U22" s="140">
        <f t="shared" si="14"/>
        <v>0</v>
      </c>
      <c r="V22" s="138">
        <v>401.20178000000004</v>
      </c>
      <c r="W22" s="139">
        <f>('[4]Прочая  субсидия_МР  и  ГО'!D16)/1000</f>
        <v>330.58911999999998</v>
      </c>
      <c r="X22" s="139">
        <f>('[4]Прочая  субсидия_МР  и  ГО'!E16)/1000</f>
        <v>330.58911999999998</v>
      </c>
      <c r="Y22" s="140">
        <f t="shared" si="15"/>
        <v>100</v>
      </c>
      <c r="Z22" s="138"/>
      <c r="AA22" s="139">
        <f>'[4]Проверочная  таблица'!PG20/1000</f>
        <v>0</v>
      </c>
      <c r="AB22" s="139">
        <f>'[4]Проверочная  таблица'!PJ20/1000</f>
        <v>0</v>
      </c>
      <c r="AC22" s="140">
        <f t="shared" si="16"/>
        <v>0</v>
      </c>
      <c r="AD22" s="138">
        <v>0</v>
      </c>
      <c r="AE22" s="139">
        <f>('[4]Проверочная  таблица'!EL20+'[4]Проверочная  таблица'!EM20)/1000</f>
        <v>0</v>
      </c>
      <c r="AF22" s="139">
        <f>('[4]Проверочная  таблица'!ES20+'[4]Проверочная  таблица'!ET20)/1000</f>
        <v>0</v>
      </c>
      <c r="AG22" s="140">
        <f t="shared" si="17"/>
        <v>0</v>
      </c>
      <c r="AH22" s="138">
        <v>0</v>
      </c>
      <c r="AI22" s="139">
        <f>'[4]Прочая  субсидия_МР  и  ГО'!F16/1000</f>
        <v>0</v>
      </c>
      <c r="AJ22" s="139">
        <f>'[4]Прочая  субсидия_МР  и  ГО'!G16/1000</f>
        <v>0</v>
      </c>
      <c r="AK22" s="140">
        <f t="shared" si="18"/>
        <v>0</v>
      </c>
      <c r="AL22" s="138">
        <v>3325</v>
      </c>
      <c r="AM22" s="139">
        <f>'[4]Прочая  субсидия_МР  и  ГО'!H16/1000</f>
        <v>3325</v>
      </c>
      <c r="AN22" s="139">
        <f>'[4]Прочая  субсидия_МР  и  ГО'!I16/1000</f>
        <v>3325</v>
      </c>
      <c r="AO22" s="140">
        <f t="shared" si="19"/>
        <v>100</v>
      </c>
      <c r="AP22" s="138">
        <v>84.648740000000004</v>
      </c>
      <c r="AQ22" s="139">
        <f>'[4]Прочая  субсидия_МР  и  ГО'!J16/1000</f>
        <v>84.648740000000004</v>
      </c>
      <c r="AR22" s="139">
        <f>'[4]Прочая  субсидия_МР  и  ГО'!K16/1000</f>
        <v>84.648740000000004</v>
      </c>
      <c r="AS22" s="140">
        <f t="shared" si="20"/>
        <v>100</v>
      </c>
      <c r="AT22" s="138">
        <v>0</v>
      </c>
      <c r="AU22" s="139">
        <f>'[4]Прочая  субсидия_МР  и  ГО'!L16/1000</f>
        <v>0</v>
      </c>
      <c r="AV22" s="139">
        <f>'[4]Прочая  субсидия_МР  и  ГО'!M16/1000</f>
        <v>0</v>
      </c>
      <c r="AW22" s="140">
        <f t="shared" si="21"/>
        <v>0</v>
      </c>
      <c r="AX22" s="138">
        <v>6133.7209999999995</v>
      </c>
      <c r="AY22" s="139">
        <f>'[4]Прочая  субсидия_МР  и  ГО'!N16/1000</f>
        <v>6133.7209999999995</v>
      </c>
      <c r="AZ22" s="139">
        <f>'[4]Прочая  субсидия_МР  и  ГО'!O16/1000</f>
        <v>6015.5430500000002</v>
      </c>
      <c r="BA22" s="140">
        <f t="shared" si="0"/>
        <v>98.073307377365239</v>
      </c>
      <c r="BB22" s="138">
        <v>0</v>
      </c>
      <c r="BC22" s="139">
        <f>'[4]Прочая  субсидия_МР  и  ГО'!P16/1000</f>
        <v>0</v>
      </c>
      <c r="BD22" s="139">
        <f>'[4]Прочая  субсидия_МР  и  ГО'!Q16/1000</f>
        <v>0</v>
      </c>
      <c r="BE22" s="140">
        <f t="shared" si="1"/>
        <v>0</v>
      </c>
      <c r="BF22" s="138"/>
      <c r="BG22" s="139">
        <f>'[4]Проверочная  таблица'!OR20/1000</f>
        <v>0</v>
      </c>
      <c r="BH22" s="139">
        <f>'[4]Проверочная  таблица'!OW20/1000</f>
        <v>0</v>
      </c>
      <c r="BI22" s="140">
        <f t="shared" si="2"/>
        <v>0</v>
      </c>
      <c r="BJ22" s="138"/>
      <c r="BK22" s="139">
        <f>'[4]Проверочная  таблица'!OS20/1000</f>
        <v>0</v>
      </c>
      <c r="BL22" s="139">
        <f>'[4]Проверочная  таблица'!OX20/1000</f>
        <v>0</v>
      </c>
      <c r="BM22" s="140">
        <f t="shared" si="3"/>
        <v>0</v>
      </c>
      <c r="BN22" s="138"/>
      <c r="BO22" s="139">
        <f>('[4]Проверочная  таблица'!OT20+'[4]Проверочная  таблица'!OU20)/1000</f>
        <v>0</v>
      </c>
      <c r="BP22" s="139">
        <f>('[4]Проверочная  таблица'!OY20+'[4]Проверочная  таблица'!OZ20)/1000</f>
        <v>0</v>
      </c>
      <c r="BQ22" s="140">
        <f t="shared" si="4"/>
        <v>0</v>
      </c>
      <c r="BR22" s="138">
        <v>0</v>
      </c>
      <c r="BS22" s="139">
        <f>'[4]Проверочная  таблица'!EA20/1000</f>
        <v>0</v>
      </c>
      <c r="BT22" s="139">
        <f>'[4]Проверочная  таблица'!ED20/1000</f>
        <v>0</v>
      </c>
      <c r="BU22" s="140">
        <f t="shared" si="22"/>
        <v>0</v>
      </c>
      <c r="BV22" s="138"/>
      <c r="BW22" s="139">
        <f>'[4]Проверочная  таблица'!FG20/1000</f>
        <v>0</v>
      </c>
      <c r="BX22" s="139">
        <f>'[4]Проверочная  таблица'!FJ20/1000</f>
        <v>0</v>
      </c>
      <c r="BY22" s="140">
        <f t="shared" si="5"/>
        <v>0</v>
      </c>
      <c r="BZ22" s="138">
        <v>0</v>
      </c>
      <c r="CA22" s="139">
        <f>('[4]Проверочная  таблица'!MH20+'[4]Проверочная  таблица'!MI20)/1000</f>
        <v>0</v>
      </c>
      <c r="CB22" s="139">
        <f>('[4]Проверочная  таблица'!MN20+'[4]Проверочная  таблица'!MO20)/1000</f>
        <v>0</v>
      </c>
      <c r="CC22" s="140">
        <f t="shared" si="23"/>
        <v>0</v>
      </c>
      <c r="CD22" s="138"/>
      <c r="CE22" s="139">
        <f>('[4]Проверочная  таблица'!MJ20+'[4]Проверочная  таблица'!MK20)/1000</f>
        <v>0</v>
      </c>
      <c r="CF22" s="139">
        <f>('[4]Проверочная  таблица'!MP20+'[4]Проверочная  таблица'!MQ20)/1000</f>
        <v>0</v>
      </c>
      <c r="CG22" s="140">
        <f t="shared" si="24"/>
        <v>0</v>
      </c>
      <c r="CH22" s="138">
        <v>0</v>
      </c>
      <c r="CI22" s="139">
        <f>'[4]Проверочная  таблица'!ML20/1000</f>
        <v>0</v>
      </c>
      <c r="CJ22" s="139">
        <f>'[4]Проверочная  таблица'!MR20/1000</f>
        <v>0</v>
      </c>
      <c r="CK22" s="140">
        <f t="shared" si="25"/>
        <v>0</v>
      </c>
      <c r="CL22" s="138">
        <v>0</v>
      </c>
      <c r="CM22" s="139">
        <f>('[4]Проверочная  таблица'!KC20+'[4]Проверочная  таблица'!KD20)/1000</f>
        <v>0</v>
      </c>
      <c r="CN22" s="139">
        <f>('[4]Проверочная  таблица'!KG20+'[4]Проверочная  таблица'!KH20)/1000</f>
        <v>0</v>
      </c>
      <c r="CO22" s="140">
        <f t="shared" si="6"/>
        <v>0</v>
      </c>
      <c r="CP22" s="138">
        <v>0</v>
      </c>
      <c r="CQ22" s="139">
        <f>'[4]Проверочная  таблица'!KB20/1000</f>
        <v>0</v>
      </c>
      <c r="CR22" s="139">
        <f>'[4]Проверочная  таблица'!KF20/1000</f>
        <v>0</v>
      </c>
      <c r="CS22" s="140">
        <f t="shared" si="7"/>
        <v>0</v>
      </c>
      <c r="CT22" s="138">
        <v>0</v>
      </c>
      <c r="CU22" s="139">
        <f>('[4]Проверочная  таблица'!LB20+'[4]Проверочная  таблица'!LC20)/1000</f>
        <v>0</v>
      </c>
      <c r="CV22" s="139">
        <f>('[4]Проверочная  таблица'!LJ20+'[4]Проверочная  таблица'!LK20)/1000</f>
        <v>0</v>
      </c>
      <c r="CW22" s="140">
        <f t="shared" si="26"/>
        <v>0</v>
      </c>
      <c r="CX22" s="138">
        <v>0</v>
      </c>
      <c r="CY22" s="139">
        <f>'[4]Проверочная  таблица'!LD20/1000</f>
        <v>0</v>
      </c>
      <c r="CZ22" s="139">
        <f>'[4]Проверочная  таблица'!LL20/1000</f>
        <v>0</v>
      </c>
      <c r="DA22" s="140">
        <f t="shared" si="8"/>
        <v>0</v>
      </c>
      <c r="DB22" s="138">
        <v>24.528980000000001</v>
      </c>
      <c r="DC22" s="139">
        <f>('[4]Прочая  субсидия_МР  и  ГО'!R16+'[4]Прочая  субсидия_БП'!H16)/1000</f>
        <v>24.528980000000001</v>
      </c>
      <c r="DD22" s="139">
        <f>('[4]Прочая  субсидия_МР  и  ГО'!S16+'[4]Прочая  субсидия_БП'!I16)/1000</f>
        <v>24.528980000000001</v>
      </c>
      <c r="DE22" s="140">
        <f t="shared" si="27"/>
        <v>100</v>
      </c>
      <c r="DF22" s="138">
        <v>229.61139</v>
      </c>
      <c r="DG22" s="139">
        <f>('[4]Проверочная  таблица'!LE20+'[4]Проверочная  таблица'!LF20)/1000</f>
        <v>229.61139</v>
      </c>
      <c r="DH22" s="139">
        <f>('[4]Проверочная  таблица'!LM20+'[4]Проверочная  таблица'!LN20)/1000</f>
        <v>229.61139</v>
      </c>
      <c r="DI22" s="140">
        <f t="shared" si="28"/>
        <v>100</v>
      </c>
      <c r="DJ22" s="138"/>
      <c r="DK22" s="139">
        <f>'[4]Проверочная  таблица'!HM20/1000</f>
        <v>0</v>
      </c>
      <c r="DL22" s="139">
        <f>'[4]Проверочная  таблица'!HP20/1000</f>
        <v>0</v>
      </c>
      <c r="DM22" s="140">
        <f t="shared" si="29"/>
        <v>0</v>
      </c>
      <c r="DN22" s="138">
        <v>249.18563</v>
      </c>
      <c r="DO22" s="139">
        <f>('[4]Проверочная  таблица'!IK20+'[4]Проверочная  таблица'!IQ20)/1000</f>
        <v>249.18563</v>
      </c>
      <c r="DP22" s="139">
        <f>('[4]Проверочная  таблица'!IN20+'[4]Проверочная  таблица'!IT20)/1000</f>
        <v>249.18563</v>
      </c>
      <c r="DQ22" s="140">
        <f t="shared" si="30"/>
        <v>100</v>
      </c>
      <c r="DR22" s="138">
        <v>0</v>
      </c>
      <c r="DS22" s="139">
        <f>'[4]Проверочная  таблица'!IE20/1000</f>
        <v>0</v>
      </c>
      <c r="DT22" s="139">
        <f>'[4]Проверочная  таблица'!IH20/1000</f>
        <v>0</v>
      </c>
      <c r="DU22" s="140">
        <f t="shared" si="9"/>
        <v>0</v>
      </c>
      <c r="DV22" s="138">
        <v>733.80700999999999</v>
      </c>
      <c r="DW22" s="139">
        <f>'[4]Прочая  субсидия_МР  и  ГО'!T16/1000</f>
        <v>532.15529000000004</v>
      </c>
      <c r="DX22" s="139">
        <f>'[4]Прочая  субсидия_МР  и  ГО'!U16/1000</f>
        <v>532.15529000000004</v>
      </c>
      <c r="DY22" s="140">
        <f t="shared" si="31"/>
        <v>100</v>
      </c>
      <c r="DZ22" s="138">
        <v>0</v>
      </c>
      <c r="EA22" s="139">
        <f>'[4]Проверочная  таблица'!DO20/1000</f>
        <v>0</v>
      </c>
      <c r="EB22" s="139">
        <f>'[4]Проверочная  таблица'!DR20/1000</f>
        <v>0</v>
      </c>
      <c r="EC22" s="140">
        <f t="shared" si="32"/>
        <v>0</v>
      </c>
      <c r="ED22" s="138">
        <v>592.67999999999995</v>
      </c>
      <c r="EE22" s="139">
        <f>('[4]Прочая  субсидия_МР  и  ГО'!X16+'[4]Прочая  субсидия_БП'!T16)/1000</f>
        <v>592.67999999999995</v>
      </c>
      <c r="EF22" s="139">
        <f>('[4]Прочая  субсидия_МР  и  ГО'!Y16+'[4]Прочая  субсидия_БП'!U16)/1000</f>
        <v>170.28</v>
      </c>
      <c r="EG22" s="140">
        <f t="shared" si="33"/>
        <v>28.730512249443208</v>
      </c>
      <c r="EH22" s="138">
        <v>0</v>
      </c>
      <c r="EI22" s="139">
        <f>('[4]Прочая  субсидия_МР  и  ГО'!V16+'[4]Прочая  субсидия_БП'!N16)/1000</f>
        <v>0</v>
      </c>
      <c r="EJ22" s="139">
        <f>('[4]Прочая  субсидия_МР  и  ГО'!W16+'[4]Прочая  субсидия_БП'!O16)/1000</f>
        <v>0</v>
      </c>
      <c r="EK22" s="140">
        <f t="shared" si="34"/>
        <v>0</v>
      </c>
      <c r="EL22" s="138">
        <v>20154.94355</v>
      </c>
      <c r="EM22" s="139">
        <f>('[4]Проверочная  таблица'!AY20+'[4]Прочая  субсидия_МР  и  ГО'!Z16+'[4]Прочая  субсидия_БП'!Z16)/1000</f>
        <v>20154.94355</v>
      </c>
      <c r="EN22" s="139">
        <f>('[4]Проверочная  таблица'!BD20+'[4]Прочая  субсидия_МР  и  ГО'!AA16+'[4]Прочая  субсидия_БП'!AA16)/1000</f>
        <v>20154.94355</v>
      </c>
      <c r="EO22" s="140">
        <f t="shared" si="35"/>
        <v>100</v>
      </c>
      <c r="EP22" s="138">
        <v>7342.5210299999999</v>
      </c>
      <c r="EQ22" s="139">
        <f>('[4]Проверочная  таблица'!CY20+'[4]Проверочная  таблица'!DA20)/1000</f>
        <v>5471.6665200000007</v>
      </c>
      <c r="ER22" s="139">
        <f>('[4]Проверочная  таблица'!CZ20+'[4]Проверочная  таблица'!DB20)/1000</f>
        <v>5471.6665200000007</v>
      </c>
      <c r="ES22" s="140">
        <f t="shared" si="36"/>
        <v>100</v>
      </c>
      <c r="ET22" s="138">
        <v>760.72311999999999</v>
      </c>
      <c r="EU22" s="139">
        <f>('[4]Проверочная  таблица'!DG20+'[4]Проверочная  таблица'!DI20)/1000</f>
        <v>566.89292999999998</v>
      </c>
      <c r="EV22" s="139">
        <f>('[4]Проверочная  таблица'!DH20+'[4]Проверочная  таблица'!DJ20)/1000</f>
        <v>566.89292999999998</v>
      </c>
      <c r="EW22" s="140">
        <f t="shared" si="37"/>
        <v>100</v>
      </c>
      <c r="EX22" s="138">
        <v>3325</v>
      </c>
      <c r="EY22" s="139">
        <f>'[4]Проверочная  таблица'!AZ20/1000</f>
        <v>3325</v>
      </c>
      <c r="EZ22" s="139">
        <f>'[4]Проверочная  таблица'!BE20/1000</f>
        <v>3317.875</v>
      </c>
      <c r="FA22" s="140">
        <f t="shared" si="38"/>
        <v>99.785714285714292</v>
      </c>
      <c r="FB22" s="138">
        <v>3639.5</v>
      </c>
      <c r="FC22" s="139">
        <f>'[4]Прочая  субсидия_МР  и  ГО'!AB16/1000</f>
        <v>17298.32951</v>
      </c>
      <c r="FD22" s="139">
        <f>'[4]Прочая  субсидия_МР  и  ГО'!AC16/1000</f>
        <v>17298.32951</v>
      </c>
      <c r="FE22" s="140">
        <f t="shared" si="39"/>
        <v>100</v>
      </c>
      <c r="FF22" s="138"/>
      <c r="FG22" s="139">
        <f>'[4]Прочая  субсидия_МР  и  ГО'!AD16/1000</f>
        <v>0</v>
      </c>
      <c r="FH22" s="139">
        <f>'[4]Прочая  субсидия_МР  и  ГО'!AE16/1000</f>
        <v>0</v>
      </c>
      <c r="FI22" s="140">
        <f t="shared" si="40"/>
        <v>0</v>
      </c>
      <c r="FJ22" s="138">
        <v>0</v>
      </c>
      <c r="FK22" s="139">
        <f>'[4]Прочая  субсидия_МР  и  ГО'!AF16/1000</f>
        <v>0</v>
      </c>
      <c r="FL22" s="139">
        <f>'[4]Прочая  субсидия_МР  и  ГО'!AG16/1000</f>
        <v>0</v>
      </c>
      <c r="FM22" s="140">
        <f t="shared" si="41"/>
        <v>0</v>
      </c>
      <c r="FN22" s="138">
        <v>879.73099999999999</v>
      </c>
      <c r="FO22" s="139">
        <f>('[4]Проверочная  таблица'!GO20+'[4]Проверочная  таблица'!GU20)/1000</f>
        <v>879.73099999999988</v>
      </c>
      <c r="FP22" s="139">
        <f>('[4]Проверочная  таблица'!GR20+'[4]Проверочная  таблица'!GX20)/1000</f>
        <v>879.73099999999988</v>
      </c>
      <c r="FQ22" s="140">
        <f t="shared" si="42"/>
        <v>100</v>
      </c>
      <c r="FR22" s="138">
        <v>0</v>
      </c>
      <c r="FS22" s="139">
        <f>('[4]Прочая  субсидия_МР  и  ГО'!AH16+'[4]Прочая  субсидия_БП'!AG16)/1000</f>
        <v>0</v>
      </c>
      <c r="FT22" s="139">
        <f>('[4]Прочая  субсидия_МР  и  ГО'!AI16+'[4]Прочая  субсидия_БП'!AH16)/1000</f>
        <v>0</v>
      </c>
      <c r="FU22" s="140">
        <f t="shared" si="43"/>
        <v>0</v>
      </c>
      <c r="FV22" s="138">
        <v>8129.5636900000009</v>
      </c>
      <c r="FW22" s="139">
        <f>('[4]Прочая  субсидия_МР  и  ГО'!AJ16+'[4]Прочая  субсидия_БП'!AM16)/1000</f>
        <v>6666.2728800000014</v>
      </c>
      <c r="FX22" s="139">
        <f>('[4]Прочая  субсидия_МР  и  ГО'!AK16+'[4]Прочая  субсидия_БП'!AN16)/1000</f>
        <v>6666.2728800000014</v>
      </c>
      <c r="FY22" s="140">
        <f t="shared" si="44"/>
        <v>100</v>
      </c>
      <c r="FZ22" s="138">
        <v>0</v>
      </c>
      <c r="GA22" s="139">
        <f>('[4]Прочая  субсидия_МР  и  ГО'!AL16)/1000</f>
        <v>0</v>
      </c>
      <c r="GB22" s="139">
        <f>('[4]Прочая  субсидия_МР  и  ГО'!AM16)/1000</f>
        <v>0</v>
      </c>
      <c r="GC22" s="140">
        <f t="shared" si="45"/>
        <v>0</v>
      </c>
      <c r="GD22" s="138">
        <v>874.63695999999993</v>
      </c>
      <c r="GE22" s="139">
        <f>'[4]Прочая  субсидия_МР  и  ГО'!AN16/1000</f>
        <v>988.73219999999992</v>
      </c>
      <c r="GF22" s="139">
        <f>'[4]Прочая  субсидия_МР  и  ГО'!AO16/1000</f>
        <v>988.73219999999992</v>
      </c>
      <c r="GG22" s="140">
        <f t="shared" si="46"/>
        <v>100</v>
      </c>
      <c r="GH22" s="138">
        <v>0</v>
      </c>
      <c r="GI22" s="139">
        <f>('[4]Проверочная  таблица'!CF20+'[4]Проверочная  таблица'!CN20)/1000</f>
        <v>4126.59699</v>
      </c>
      <c r="GJ22" s="139">
        <f>('[4]Проверочная  таблица'!CR20+'[4]Проверочная  таблица'!CJ20)/1000</f>
        <v>4126.59699</v>
      </c>
      <c r="GK22" s="140">
        <f t="shared" si="47"/>
        <v>100</v>
      </c>
      <c r="GL22" s="138">
        <v>18877.401460000001</v>
      </c>
      <c r="GM22" s="139">
        <f>('[4]Проверочная  таблица'!CG20+'[4]Проверочная  таблица'!CO20)/1000</f>
        <v>41708.497779999998</v>
      </c>
      <c r="GN22" s="139">
        <f>('[4]Проверочная  таблица'!CS20+'[4]Проверочная  таблица'!CK20)/1000</f>
        <v>41708.497779999998</v>
      </c>
      <c r="GO22" s="140">
        <f t="shared" si="48"/>
        <v>100</v>
      </c>
      <c r="GP22" s="138">
        <v>0</v>
      </c>
      <c r="GQ22" s="139">
        <f>('[4]Прочая  субсидия_МР  и  ГО'!AR16)/1000</f>
        <v>0</v>
      </c>
      <c r="GR22" s="139">
        <f>('[4]Прочая  субсидия_МР  и  ГО'!AS16)/1000</f>
        <v>0</v>
      </c>
      <c r="GS22" s="140">
        <f t="shared" si="49"/>
        <v>0</v>
      </c>
      <c r="GT22" s="138"/>
      <c r="GU22" s="139">
        <f>'[4]Проверочная  таблица'!HY20/1000</f>
        <v>0</v>
      </c>
      <c r="GV22" s="139">
        <f>'[4]Проверочная  таблица'!IB20/1000</f>
        <v>0</v>
      </c>
      <c r="GW22" s="140">
        <f t="shared" si="50"/>
        <v>0</v>
      </c>
      <c r="GX22" s="138">
        <v>0</v>
      </c>
      <c r="GY22" s="139">
        <f>('[4]Проверочная  таблица'!CH20+'[4]Проверочная  таблица'!CP20)/1000</f>
        <v>0</v>
      </c>
      <c r="GZ22" s="139">
        <f>('[4]Проверочная  таблица'!CL20+'[4]Проверочная  таблица'!CT20)/1000</f>
        <v>0</v>
      </c>
      <c r="HA22" s="140">
        <f t="shared" si="51"/>
        <v>0</v>
      </c>
      <c r="HB22" s="138">
        <v>0</v>
      </c>
      <c r="HC22" s="139">
        <f>('[4]Прочая  субсидия_МР  и  ГО'!AT16+'[4]Прочая  субсидия_БП'!AT16)/1000</f>
        <v>0</v>
      </c>
      <c r="HD22" s="139">
        <f>('[4]Прочая  субсидия_МР  и  ГО'!AU16+'[4]Прочая  субсидия_БП'!AU16)/1000</f>
        <v>0</v>
      </c>
      <c r="HE22" s="140">
        <f t="shared" si="52"/>
        <v>0</v>
      </c>
      <c r="HF22" s="138"/>
      <c r="HG22" s="139">
        <f>'[4]Прочая  субсидия_МР  и  ГО'!AX16/1000</f>
        <v>0</v>
      </c>
      <c r="HH22" s="139">
        <f>'[4]Прочая  субсидия_МР  и  ГО'!AY16/1000</f>
        <v>0</v>
      </c>
      <c r="HI22" s="140">
        <f t="shared" si="53"/>
        <v>0</v>
      </c>
      <c r="HJ22" s="138">
        <v>0</v>
      </c>
      <c r="HK22" s="139">
        <f>'[4]Проверочная  таблица'!FM20/1000</f>
        <v>0</v>
      </c>
      <c r="HL22" s="139">
        <f>'[4]Проверочная  таблица'!FP20/1000</f>
        <v>0</v>
      </c>
      <c r="HM22" s="140">
        <f t="shared" si="54"/>
        <v>0</v>
      </c>
      <c r="HN22" s="138">
        <v>736.32421999999997</v>
      </c>
      <c r="HO22" s="139">
        <f>('[4]Прочая  субсидия_БП'!BF16+'[4]Прочая  субсидия_МР  и  ГО'!AZ16)/1000</f>
        <v>736.32421999999997</v>
      </c>
      <c r="HP22" s="139">
        <f>('[4]Прочая  субсидия_БП'!BG16+'[4]Прочая  субсидия_МР  и  ГО'!BA16)/1000</f>
        <v>736.32421999999997</v>
      </c>
      <c r="HQ22" s="140">
        <f t="shared" si="55"/>
        <v>100</v>
      </c>
      <c r="HR22" s="138">
        <v>0</v>
      </c>
      <c r="HS22" s="139">
        <f>('[4]Проверочная  таблица'!MT20+'[4]Проверочная  таблица'!MU20+'[4]Проверочная  таблица'!NB20+'[4]Проверочная  таблица'!NC20)/1000</f>
        <v>0</v>
      </c>
      <c r="HT22" s="139">
        <f>('[4]Проверочная  таблица'!MX20+'[4]Проверочная  таблица'!MY20+'[4]Проверочная  таблица'!NF20+'[4]Проверочная  таблица'!NG20)/1000</f>
        <v>0</v>
      </c>
      <c r="HU22" s="140">
        <f t="shared" si="56"/>
        <v>0</v>
      </c>
      <c r="HV22" s="138">
        <v>0</v>
      </c>
      <c r="HW22" s="139">
        <f>('[4]Проверочная  таблица'!MV20+'[4]Проверочная  таблица'!ND20)/1000</f>
        <v>0</v>
      </c>
      <c r="HX22" s="139">
        <f>('[4]Проверочная  таблица'!MZ20+'[4]Проверочная  таблица'!NH20)/1000</f>
        <v>0</v>
      </c>
      <c r="HY22" s="140">
        <f t="shared" si="57"/>
        <v>0</v>
      </c>
      <c r="HZ22" s="138">
        <v>15500</v>
      </c>
      <c r="IA22" s="139">
        <f>('[4]Прочая  субсидия_МР  и  ГО'!BB16+'[4]Прочая  субсидия_БП'!BM16)/1000</f>
        <v>15500</v>
      </c>
      <c r="IB22" s="139">
        <f>('[4]Прочая  субсидия_МР  и  ГО'!BC16+'[4]Прочая  субсидия_БП'!BN16)/1000</f>
        <v>15500</v>
      </c>
      <c r="IC22" s="140">
        <f t="shared" si="58"/>
        <v>100</v>
      </c>
      <c r="ID22" s="138">
        <v>0</v>
      </c>
      <c r="IE22" s="139">
        <f>('[4]Проверочная  таблица'!QF20+'[4]Проверочная  таблица'!QG20)/1000</f>
        <v>0</v>
      </c>
      <c r="IF22" s="139">
        <f>('[4]Проверочная  таблица'!QO20+'[4]Проверочная  таблица'!QP20)/1000</f>
        <v>0</v>
      </c>
      <c r="IG22" s="140">
        <f t="shared" si="59"/>
        <v>0</v>
      </c>
      <c r="IH22" s="138">
        <v>0</v>
      </c>
      <c r="II22" s="139">
        <f>'[4]Проверочная  таблица'!NY20/1000</f>
        <v>0</v>
      </c>
      <c r="IJ22" s="139">
        <f>'[4]Проверочная  таблица'!OB20/1000</f>
        <v>0</v>
      </c>
      <c r="IK22" s="140">
        <f t="shared" si="60"/>
        <v>0</v>
      </c>
      <c r="IL22" s="138"/>
      <c r="IM22" s="139">
        <f>'[4]Проверочная  таблица'!HS20/1000</f>
        <v>16842.882000000001</v>
      </c>
      <c r="IN22" s="139">
        <f>'[4]Проверочная  таблица'!HV20/1000</f>
        <v>16842.882000000001</v>
      </c>
      <c r="IO22" s="140">
        <f t="shared" si="61"/>
        <v>100</v>
      </c>
      <c r="IP22" s="138">
        <v>0</v>
      </c>
      <c r="IQ22" s="139">
        <f>('[4]Проверочная  таблица'!PP20+'[4]Проверочная  таблица'!PQ20+'[4]Проверочная  таблица'!QJ20+'[4]Проверочная  таблица'!QK20)/1000</f>
        <v>0</v>
      </c>
      <c r="IR22" s="139">
        <f>('[4]Проверочная  таблица'!PY20+'[4]Проверочная  таблица'!PZ20+'[4]Проверочная  таблица'!QS20+'[4]Проверочная  таблица'!QT20)/1000</f>
        <v>0</v>
      </c>
      <c r="IS22" s="140">
        <f t="shared" si="62"/>
        <v>0</v>
      </c>
      <c r="IT22" s="138"/>
      <c r="IU22" s="139">
        <f>('[4]Проверочная  таблица'!PR20+'[4]Проверочная  таблица'!PS20)/1000</f>
        <v>0</v>
      </c>
      <c r="IV22" s="139">
        <f>('[4]Проверочная  таблица'!QA20+'[4]Проверочная  таблица'!QB20)/1000</f>
        <v>0</v>
      </c>
      <c r="IW22" s="140">
        <f t="shared" si="63"/>
        <v>0</v>
      </c>
      <c r="IX22" s="138">
        <v>0</v>
      </c>
      <c r="IY22" s="139">
        <f>('[4]Проверочная  таблица'!PT20+'[4]Проверочная  таблица'!PU20)/1000</f>
        <v>0</v>
      </c>
      <c r="IZ22" s="139">
        <f>('[4]Проверочная  таблица'!QC20+'[4]Проверочная  таблица'!QD20)/1000</f>
        <v>0</v>
      </c>
      <c r="JA22" s="140">
        <f t="shared" si="64"/>
        <v>0</v>
      </c>
      <c r="JB22" s="138"/>
      <c r="JC22" s="139">
        <f>'[4]Проверочная  таблица'!SG20/1000</f>
        <v>0</v>
      </c>
      <c r="JD22" s="139">
        <f>'[4]Проверочная  таблица'!SJ20/1000</f>
        <v>0</v>
      </c>
      <c r="JE22" s="140">
        <f t="shared" si="65"/>
        <v>0</v>
      </c>
    </row>
    <row r="23" spans="1:265" ht="21.75" customHeight="1" x14ac:dyDescent="0.25">
      <c r="A23" s="143" t="s">
        <v>43</v>
      </c>
      <c r="B23" s="144">
        <f t="shared" si="10"/>
        <v>84550.339460000017</v>
      </c>
      <c r="C23" s="144">
        <f t="shared" si="10"/>
        <v>128940.91316</v>
      </c>
      <c r="D23" s="145">
        <f t="shared" si="10"/>
        <v>128673.17861999999</v>
      </c>
      <c r="E23" s="146" t="e">
        <f>M23+Q23+Y23+#REF!+#REF!+AO23+AS23+AW23+BU23+#REF!+CC23+CO23+DE23+#REF!+DI23+DQ23+DU23+DY23+EO23+ES23+EW23+FA23+FM23+FU23+FY23+GC23+#REF!+#REF!+GG23+GK23+GO23+HA23+#REF!+HE23+#REF!+HQ23+HU23+HY23+IC23+AC23+#REF!+#REF!+HM23+#REF!+AK23+CK23+FQ23+EC23+IG23+IK23+JA23+#REF!+#REF!+CW23+EG23+DA23+GS23+IW23+BA23+BE23+#REF!+AG23+IS23+CS23+FE23+EK23+BI23+BQ23+GW23+IO23+BM23+U23+HI23+DM23</f>
        <v>#REF!</v>
      </c>
      <c r="F23" s="144" t="e">
        <f>O23+S23+AA23+AE23+#REF!+AQ23+AU23+#REF!+BW23+#REF!+CI23+CQ23+#REF!+DG23+DK23+DS23+DW23+EA23+EQ23+EU23+EY23+FC23+FO23+FW23+GA23+GE23+#REF!+IM23+GI23+GM23+#REF!+HC23+GQ23+#REF!+HG23+HS23+HW23+IA23+IE23+#REF!+AI23+CA23+HO23+#REF!+AM23+CM23+FS23+EE23+II23+#REF!+JF23+AY23+CU23+CY23+EI23+DC23+GU23+IY23+BC23+BG23+FK23+#REF!+IU23+#REF!+#REF!+EM23+BK23+BS23+GY23+IQ23+BO23+W23+HK23+DO23</f>
        <v>#REF!</v>
      </c>
      <c r="G23" s="144" t="e">
        <f>P23+T23+AB23+AF23+#REF!+AR23+AV23+#REF!+BX23+#REF!+CJ23+CR23+#REF!+DH23+DL23+DT23+DX23+EB23+ER23+EV23+EZ23+FD23+FP23+FX23+GB23+GF23+#REF!+IN23+GJ23+GN23+#REF!+HD23+GR23+#REF!+HH23+HT23+HX23+IB23+IF23+#REF!+AJ23+CB23+HP23+#REF!+AN23+CN23+FT23+EF23+IJ23+#REF!+#REF!+AZ23+CV23+CZ23+EJ23+DD23+GV23+IZ23+BD23+BH23+FL23+#REF!+IV23+#REF!+#REF!+EN23+BL23+BT23+GZ23+IR23+BP23+X23+HL23+DP23</f>
        <v>#REF!</v>
      </c>
      <c r="H23" s="144" t="e">
        <f>Q23+U23+AC23+AG23+#REF!+AS23+AW23+#REF!+BY23+#REF!+CK23+CS23+#REF!+DI23+DM23+DU23+DY23+EC23+ES23+EW23+FA23+FE23+FQ23+FY23+GC23+GG23+#REF!+IO23+GK23+GO23+#REF!+HE23+GS23+#REF!+HI23+HU23+HY23+IC23+IG23+#REF!+AK23+CC23+HQ23+#REF!+AO23+CO23+FU23+EG23+IK23+#REF!+JG23+BA23+CW23+DA23+EK23+DE23+GW23+JA23+BE23+BI23+FM23+#REF!+IW23+#REF!+#REF!+EO23+BM23+BU23+HA23+IS23+BQ23+Y23+HM23+DQ23</f>
        <v>#REF!</v>
      </c>
      <c r="I23" s="137">
        <f t="shared" si="11"/>
        <v>99.792358737472426</v>
      </c>
      <c r="J23" s="138">
        <v>0</v>
      </c>
      <c r="K23" s="139">
        <f>'[4]Проверочная  таблица'!DV21/1000</f>
        <v>0</v>
      </c>
      <c r="L23" s="139">
        <f>'[4]Проверочная  таблица'!DY21/1000</f>
        <v>0</v>
      </c>
      <c r="M23" s="140">
        <f t="shared" si="12"/>
        <v>0</v>
      </c>
      <c r="N23" s="140">
        <v>0</v>
      </c>
      <c r="O23" s="141">
        <f>'[4]Проверочная  таблица'!DW21/1000</f>
        <v>0</v>
      </c>
      <c r="P23" s="139">
        <f>'[4]Проверочная  таблица'!DZ21/1000</f>
        <v>0</v>
      </c>
      <c r="Q23" s="140">
        <f t="shared" si="13"/>
        <v>0</v>
      </c>
      <c r="R23" s="138"/>
      <c r="S23" s="139">
        <f>'[4]Проверочная  таблица'!PA21/1000</f>
        <v>0</v>
      </c>
      <c r="T23" s="139">
        <f>'[4]Проверочная  таблица'!PD21/1000</f>
        <v>0</v>
      </c>
      <c r="U23" s="140">
        <f t="shared" si="14"/>
        <v>0</v>
      </c>
      <c r="V23" s="138">
        <v>77.089730000000003</v>
      </c>
      <c r="W23" s="139">
        <f>('[4]Прочая  субсидия_МР  и  ГО'!D17)/1000</f>
        <v>77.089730000000003</v>
      </c>
      <c r="X23" s="139">
        <f>('[4]Прочая  субсидия_МР  и  ГО'!E17)/1000</f>
        <v>77.089730000000003</v>
      </c>
      <c r="Y23" s="140">
        <f t="shared" si="15"/>
        <v>100</v>
      </c>
      <c r="Z23" s="138"/>
      <c r="AA23" s="139">
        <f>'[4]Проверочная  таблица'!PG21/1000</f>
        <v>0</v>
      </c>
      <c r="AB23" s="139">
        <f>'[4]Проверочная  таблица'!PJ21/1000</f>
        <v>0</v>
      </c>
      <c r="AC23" s="140">
        <f t="shared" si="16"/>
        <v>0</v>
      </c>
      <c r="AD23" s="138">
        <v>0</v>
      </c>
      <c r="AE23" s="139">
        <f>('[4]Проверочная  таблица'!EL21+'[4]Проверочная  таблица'!EM21)/1000</f>
        <v>0</v>
      </c>
      <c r="AF23" s="139">
        <f>('[4]Проверочная  таблица'!ES21+'[4]Проверочная  таблица'!ET21)/1000</f>
        <v>0</v>
      </c>
      <c r="AG23" s="140">
        <f t="shared" si="17"/>
        <v>0</v>
      </c>
      <c r="AH23" s="138">
        <v>0</v>
      </c>
      <c r="AI23" s="139">
        <f>'[4]Прочая  субсидия_МР  и  ГО'!F17/1000</f>
        <v>0</v>
      </c>
      <c r="AJ23" s="139">
        <f>'[4]Прочая  субсидия_МР  и  ГО'!G17/1000</f>
        <v>0</v>
      </c>
      <c r="AK23" s="140">
        <f t="shared" si="18"/>
        <v>0</v>
      </c>
      <c r="AL23" s="138">
        <v>0</v>
      </c>
      <c r="AM23" s="139">
        <f>'[4]Прочая  субсидия_МР  и  ГО'!H17/1000</f>
        <v>0</v>
      </c>
      <c r="AN23" s="139">
        <f>'[4]Прочая  субсидия_МР  и  ГО'!I17/1000</f>
        <v>0</v>
      </c>
      <c r="AO23" s="140">
        <f t="shared" si="19"/>
        <v>0</v>
      </c>
      <c r="AP23" s="138">
        <v>21.735959999999999</v>
      </c>
      <c r="AQ23" s="139">
        <f>'[4]Прочая  субсидия_МР  и  ГО'!J17/1000</f>
        <v>21.735959999999999</v>
      </c>
      <c r="AR23" s="139">
        <f>'[4]Прочая  субсидия_МР  и  ГО'!K17/1000</f>
        <v>21.735959999999999</v>
      </c>
      <c r="AS23" s="140">
        <f t="shared" si="20"/>
        <v>100</v>
      </c>
      <c r="AT23" s="138">
        <v>3150</v>
      </c>
      <c r="AU23" s="139">
        <f>'[4]Прочая  субсидия_МР  и  ГО'!L17/1000</f>
        <v>3150</v>
      </c>
      <c r="AV23" s="139">
        <f>'[4]Прочая  субсидия_МР  и  ГО'!M17/1000</f>
        <v>3150</v>
      </c>
      <c r="AW23" s="140">
        <f t="shared" si="21"/>
        <v>100</v>
      </c>
      <c r="AX23" s="138">
        <v>2729.2271499999997</v>
      </c>
      <c r="AY23" s="139">
        <f>'[4]Прочая  субсидия_МР  и  ГО'!N17/1000</f>
        <v>2729.2271499999997</v>
      </c>
      <c r="AZ23" s="139">
        <f>'[4]Прочая  субсидия_МР  и  ГО'!O17/1000</f>
        <v>2620.25038</v>
      </c>
      <c r="BA23" s="140">
        <f t="shared" si="0"/>
        <v>96.007046536965618</v>
      </c>
      <c r="BB23" s="138">
        <v>0</v>
      </c>
      <c r="BC23" s="139">
        <f>'[4]Прочая  субсидия_МР  и  ГО'!P17/1000</f>
        <v>0</v>
      </c>
      <c r="BD23" s="139">
        <f>'[4]Прочая  субсидия_МР  и  ГО'!Q17/1000</f>
        <v>0</v>
      </c>
      <c r="BE23" s="140">
        <f t="shared" si="1"/>
        <v>0</v>
      </c>
      <c r="BF23" s="138"/>
      <c r="BG23" s="139">
        <f>'[4]Проверочная  таблица'!OR21/1000</f>
        <v>0</v>
      </c>
      <c r="BH23" s="139">
        <f>'[4]Проверочная  таблица'!OW21/1000</f>
        <v>0</v>
      </c>
      <c r="BI23" s="140">
        <f t="shared" si="2"/>
        <v>0</v>
      </c>
      <c r="BJ23" s="138"/>
      <c r="BK23" s="139">
        <f>'[4]Проверочная  таблица'!OS21/1000</f>
        <v>0</v>
      </c>
      <c r="BL23" s="139">
        <f>'[4]Проверочная  таблица'!OX21/1000</f>
        <v>0</v>
      </c>
      <c r="BM23" s="140">
        <f t="shared" si="3"/>
        <v>0</v>
      </c>
      <c r="BN23" s="138"/>
      <c r="BO23" s="139">
        <f>('[4]Проверочная  таблица'!OT21+'[4]Проверочная  таблица'!OU21)/1000</f>
        <v>0</v>
      </c>
      <c r="BP23" s="139">
        <f>('[4]Проверочная  таблица'!OY21+'[4]Проверочная  таблица'!OZ21)/1000</f>
        <v>0</v>
      </c>
      <c r="BQ23" s="140">
        <f t="shared" si="4"/>
        <v>0</v>
      </c>
      <c r="BR23" s="138">
        <v>0</v>
      </c>
      <c r="BS23" s="139">
        <f>'[4]Проверочная  таблица'!EA21/1000</f>
        <v>3368.4210499999999</v>
      </c>
      <c r="BT23" s="139">
        <f>'[4]Проверочная  таблица'!ED21/1000</f>
        <v>3368.4210499999999</v>
      </c>
      <c r="BU23" s="140">
        <f t="shared" si="22"/>
        <v>100</v>
      </c>
      <c r="BV23" s="138"/>
      <c r="BW23" s="139">
        <f>'[4]Проверочная  таблица'!FG21/1000</f>
        <v>0</v>
      </c>
      <c r="BX23" s="139">
        <f>'[4]Проверочная  таблица'!FJ21/1000</f>
        <v>0</v>
      </c>
      <c r="BY23" s="140">
        <f t="shared" si="5"/>
        <v>0</v>
      </c>
      <c r="BZ23" s="138">
        <v>0</v>
      </c>
      <c r="CA23" s="139">
        <f>('[4]Проверочная  таблица'!MH21+'[4]Проверочная  таблица'!MI21)/1000</f>
        <v>0</v>
      </c>
      <c r="CB23" s="139">
        <f>('[4]Проверочная  таблица'!MN21+'[4]Проверочная  таблица'!MO21)/1000</f>
        <v>0</v>
      </c>
      <c r="CC23" s="140">
        <f t="shared" si="23"/>
        <v>0</v>
      </c>
      <c r="CD23" s="138"/>
      <c r="CE23" s="139">
        <f>('[4]Проверочная  таблица'!MJ21+'[4]Проверочная  таблица'!MK21)/1000</f>
        <v>0</v>
      </c>
      <c r="CF23" s="139">
        <f>('[4]Проверочная  таблица'!MP21+'[4]Проверочная  таблица'!MQ21)/1000</f>
        <v>0</v>
      </c>
      <c r="CG23" s="140">
        <f t="shared" si="24"/>
        <v>0</v>
      </c>
      <c r="CH23" s="138">
        <v>0</v>
      </c>
      <c r="CI23" s="139">
        <f>'[4]Проверочная  таблица'!ML21/1000</f>
        <v>0</v>
      </c>
      <c r="CJ23" s="139">
        <f>'[4]Проверочная  таблица'!MR21/1000</f>
        <v>0</v>
      </c>
      <c r="CK23" s="140">
        <f t="shared" si="25"/>
        <v>0</v>
      </c>
      <c r="CL23" s="138">
        <v>0</v>
      </c>
      <c r="CM23" s="139">
        <f>('[4]Проверочная  таблица'!KC21+'[4]Проверочная  таблица'!KD21)/1000</f>
        <v>0</v>
      </c>
      <c r="CN23" s="139">
        <f>('[4]Проверочная  таблица'!KG21+'[4]Проверочная  таблица'!KH21)/1000</f>
        <v>0</v>
      </c>
      <c r="CO23" s="140">
        <f t="shared" si="6"/>
        <v>0</v>
      </c>
      <c r="CP23" s="138">
        <v>0</v>
      </c>
      <c r="CQ23" s="139">
        <f>'[4]Проверочная  таблица'!KB21/1000</f>
        <v>0</v>
      </c>
      <c r="CR23" s="139">
        <f>'[4]Проверочная  таблица'!KF21/1000</f>
        <v>0</v>
      </c>
      <c r="CS23" s="140">
        <f t="shared" si="7"/>
        <v>0</v>
      </c>
      <c r="CT23" s="138">
        <v>0</v>
      </c>
      <c r="CU23" s="139">
        <f>('[4]Проверочная  таблица'!LB21+'[4]Проверочная  таблица'!LC21)/1000</f>
        <v>0</v>
      </c>
      <c r="CV23" s="139">
        <f>('[4]Проверочная  таблица'!LJ21+'[4]Проверочная  таблица'!LK21)/1000</f>
        <v>0</v>
      </c>
      <c r="CW23" s="140">
        <f t="shared" si="26"/>
        <v>0</v>
      </c>
      <c r="CX23" s="138">
        <v>0</v>
      </c>
      <c r="CY23" s="139">
        <f>'[4]Проверочная  таблица'!LD21/1000</f>
        <v>0</v>
      </c>
      <c r="CZ23" s="139">
        <f>'[4]Проверочная  таблица'!LL21/1000</f>
        <v>0</v>
      </c>
      <c r="DA23" s="140">
        <f t="shared" si="8"/>
        <v>0</v>
      </c>
      <c r="DB23" s="138">
        <v>7.6653000000000002</v>
      </c>
      <c r="DC23" s="139">
        <f>('[4]Прочая  субсидия_МР  и  ГО'!R17+'[4]Прочая  субсидия_БП'!H17)/1000</f>
        <v>7.6653000000000002</v>
      </c>
      <c r="DD23" s="139">
        <f>('[4]Прочая  субсидия_МР  и  ГО'!S17+'[4]Прочая  субсидия_БП'!I17)/1000</f>
        <v>7.6653000000000002</v>
      </c>
      <c r="DE23" s="140">
        <f t="shared" si="27"/>
        <v>100</v>
      </c>
      <c r="DF23" s="138">
        <v>242.36756</v>
      </c>
      <c r="DG23" s="139">
        <f>('[4]Проверочная  таблица'!LE21+'[4]Проверочная  таблица'!LF21)/1000</f>
        <v>242.36756</v>
      </c>
      <c r="DH23" s="139">
        <f>('[4]Проверочная  таблица'!LM21+'[4]Проверочная  таблица'!LN21)/1000</f>
        <v>242.36756</v>
      </c>
      <c r="DI23" s="140">
        <f t="shared" si="28"/>
        <v>100</v>
      </c>
      <c r="DJ23" s="138"/>
      <c r="DK23" s="139">
        <f>'[4]Проверочная  таблица'!HM21/1000</f>
        <v>0</v>
      </c>
      <c r="DL23" s="139">
        <f>'[4]Проверочная  таблица'!HP21/1000</f>
        <v>0</v>
      </c>
      <c r="DM23" s="140">
        <f t="shared" si="29"/>
        <v>0</v>
      </c>
      <c r="DN23" s="138">
        <v>937.36206000000004</v>
      </c>
      <c r="DO23" s="139">
        <f>('[4]Проверочная  таблица'!IK21+'[4]Проверочная  таблица'!IQ21)/1000</f>
        <v>937.36206000000004</v>
      </c>
      <c r="DP23" s="139">
        <f>('[4]Проверочная  таблица'!IN21+'[4]Проверочная  таблица'!IT21)/1000</f>
        <v>937.36206000000004</v>
      </c>
      <c r="DQ23" s="140">
        <f t="shared" si="30"/>
        <v>100</v>
      </c>
      <c r="DR23" s="138">
        <v>0</v>
      </c>
      <c r="DS23" s="139">
        <f>'[4]Проверочная  таблица'!IE21/1000</f>
        <v>0</v>
      </c>
      <c r="DT23" s="139">
        <f>'[4]Проверочная  таблица'!IH21/1000</f>
        <v>0</v>
      </c>
      <c r="DU23" s="140">
        <f t="shared" si="9"/>
        <v>0</v>
      </c>
      <c r="DV23" s="138">
        <v>489.20466999999996</v>
      </c>
      <c r="DW23" s="139">
        <f>'[4]Прочая  субсидия_МР  и  ГО'!T17/1000</f>
        <v>489.20466999999996</v>
      </c>
      <c r="DX23" s="139">
        <f>'[4]Прочая  субсидия_МР  и  ГО'!U17/1000</f>
        <v>489.20466999999996</v>
      </c>
      <c r="DY23" s="140">
        <f t="shared" si="31"/>
        <v>100</v>
      </c>
      <c r="DZ23" s="138">
        <v>0</v>
      </c>
      <c r="EA23" s="139">
        <f>'[4]Проверочная  таблица'!DO21/1000</f>
        <v>0</v>
      </c>
      <c r="EB23" s="139">
        <f>'[4]Проверочная  таблица'!DR21/1000</f>
        <v>0</v>
      </c>
      <c r="EC23" s="140">
        <f t="shared" si="32"/>
        <v>0</v>
      </c>
      <c r="ED23" s="138">
        <v>0</v>
      </c>
      <c r="EE23" s="139">
        <f>('[4]Прочая  субсидия_МР  и  ГО'!X17+'[4]Прочая  субсидия_БП'!T17)/1000</f>
        <v>0</v>
      </c>
      <c r="EF23" s="139">
        <f>('[4]Прочая  субсидия_МР  и  ГО'!Y17+'[4]Прочая  субсидия_БП'!U17)/1000</f>
        <v>0</v>
      </c>
      <c r="EG23" s="140">
        <f t="shared" si="33"/>
        <v>0</v>
      </c>
      <c r="EH23" s="138">
        <v>0</v>
      </c>
      <c r="EI23" s="139">
        <f>('[4]Прочая  субсидия_МР  и  ГО'!V17+'[4]Прочая  субсидия_БП'!N17)/1000</f>
        <v>0</v>
      </c>
      <c r="EJ23" s="139">
        <f>('[4]Прочая  субсидия_МР  и  ГО'!W17+'[4]Прочая  субсидия_БП'!O17)/1000</f>
        <v>0</v>
      </c>
      <c r="EK23" s="140">
        <f t="shared" si="34"/>
        <v>0</v>
      </c>
      <c r="EL23" s="138">
        <v>0</v>
      </c>
      <c r="EM23" s="139">
        <f>('[4]Проверочная  таблица'!AY21+'[4]Прочая  субсидия_МР  и  ГО'!Z17+'[4]Прочая  субсидия_БП'!Z17)/1000</f>
        <v>0</v>
      </c>
      <c r="EN23" s="139">
        <f>('[4]Проверочная  таблица'!BD21+'[4]Прочая  субсидия_МР  и  ГО'!AA17+'[4]Прочая  субсидия_БП'!AA17)/1000</f>
        <v>0</v>
      </c>
      <c r="EO23" s="140">
        <f t="shared" si="35"/>
        <v>0</v>
      </c>
      <c r="EP23" s="138">
        <v>0</v>
      </c>
      <c r="EQ23" s="139">
        <f>('[4]Проверочная  таблица'!CY21+'[4]Проверочная  таблица'!DA21)/1000</f>
        <v>0</v>
      </c>
      <c r="ER23" s="139">
        <f>('[4]Проверочная  таблица'!CZ21+'[4]Проверочная  таблица'!DB21)/1000</f>
        <v>0</v>
      </c>
      <c r="ES23" s="140">
        <f t="shared" si="36"/>
        <v>0</v>
      </c>
      <c r="ET23" s="138">
        <v>0</v>
      </c>
      <c r="EU23" s="139">
        <f>('[4]Проверочная  таблица'!DG21+'[4]Проверочная  таблица'!DI21)/1000</f>
        <v>0</v>
      </c>
      <c r="EV23" s="139">
        <f>('[4]Проверочная  таблица'!DH21+'[4]Проверочная  таблица'!DJ21)/1000</f>
        <v>0</v>
      </c>
      <c r="EW23" s="140">
        <f t="shared" si="37"/>
        <v>0</v>
      </c>
      <c r="EX23" s="138">
        <v>6517</v>
      </c>
      <c r="EY23" s="139">
        <f>'[4]Проверочная  таблица'!AZ21/1000</f>
        <v>7848.4450399999996</v>
      </c>
      <c r="EZ23" s="139">
        <f>'[4]Проверочная  таблица'!BE21/1000</f>
        <v>7689.6872699999994</v>
      </c>
      <c r="FA23" s="140">
        <f t="shared" si="38"/>
        <v>97.977207342462322</v>
      </c>
      <c r="FB23" s="138">
        <v>4918.8999999999996</v>
      </c>
      <c r="FC23" s="139">
        <f>'[4]Прочая  субсидия_МР  и  ГО'!AB17/1000</f>
        <v>26204.126689999997</v>
      </c>
      <c r="FD23" s="139">
        <f>'[4]Прочая  субсидия_МР  и  ГО'!AC17/1000</f>
        <v>26204.126689999997</v>
      </c>
      <c r="FE23" s="140">
        <f t="shared" si="39"/>
        <v>100</v>
      </c>
      <c r="FF23" s="138"/>
      <c r="FG23" s="139">
        <f>'[4]Прочая  субсидия_МР  и  ГО'!AD17/1000</f>
        <v>0</v>
      </c>
      <c r="FH23" s="139">
        <f>'[4]Прочая  субсидия_МР  и  ГО'!AE17/1000</f>
        <v>0</v>
      </c>
      <c r="FI23" s="140">
        <f t="shared" si="40"/>
        <v>0</v>
      </c>
      <c r="FJ23" s="138">
        <v>0</v>
      </c>
      <c r="FK23" s="139">
        <f>'[4]Прочая  субсидия_МР  и  ГО'!AF17/1000</f>
        <v>0</v>
      </c>
      <c r="FL23" s="139">
        <f>'[4]Прочая  субсидия_МР  и  ГО'!AG17/1000</f>
        <v>0</v>
      </c>
      <c r="FM23" s="140">
        <f t="shared" si="41"/>
        <v>0</v>
      </c>
      <c r="FN23" s="138">
        <v>0</v>
      </c>
      <c r="FO23" s="139">
        <f>('[4]Проверочная  таблица'!GO21+'[4]Проверочная  таблица'!GU21)/1000</f>
        <v>0</v>
      </c>
      <c r="FP23" s="139">
        <f>('[4]Проверочная  таблица'!GR21+'[4]Проверочная  таблица'!GX21)/1000</f>
        <v>0</v>
      </c>
      <c r="FQ23" s="140">
        <f t="shared" si="42"/>
        <v>0</v>
      </c>
      <c r="FR23" s="138">
        <v>127.08655</v>
      </c>
      <c r="FS23" s="139">
        <f>('[4]Прочая  субсидия_МР  и  ГО'!AH17+'[4]Прочая  субсидия_БП'!AG17)/1000</f>
        <v>127.08655</v>
      </c>
      <c r="FT23" s="139">
        <f>('[4]Прочая  субсидия_МР  и  ГО'!AI17+'[4]Прочая  субсидия_БП'!AH17)/1000</f>
        <v>127.08655</v>
      </c>
      <c r="FU23" s="140">
        <f t="shared" si="43"/>
        <v>100</v>
      </c>
      <c r="FV23" s="138">
        <v>0</v>
      </c>
      <c r="FW23" s="139">
        <f>('[4]Прочая  субсидия_МР  и  ГО'!AJ17+'[4]Прочая  субсидия_БП'!AM17)/1000</f>
        <v>840</v>
      </c>
      <c r="FX23" s="139">
        <f>('[4]Прочая  субсидия_МР  и  ГО'!AK17+'[4]Прочая  субсидия_БП'!AN17)/1000</f>
        <v>840</v>
      </c>
      <c r="FY23" s="140">
        <f t="shared" si="44"/>
        <v>100</v>
      </c>
      <c r="FZ23" s="138">
        <v>0</v>
      </c>
      <c r="GA23" s="139">
        <f>('[4]Прочая  субсидия_МР  и  ГО'!AL17)/1000</f>
        <v>0</v>
      </c>
      <c r="GB23" s="139">
        <f>('[4]Прочая  субсидия_МР  и  ГО'!AM17)/1000</f>
        <v>0</v>
      </c>
      <c r="GC23" s="140">
        <f t="shared" si="45"/>
        <v>0</v>
      </c>
      <c r="GD23" s="138">
        <v>1156.7073899999998</v>
      </c>
      <c r="GE23" s="139">
        <f>'[4]Прочая  субсидия_МР  и  ГО'!AN17/1000</f>
        <v>1395.1814599999998</v>
      </c>
      <c r="GF23" s="139">
        <f>'[4]Прочая  субсидия_МР  и  ГО'!AO17/1000</f>
        <v>1395.1814599999998</v>
      </c>
      <c r="GG23" s="140">
        <f t="shared" si="46"/>
        <v>100</v>
      </c>
      <c r="GH23" s="138">
        <v>32816.885130000002</v>
      </c>
      <c r="GI23" s="139">
        <f>('[4]Проверочная  таблица'!CF21+'[4]Проверочная  таблица'!CN21)/1000</f>
        <v>32816.885130000002</v>
      </c>
      <c r="GJ23" s="139">
        <f>('[4]Проверочная  таблица'!CR21+'[4]Проверочная  таблица'!CJ21)/1000</f>
        <v>32816.885130000002</v>
      </c>
      <c r="GK23" s="140">
        <f t="shared" si="47"/>
        <v>100</v>
      </c>
      <c r="GL23" s="138">
        <v>17034.467510000002</v>
      </c>
      <c r="GM23" s="139">
        <f>('[4]Проверочная  таблица'!CG21+'[4]Проверочная  таблица'!CO21)/1000</f>
        <v>34361.47436</v>
      </c>
      <c r="GN23" s="139">
        <f>('[4]Проверочная  таблица'!CS21+'[4]Проверочная  таблица'!CK21)/1000</f>
        <v>34361.47436</v>
      </c>
      <c r="GO23" s="140">
        <f t="shared" si="48"/>
        <v>100</v>
      </c>
      <c r="GP23" s="138">
        <v>0</v>
      </c>
      <c r="GQ23" s="139">
        <f>('[4]Прочая  субсидия_МР  и  ГО'!AR17)/1000</f>
        <v>0</v>
      </c>
      <c r="GR23" s="139">
        <f>('[4]Прочая  субсидия_МР  и  ГО'!AS17)/1000</f>
        <v>0</v>
      </c>
      <c r="GS23" s="140">
        <f t="shared" si="49"/>
        <v>0</v>
      </c>
      <c r="GT23" s="138"/>
      <c r="GU23" s="139">
        <f>'[4]Проверочная  таблица'!HY21/1000</f>
        <v>0</v>
      </c>
      <c r="GV23" s="139">
        <f>'[4]Проверочная  таблица'!IB21/1000</f>
        <v>0</v>
      </c>
      <c r="GW23" s="140">
        <f t="shared" si="50"/>
        <v>0</v>
      </c>
      <c r="GX23" s="138">
        <v>0</v>
      </c>
      <c r="GY23" s="139">
        <f>('[4]Проверочная  таблица'!CH21+'[4]Проверочная  таблица'!CP21)/1000</f>
        <v>0</v>
      </c>
      <c r="GZ23" s="139">
        <f>('[4]Проверочная  таблица'!CL21+'[4]Проверочная  таблица'!CT21)/1000</f>
        <v>0</v>
      </c>
      <c r="HA23" s="140">
        <f t="shared" si="51"/>
        <v>0</v>
      </c>
      <c r="HB23" s="138">
        <v>0</v>
      </c>
      <c r="HC23" s="139">
        <f>('[4]Прочая  субсидия_МР  и  ГО'!AT17+'[4]Прочая  субсидия_БП'!AT17)/1000</f>
        <v>0</v>
      </c>
      <c r="HD23" s="139">
        <f>('[4]Прочая  субсидия_МР  и  ГО'!AU17+'[4]Прочая  субсидия_БП'!AU17)/1000</f>
        <v>0</v>
      </c>
      <c r="HE23" s="140">
        <f t="shared" si="52"/>
        <v>0</v>
      </c>
      <c r="HF23" s="138"/>
      <c r="HG23" s="139">
        <f>'[4]Прочая  субсидия_МР  и  ГО'!AX17/1000</f>
        <v>0</v>
      </c>
      <c r="HH23" s="139">
        <f>'[4]Прочая  субсидия_МР  и  ГО'!AY17/1000</f>
        <v>0</v>
      </c>
      <c r="HI23" s="140">
        <f t="shared" si="53"/>
        <v>0</v>
      </c>
      <c r="HJ23" s="138">
        <v>0</v>
      </c>
      <c r="HK23" s="139">
        <f>'[4]Проверочная  таблица'!FM21/1000</f>
        <v>0</v>
      </c>
      <c r="HL23" s="139">
        <f>'[4]Проверочная  таблица'!FP21/1000</f>
        <v>0</v>
      </c>
      <c r="HM23" s="140">
        <f t="shared" si="54"/>
        <v>0</v>
      </c>
      <c r="HN23" s="138">
        <v>465.72409000000005</v>
      </c>
      <c r="HO23" s="139">
        <f>('[4]Прочая  субсидия_БП'!BF17+'[4]Прочая  субсидия_МР  и  ГО'!AZ17)/1000</f>
        <v>465.7240900000001</v>
      </c>
      <c r="HP23" s="139">
        <f>('[4]Прочая  субсидия_БП'!BG17+'[4]Прочая  субсидия_МР  и  ГО'!BA17)/1000</f>
        <v>465.7240900000001</v>
      </c>
      <c r="HQ23" s="140">
        <f t="shared" si="55"/>
        <v>100</v>
      </c>
      <c r="HR23" s="138">
        <v>0</v>
      </c>
      <c r="HS23" s="139">
        <f>('[4]Проверочная  таблица'!MT21+'[4]Проверочная  таблица'!MU21+'[4]Проверочная  таблица'!NB21+'[4]Проверочная  таблица'!NC21)/1000</f>
        <v>0</v>
      </c>
      <c r="HT23" s="139">
        <f>('[4]Проверочная  таблица'!MX21+'[4]Проверочная  таблица'!MY21+'[4]Проверочная  таблица'!NF21+'[4]Проверочная  таблица'!NG21)/1000</f>
        <v>0</v>
      </c>
      <c r="HU23" s="140">
        <f t="shared" si="56"/>
        <v>0</v>
      </c>
      <c r="HV23" s="138">
        <v>13400</v>
      </c>
      <c r="HW23" s="139">
        <f>('[4]Проверочная  таблица'!MV21+'[4]Проверочная  таблица'!ND21)/1000</f>
        <v>13400</v>
      </c>
      <c r="HX23" s="139">
        <f>('[4]Проверочная  таблица'!MZ21+'[4]Проверочная  таблица'!NH21)/1000</f>
        <v>13400</v>
      </c>
      <c r="HY23" s="140">
        <f t="shared" si="57"/>
        <v>100</v>
      </c>
      <c r="HZ23" s="138">
        <v>0</v>
      </c>
      <c r="IA23" s="139">
        <f>('[4]Прочая  субсидия_МР  и  ГО'!BB17+'[4]Прочая  субсидия_БП'!BM17)/1000</f>
        <v>0</v>
      </c>
      <c r="IB23" s="139">
        <f>('[4]Прочая  субсидия_МР  и  ГО'!BC17+'[4]Прочая  субсидия_БП'!BN17)/1000</f>
        <v>0</v>
      </c>
      <c r="IC23" s="140">
        <f t="shared" si="58"/>
        <v>0</v>
      </c>
      <c r="ID23" s="138">
        <v>0</v>
      </c>
      <c r="IE23" s="139">
        <f>('[4]Проверочная  таблица'!QF21+'[4]Проверочная  таблица'!QG21)/1000</f>
        <v>0</v>
      </c>
      <c r="IF23" s="139">
        <f>('[4]Проверочная  таблица'!QO21+'[4]Проверочная  таблица'!QP21)/1000</f>
        <v>0</v>
      </c>
      <c r="IG23" s="140">
        <f t="shared" si="59"/>
        <v>0</v>
      </c>
      <c r="IH23" s="138">
        <v>458.91636</v>
      </c>
      <c r="II23" s="139">
        <f>'[4]Проверочная  таблица'!NY21/1000</f>
        <v>458.91636</v>
      </c>
      <c r="IJ23" s="139">
        <f>'[4]Проверочная  таблица'!OB21/1000</f>
        <v>458.91636</v>
      </c>
      <c r="IK23" s="140">
        <f t="shared" si="60"/>
        <v>100</v>
      </c>
      <c r="IL23" s="138"/>
      <c r="IM23" s="139">
        <f>'[4]Проверочная  таблица'!HS21/1000</f>
        <v>0</v>
      </c>
      <c r="IN23" s="139">
        <f>'[4]Проверочная  таблица'!HV21/1000</f>
        <v>0</v>
      </c>
      <c r="IO23" s="140">
        <f t="shared" si="61"/>
        <v>0</v>
      </c>
      <c r="IP23" s="138">
        <v>0</v>
      </c>
      <c r="IQ23" s="139">
        <f>('[4]Проверочная  таблица'!PP21+'[4]Проверочная  таблица'!PQ21+'[4]Проверочная  таблица'!QJ21+'[4]Проверочная  таблица'!QK21)/1000</f>
        <v>0</v>
      </c>
      <c r="IR23" s="139">
        <f>('[4]Проверочная  таблица'!PY21+'[4]Проверочная  таблица'!PZ21+'[4]Проверочная  таблица'!QS21+'[4]Проверочная  таблица'!QT21)/1000</f>
        <v>0</v>
      </c>
      <c r="IS23" s="140">
        <f t="shared" si="62"/>
        <v>0</v>
      </c>
      <c r="IT23" s="138"/>
      <c r="IU23" s="139">
        <f>('[4]Проверочная  таблица'!PR21+'[4]Проверочная  таблица'!PS21)/1000</f>
        <v>0</v>
      </c>
      <c r="IV23" s="139">
        <f>('[4]Проверочная  таблица'!QA21+'[4]Проверочная  таблица'!QB21)/1000</f>
        <v>0</v>
      </c>
      <c r="IW23" s="140">
        <f t="shared" si="63"/>
        <v>0</v>
      </c>
      <c r="IX23" s="138">
        <v>0</v>
      </c>
      <c r="IY23" s="139">
        <f>('[4]Проверочная  таблица'!PT21+'[4]Проверочная  таблица'!PU21)/1000</f>
        <v>0</v>
      </c>
      <c r="IZ23" s="139">
        <f>('[4]Проверочная  таблица'!QC21+'[4]Проверочная  таблица'!QD21)/1000</f>
        <v>0</v>
      </c>
      <c r="JA23" s="140">
        <f t="shared" si="64"/>
        <v>0</v>
      </c>
      <c r="JB23" s="138"/>
      <c r="JC23" s="139">
        <f>'[4]Проверочная  таблица'!SG21/1000</f>
        <v>0</v>
      </c>
      <c r="JD23" s="139">
        <f>'[4]Проверочная  таблица'!SJ21/1000</f>
        <v>0</v>
      </c>
      <c r="JE23" s="140">
        <f t="shared" si="65"/>
        <v>0</v>
      </c>
    </row>
    <row r="24" spans="1:265" ht="21.75" customHeight="1" x14ac:dyDescent="0.25">
      <c r="A24" s="143" t="s">
        <v>44</v>
      </c>
      <c r="B24" s="144">
        <f t="shared" si="10"/>
        <v>342489.46973000001</v>
      </c>
      <c r="C24" s="144">
        <f t="shared" si="10"/>
        <v>679312.4588100001</v>
      </c>
      <c r="D24" s="145">
        <f t="shared" si="10"/>
        <v>659954.53620000009</v>
      </c>
      <c r="E24" s="146" t="e">
        <f>M24+Q24+Y24+#REF!+#REF!+AO24+AS24+AW24+BU24+#REF!+CC24+CO24+DE24+#REF!+DI24+DQ24+DU24+DY24+EO24+ES24+EW24+FA24+FM24+FU24+FY24+GC24+#REF!+#REF!+GG24+GK24+GO24+HA24+#REF!+HE24+#REF!+HQ24+HU24+HY24+IC24+AC24+#REF!+#REF!+HM24+#REF!+AK24+CK24+FQ24+EC24+IG24+IK24+JA24+#REF!+#REF!+CW24+EG24+DA24+GS24+IW24+BA24+BE24+#REF!+AG24+IS24+CS24+FE24+EK24+BI24+BQ24+GW24+IO24+BM24+U24+HI24+DM24</f>
        <v>#REF!</v>
      </c>
      <c r="F24" s="144" t="e">
        <f>O24+S24+AA24+AE24+#REF!+AQ24+AU24+#REF!+BW24+#REF!+CI24+CQ24+#REF!+DG24+DK24+DS24+DW24+EA24+EQ24+EU24+EY24+FC24+FO24+FW24+GA24+GE24+#REF!+IM24+GI24+GM24+#REF!+HC24+GQ24+#REF!+HG24+HS24+HW24+IA24+IE24+#REF!+AI24+CA24+HO24+#REF!+AM24+CM24+FS24+EE24+II24+#REF!+JF24+AY24+CU24+CY24+EI24+DC24+GU24+IY24+BC24+BG24+FK24+#REF!+IU24+#REF!+#REF!+EM24+BK24+BS24+GY24+IQ24+BO24+W24+HK24+DO24</f>
        <v>#REF!</v>
      </c>
      <c r="G24" s="144" t="e">
        <f>P24+T24+AB24+AF24+#REF!+AR24+AV24+#REF!+BX24+#REF!+CJ24+CR24+#REF!+DH24+DL24+DT24+DX24+EB24+ER24+EV24+EZ24+FD24+FP24+FX24+GB24+GF24+#REF!+IN24+GJ24+GN24+#REF!+HD24+GR24+#REF!+HH24+HT24+HX24+IB24+IF24+#REF!+AJ24+CB24+HP24+#REF!+AN24+CN24+FT24+EF24+IJ24+#REF!+#REF!+AZ24+CV24+CZ24+EJ24+DD24+GV24+IZ24+BD24+BH24+FL24+#REF!+IV24+#REF!+#REF!+EN24+BL24+BT24+GZ24+IR24+BP24+X24+HL24+DP24</f>
        <v>#REF!</v>
      </c>
      <c r="H24" s="144" t="e">
        <f>Q24+U24+AC24+AG24+#REF!+AS24+AW24+#REF!+BY24+#REF!+CK24+CS24+#REF!+DI24+DM24+DU24+DY24+EC24+ES24+EW24+FA24+FE24+FQ24+FY24+GC24+GG24+#REF!+IO24+GK24+GO24+#REF!+HE24+GS24+#REF!+HI24+HU24+HY24+IC24+IG24+#REF!+AK24+CC24+HQ24+#REF!+AO24+CO24+FU24+EG24+IK24+#REF!+JG24+BA24+CW24+DA24+EK24+DE24+GW24+JA24+BE24+BI24+FM24+#REF!+IW24+#REF!+#REF!+EO24+BM24+BU24+HA24+IS24+BQ24+Y24+HM24+DQ24</f>
        <v>#REF!</v>
      </c>
      <c r="I24" s="137">
        <f t="shared" si="11"/>
        <v>97.150365438032651</v>
      </c>
      <c r="J24" s="138">
        <v>0</v>
      </c>
      <c r="K24" s="139">
        <f>'[4]Проверочная  таблица'!DV22/1000</f>
        <v>0</v>
      </c>
      <c r="L24" s="139">
        <f>'[4]Проверочная  таблица'!DY22/1000</f>
        <v>0</v>
      </c>
      <c r="M24" s="140">
        <f t="shared" si="12"/>
        <v>0</v>
      </c>
      <c r="N24" s="140">
        <v>0</v>
      </c>
      <c r="O24" s="141">
        <f>'[4]Проверочная  таблица'!DW22/1000</f>
        <v>0</v>
      </c>
      <c r="P24" s="139">
        <f>'[4]Проверочная  таблица'!DZ22/1000</f>
        <v>0</v>
      </c>
      <c r="Q24" s="140">
        <f t="shared" si="13"/>
        <v>0</v>
      </c>
      <c r="R24" s="138"/>
      <c r="S24" s="139">
        <f>'[4]Проверочная  таблица'!PA22/1000</f>
        <v>0</v>
      </c>
      <c r="T24" s="139">
        <f>'[4]Проверочная  таблица'!PD22/1000</f>
        <v>0</v>
      </c>
      <c r="U24" s="140">
        <f t="shared" si="14"/>
        <v>0</v>
      </c>
      <c r="V24" s="138">
        <v>198.17089000000001</v>
      </c>
      <c r="W24" s="139">
        <f>('[4]Прочая  субсидия_МР  и  ГО'!D18)/1000</f>
        <v>198.17089000000001</v>
      </c>
      <c r="X24" s="139">
        <f>('[4]Прочая  субсидия_МР  и  ГО'!E18)/1000</f>
        <v>195.54173</v>
      </c>
      <c r="Y24" s="140">
        <f t="shared" si="15"/>
        <v>98.673286475122552</v>
      </c>
      <c r="Z24" s="138"/>
      <c r="AA24" s="139">
        <f>'[4]Проверочная  таблица'!PG22/1000</f>
        <v>0</v>
      </c>
      <c r="AB24" s="139">
        <f>'[4]Проверочная  таблица'!PJ22/1000</f>
        <v>0</v>
      </c>
      <c r="AC24" s="140">
        <f t="shared" si="16"/>
        <v>0</v>
      </c>
      <c r="AD24" s="138">
        <v>0</v>
      </c>
      <c r="AE24" s="139">
        <f>('[4]Проверочная  таблица'!EL22+'[4]Проверочная  таблица'!EM22)/1000</f>
        <v>0</v>
      </c>
      <c r="AF24" s="139">
        <f>('[4]Проверочная  таблица'!ES22+'[4]Проверочная  таблица'!ET22)/1000</f>
        <v>0</v>
      </c>
      <c r="AG24" s="140">
        <f t="shared" si="17"/>
        <v>0</v>
      </c>
      <c r="AH24" s="138">
        <v>0</v>
      </c>
      <c r="AI24" s="139">
        <f>'[4]Прочая  субсидия_МР  и  ГО'!F18/1000</f>
        <v>0</v>
      </c>
      <c r="AJ24" s="139">
        <f>'[4]Прочая  субсидия_МР  и  ГО'!G18/1000</f>
        <v>0</v>
      </c>
      <c r="AK24" s="140">
        <f t="shared" si="18"/>
        <v>0</v>
      </c>
      <c r="AL24" s="138">
        <v>3185</v>
      </c>
      <c r="AM24" s="139">
        <f>'[4]Прочая  субсидия_МР  и  ГО'!H18/1000</f>
        <v>3185</v>
      </c>
      <c r="AN24" s="139">
        <f>'[4]Прочая  субсидия_МР  и  ГО'!I18/1000</f>
        <v>3185</v>
      </c>
      <c r="AO24" s="140">
        <f t="shared" si="19"/>
        <v>100</v>
      </c>
      <c r="AP24" s="138">
        <v>67.340980000000002</v>
      </c>
      <c r="AQ24" s="139">
        <f>'[4]Прочая  субсидия_МР  и  ГО'!J18/1000</f>
        <v>67.340980000000002</v>
      </c>
      <c r="AR24" s="139">
        <f>'[4]Прочая  субсидия_МР  и  ГО'!K18/1000</f>
        <v>67.340980000000002</v>
      </c>
      <c r="AS24" s="140">
        <f t="shared" si="20"/>
        <v>100</v>
      </c>
      <c r="AT24" s="138">
        <v>4860</v>
      </c>
      <c r="AU24" s="139">
        <f>'[4]Прочая  субсидия_МР  и  ГО'!L18/1000</f>
        <v>6243.2</v>
      </c>
      <c r="AV24" s="139">
        <f>'[4]Прочая  субсидия_МР  и  ГО'!M18/1000</f>
        <v>5887.0979400000006</v>
      </c>
      <c r="AW24" s="140">
        <f t="shared" si="21"/>
        <v>94.29616126345465</v>
      </c>
      <c r="AX24" s="138">
        <v>9540.2470399999984</v>
      </c>
      <c r="AY24" s="139">
        <f>'[4]Прочая  субсидия_МР  и  ГО'!N18/1000</f>
        <v>9540.2470399999984</v>
      </c>
      <c r="AZ24" s="139">
        <f>'[4]Прочая  субсидия_МР  и  ГО'!O18/1000</f>
        <v>9540.2470399999984</v>
      </c>
      <c r="BA24" s="140">
        <f t="shared" si="0"/>
        <v>100</v>
      </c>
      <c r="BB24" s="138">
        <v>0</v>
      </c>
      <c r="BC24" s="139">
        <f>'[4]Прочая  субсидия_МР  и  ГО'!P18/1000</f>
        <v>0</v>
      </c>
      <c r="BD24" s="139">
        <f>'[4]Прочая  субсидия_МР  и  ГО'!Q18/1000</f>
        <v>0</v>
      </c>
      <c r="BE24" s="140">
        <f t="shared" si="1"/>
        <v>0</v>
      </c>
      <c r="BF24" s="138"/>
      <c r="BG24" s="139">
        <f>'[4]Проверочная  таблица'!OR22/1000</f>
        <v>0</v>
      </c>
      <c r="BH24" s="139">
        <f>'[4]Проверочная  таблица'!OW22/1000</f>
        <v>0</v>
      </c>
      <c r="BI24" s="140">
        <f t="shared" si="2"/>
        <v>0</v>
      </c>
      <c r="BJ24" s="138"/>
      <c r="BK24" s="139">
        <f>'[4]Проверочная  таблица'!OS22/1000</f>
        <v>0</v>
      </c>
      <c r="BL24" s="139">
        <f>'[4]Проверочная  таблица'!OX22/1000</f>
        <v>0</v>
      </c>
      <c r="BM24" s="140">
        <f t="shared" si="3"/>
        <v>0</v>
      </c>
      <c r="BN24" s="138"/>
      <c r="BO24" s="139">
        <f>('[4]Проверочная  таблица'!OT22+'[4]Проверочная  таблица'!OU22)/1000</f>
        <v>0</v>
      </c>
      <c r="BP24" s="139">
        <f>('[4]Проверочная  таблица'!OY22+'[4]Проверочная  таблица'!OZ22)/1000</f>
        <v>0</v>
      </c>
      <c r="BQ24" s="140">
        <f t="shared" si="4"/>
        <v>0</v>
      </c>
      <c r="BR24" s="138">
        <v>0</v>
      </c>
      <c r="BS24" s="139">
        <f>'[4]Проверочная  таблица'!EA22/1000</f>
        <v>0</v>
      </c>
      <c r="BT24" s="139">
        <f>'[4]Проверочная  таблица'!ED22/1000</f>
        <v>0</v>
      </c>
      <c r="BU24" s="140">
        <f t="shared" si="22"/>
        <v>0</v>
      </c>
      <c r="BV24" s="138"/>
      <c r="BW24" s="139">
        <f>'[4]Проверочная  таблица'!FG22/1000</f>
        <v>0</v>
      </c>
      <c r="BX24" s="139">
        <f>'[4]Проверочная  таблица'!FJ22/1000</f>
        <v>0</v>
      </c>
      <c r="BY24" s="140">
        <f t="shared" si="5"/>
        <v>0</v>
      </c>
      <c r="BZ24" s="138">
        <v>0</v>
      </c>
      <c r="CA24" s="139">
        <f>('[4]Проверочная  таблица'!MH22+'[4]Проверочная  таблица'!MI22)/1000</f>
        <v>0</v>
      </c>
      <c r="CB24" s="139">
        <f>('[4]Проверочная  таблица'!MN22+'[4]Проверочная  таблица'!MO22)/1000</f>
        <v>0</v>
      </c>
      <c r="CC24" s="140">
        <f t="shared" si="23"/>
        <v>0</v>
      </c>
      <c r="CD24" s="138"/>
      <c r="CE24" s="139">
        <f>('[4]Проверочная  таблица'!MJ22+'[4]Проверочная  таблица'!MK22)/1000</f>
        <v>0</v>
      </c>
      <c r="CF24" s="139">
        <f>('[4]Проверочная  таблица'!MP22+'[4]Проверочная  таблица'!MQ22)/1000</f>
        <v>0</v>
      </c>
      <c r="CG24" s="140">
        <f t="shared" si="24"/>
        <v>0</v>
      </c>
      <c r="CH24" s="138">
        <v>0</v>
      </c>
      <c r="CI24" s="139">
        <f>'[4]Проверочная  таблица'!ML22/1000</f>
        <v>0</v>
      </c>
      <c r="CJ24" s="139">
        <f>'[4]Проверочная  таблица'!MR22/1000</f>
        <v>0</v>
      </c>
      <c r="CK24" s="140">
        <f t="shared" si="25"/>
        <v>0</v>
      </c>
      <c r="CL24" s="138">
        <v>0</v>
      </c>
      <c r="CM24" s="139">
        <f>('[4]Проверочная  таблица'!KC22+'[4]Проверочная  таблица'!KD22)/1000</f>
        <v>0</v>
      </c>
      <c r="CN24" s="139">
        <f>('[4]Проверочная  таблица'!KG22+'[4]Проверочная  таблица'!KH22)/1000</f>
        <v>0</v>
      </c>
      <c r="CO24" s="140">
        <f t="shared" si="6"/>
        <v>0</v>
      </c>
      <c r="CP24" s="138">
        <v>0</v>
      </c>
      <c r="CQ24" s="139">
        <f>'[4]Проверочная  таблица'!KB22/1000</f>
        <v>0</v>
      </c>
      <c r="CR24" s="139">
        <f>'[4]Проверочная  таблица'!KF22/1000</f>
        <v>0</v>
      </c>
      <c r="CS24" s="140">
        <f t="shared" si="7"/>
        <v>0</v>
      </c>
      <c r="CT24" s="138">
        <v>0</v>
      </c>
      <c r="CU24" s="139">
        <f>('[4]Проверочная  таблица'!LB22+'[4]Проверочная  таблица'!LC22)/1000</f>
        <v>0</v>
      </c>
      <c r="CV24" s="139">
        <f>('[4]Проверочная  таблица'!LJ22+'[4]Проверочная  таблица'!LK22)/1000</f>
        <v>0</v>
      </c>
      <c r="CW24" s="140">
        <f t="shared" si="26"/>
        <v>0</v>
      </c>
      <c r="CX24" s="138">
        <v>0</v>
      </c>
      <c r="CY24" s="139">
        <f>'[4]Проверочная  таблица'!LD22/1000</f>
        <v>0</v>
      </c>
      <c r="CZ24" s="139">
        <f>'[4]Проверочная  таблица'!LL22/1000</f>
        <v>0</v>
      </c>
      <c r="DA24" s="140">
        <f t="shared" si="8"/>
        <v>0</v>
      </c>
      <c r="DB24" s="138">
        <v>80.338619999999992</v>
      </c>
      <c r="DC24" s="139">
        <f>('[4]Прочая  субсидия_МР  и  ГО'!R18+'[4]Прочая  субсидия_БП'!H18)/1000</f>
        <v>80.338619999999992</v>
      </c>
      <c r="DD24" s="139">
        <f>('[4]Прочая  субсидия_МР  и  ГО'!S18+'[4]Прочая  субсидия_БП'!I18)/1000</f>
        <v>80.338619999999992</v>
      </c>
      <c r="DE24" s="140">
        <f t="shared" si="27"/>
        <v>100</v>
      </c>
      <c r="DF24" s="138">
        <v>471.97892999999999</v>
      </c>
      <c r="DG24" s="139">
        <f>('[4]Проверочная  таблица'!LE22+'[4]Проверочная  таблица'!LF22)/1000</f>
        <v>471.97892999999999</v>
      </c>
      <c r="DH24" s="139">
        <f>('[4]Проверочная  таблица'!LM22+'[4]Проверочная  таблица'!LN22)/1000</f>
        <v>471.97892999999999</v>
      </c>
      <c r="DI24" s="140">
        <f t="shared" si="28"/>
        <v>100</v>
      </c>
      <c r="DJ24" s="138"/>
      <c r="DK24" s="139">
        <f>'[4]Проверочная  таблица'!HM22/1000</f>
        <v>0</v>
      </c>
      <c r="DL24" s="139">
        <f>'[4]Проверочная  таблица'!HP22/1000</f>
        <v>0</v>
      </c>
      <c r="DM24" s="140">
        <f t="shared" si="29"/>
        <v>0</v>
      </c>
      <c r="DN24" s="138">
        <v>2132.7091299999997</v>
      </c>
      <c r="DO24" s="139">
        <f>('[4]Проверочная  таблица'!IK22+'[4]Проверочная  таблица'!IQ22)/1000</f>
        <v>2132.7091299999997</v>
      </c>
      <c r="DP24" s="139">
        <f>('[4]Проверочная  таблица'!IN22+'[4]Проверочная  таблица'!IT22)/1000</f>
        <v>2132.7091299999997</v>
      </c>
      <c r="DQ24" s="140">
        <f t="shared" si="30"/>
        <v>100</v>
      </c>
      <c r="DR24" s="138">
        <v>0</v>
      </c>
      <c r="DS24" s="139">
        <f>'[4]Проверочная  таблица'!IE22/1000</f>
        <v>0</v>
      </c>
      <c r="DT24" s="139">
        <f>'[4]Проверочная  таблица'!IH22/1000</f>
        <v>0</v>
      </c>
      <c r="DU24" s="140">
        <f t="shared" si="9"/>
        <v>0</v>
      </c>
      <c r="DV24" s="138">
        <v>1846.7016699999999</v>
      </c>
      <c r="DW24" s="139">
        <f>'[4]Прочая  субсидия_МР  и  ГО'!T18/1000</f>
        <v>1574.6058799999998</v>
      </c>
      <c r="DX24" s="139">
        <f>'[4]Прочая  субсидия_МР  и  ГО'!U18/1000</f>
        <v>1574.6058799999998</v>
      </c>
      <c r="DY24" s="140">
        <f t="shared" si="31"/>
        <v>100</v>
      </c>
      <c r="DZ24" s="138">
        <v>0</v>
      </c>
      <c r="EA24" s="139">
        <f>'[4]Проверочная  таблица'!DO22/1000</f>
        <v>0</v>
      </c>
      <c r="EB24" s="139">
        <f>'[4]Проверочная  таблица'!DR22/1000</f>
        <v>0</v>
      </c>
      <c r="EC24" s="140">
        <f t="shared" si="32"/>
        <v>0</v>
      </c>
      <c r="ED24" s="138">
        <v>504.4</v>
      </c>
      <c r="EE24" s="139">
        <f>('[4]Прочая  субсидия_МР  и  ГО'!X18+'[4]Прочая  субсидия_БП'!T18)/1000</f>
        <v>504.4</v>
      </c>
      <c r="EF24" s="139">
        <f>('[4]Прочая  субсидия_МР  и  ГО'!Y18+'[4]Прочая  субсидия_БП'!U18)/1000</f>
        <v>504.4</v>
      </c>
      <c r="EG24" s="140">
        <f t="shared" si="33"/>
        <v>100</v>
      </c>
      <c r="EH24" s="138">
        <v>0</v>
      </c>
      <c r="EI24" s="139">
        <f>('[4]Прочая  субсидия_МР  и  ГО'!V18+'[4]Прочая  субсидия_БП'!N18)/1000</f>
        <v>0</v>
      </c>
      <c r="EJ24" s="139">
        <f>('[4]Прочая  субсидия_МР  и  ГО'!W18+'[4]Прочая  субсидия_БП'!O18)/1000</f>
        <v>0</v>
      </c>
      <c r="EK24" s="140">
        <f t="shared" si="34"/>
        <v>0</v>
      </c>
      <c r="EL24" s="138">
        <v>2328.9108500000002</v>
      </c>
      <c r="EM24" s="139">
        <f>('[4]Проверочная  таблица'!AY22+'[4]Прочая  субсидия_МР  и  ГО'!Z18+'[4]Прочая  субсидия_БП'!Z18)/1000</f>
        <v>2328.9108500000002</v>
      </c>
      <c r="EN24" s="139">
        <f>('[4]Проверочная  таблица'!BD22+'[4]Прочая  субсидия_МР  и  ГО'!AA18+'[4]Прочая  субсидия_БП'!AA18)/1000</f>
        <v>2328.9108500000002</v>
      </c>
      <c r="EO24" s="140">
        <f t="shared" si="35"/>
        <v>100</v>
      </c>
      <c r="EP24" s="138">
        <v>41285.720569999998</v>
      </c>
      <c r="EQ24" s="139">
        <f>('[4]Проверочная  таблица'!CY22+'[4]Проверочная  таблица'!DA22)/1000</f>
        <v>109351.94895999999</v>
      </c>
      <c r="ER24" s="139">
        <f>('[4]Проверочная  таблица'!CZ22+'[4]Проверочная  таблица'!DB22)/1000</f>
        <v>108100.35965000001</v>
      </c>
      <c r="ES24" s="140">
        <f t="shared" si="36"/>
        <v>98.855448556789966</v>
      </c>
      <c r="ET24" s="138">
        <v>5713.4865999999993</v>
      </c>
      <c r="EU24" s="139">
        <f>('[4]Проверочная  таблица'!DG22+'[4]Проверочная  таблица'!DI22)/1000</f>
        <v>12755.002269999999</v>
      </c>
      <c r="EV24" s="139">
        <f>('[4]Проверочная  таблица'!DH22+'[4]Проверочная  таблица'!DJ22)/1000</f>
        <v>12635.23818</v>
      </c>
      <c r="EW24" s="140">
        <f t="shared" si="37"/>
        <v>99.06104218984197</v>
      </c>
      <c r="EX24" s="138">
        <v>120131.33</v>
      </c>
      <c r="EY24" s="139">
        <f>'[4]Проверочная  таблица'!AZ22/1000</f>
        <v>120131.33</v>
      </c>
      <c r="EZ24" s="139">
        <f>'[4]Проверочная  таблица'!BE22/1000</f>
        <v>109871.58309999999</v>
      </c>
      <c r="FA24" s="140">
        <f t="shared" si="38"/>
        <v>91.459557719039637</v>
      </c>
      <c r="FB24" s="138">
        <v>0</v>
      </c>
      <c r="FC24" s="139">
        <f>'[4]Прочая  субсидия_МР  и  ГО'!AB18/1000</f>
        <v>35630.920149999998</v>
      </c>
      <c r="FD24" s="139">
        <f>'[4]Прочая  субсидия_МР  и  ГО'!AC18/1000</f>
        <v>35630.920149999998</v>
      </c>
      <c r="FE24" s="140">
        <f t="shared" si="39"/>
        <v>100</v>
      </c>
      <c r="FF24" s="138"/>
      <c r="FG24" s="139">
        <f>'[4]Прочая  субсидия_МР  и  ГО'!AD18/1000</f>
        <v>0</v>
      </c>
      <c r="FH24" s="139">
        <f>'[4]Прочая  субсидия_МР  и  ГО'!AE18/1000</f>
        <v>0</v>
      </c>
      <c r="FI24" s="140">
        <f t="shared" si="40"/>
        <v>0</v>
      </c>
      <c r="FJ24" s="138">
        <v>0</v>
      </c>
      <c r="FK24" s="139">
        <f>'[4]Прочая  субсидия_МР  и  ГО'!AF18/1000</f>
        <v>0</v>
      </c>
      <c r="FL24" s="139">
        <f>'[4]Прочая  субсидия_МР  и  ГО'!AG18/1000</f>
        <v>0</v>
      </c>
      <c r="FM24" s="140">
        <f t="shared" si="41"/>
        <v>0</v>
      </c>
      <c r="FN24" s="138">
        <v>0</v>
      </c>
      <c r="FO24" s="139">
        <f>('[4]Проверочная  таблица'!GO22+'[4]Проверочная  таблица'!GU22)/1000</f>
        <v>0</v>
      </c>
      <c r="FP24" s="139">
        <f>('[4]Проверочная  таблица'!GR22+'[4]Проверочная  таблица'!GX22)/1000</f>
        <v>0</v>
      </c>
      <c r="FQ24" s="140">
        <f t="shared" si="42"/>
        <v>0</v>
      </c>
      <c r="FR24" s="138">
        <v>0</v>
      </c>
      <c r="FS24" s="139">
        <f>('[4]Прочая  субсидия_МР  и  ГО'!AH18+'[4]Прочая  субсидия_БП'!AG18)/1000</f>
        <v>0</v>
      </c>
      <c r="FT24" s="139">
        <f>('[4]Прочая  субсидия_МР  и  ГО'!AI18+'[4]Прочая  субсидия_БП'!AH18)/1000</f>
        <v>0</v>
      </c>
      <c r="FU24" s="140">
        <f t="shared" si="43"/>
        <v>0</v>
      </c>
      <c r="FV24" s="138">
        <v>0</v>
      </c>
      <c r="FW24" s="139">
        <f>('[4]Прочая  субсидия_МР  и  ГО'!AJ18+'[4]Прочая  субсидия_БП'!AM18)/1000</f>
        <v>0</v>
      </c>
      <c r="FX24" s="139">
        <f>('[4]Прочая  субсидия_МР  и  ГО'!AK18+'[4]Прочая  субсидия_БП'!AN18)/1000</f>
        <v>0</v>
      </c>
      <c r="FY24" s="140">
        <f t="shared" si="44"/>
        <v>0</v>
      </c>
      <c r="FZ24" s="138">
        <v>0</v>
      </c>
      <c r="GA24" s="139">
        <f>('[4]Прочая  субсидия_МР  и  ГО'!AL18)/1000</f>
        <v>0</v>
      </c>
      <c r="GB24" s="139">
        <f>('[4]Прочая  субсидия_МР  и  ГО'!AM18)/1000</f>
        <v>0</v>
      </c>
      <c r="GC24" s="140">
        <f t="shared" si="45"/>
        <v>0</v>
      </c>
      <c r="GD24" s="138">
        <v>481.92496999999997</v>
      </c>
      <c r="GE24" s="139">
        <f>'[4]Прочая  субсидия_МР  и  ГО'!AN18/1000</f>
        <v>452.63163999999989</v>
      </c>
      <c r="GF24" s="139">
        <f>'[4]Прочая  субсидия_МР  и  ГО'!AO18/1000</f>
        <v>441.41174999999998</v>
      </c>
      <c r="GG24" s="140">
        <f t="shared" si="46"/>
        <v>97.521187427374727</v>
      </c>
      <c r="GH24" s="138">
        <v>0</v>
      </c>
      <c r="GI24" s="139">
        <f>('[4]Проверочная  таблица'!CF22+'[4]Проверочная  таблица'!CN22)/1000</f>
        <v>7312.2128499999999</v>
      </c>
      <c r="GJ24" s="139">
        <f>('[4]Проверочная  таблица'!CR22+'[4]Проверочная  таблица'!CJ22)/1000</f>
        <v>0</v>
      </c>
      <c r="GK24" s="140">
        <f t="shared" si="47"/>
        <v>0</v>
      </c>
      <c r="GL24" s="138">
        <v>27434.25243</v>
      </c>
      <c r="GM24" s="139">
        <f>('[4]Проверочная  таблица'!CG22+'[4]Проверочная  таблица'!CO22)/1000</f>
        <v>59120.940950000004</v>
      </c>
      <c r="GN24" s="139">
        <f>('[4]Проверочная  таблица'!CS22+'[4]Проверочная  таблица'!CK22)/1000</f>
        <v>59100.41113</v>
      </c>
      <c r="GO24" s="140">
        <f t="shared" si="48"/>
        <v>99.965274876092778</v>
      </c>
      <c r="GP24" s="138">
        <v>0</v>
      </c>
      <c r="GQ24" s="139">
        <f>('[4]Прочая  субсидия_МР  и  ГО'!AR18)/1000</f>
        <v>0</v>
      </c>
      <c r="GR24" s="139">
        <f>('[4]Прочая  субсидия_МР  и  ГО'!AS18)/1000</f>
        <v>0</v>
      </c>
      <c r="GS24" s="140">
        <f t="shared" si="49"/>
        <v>0</v>
      </c>
      <c r="GT24" s="138"/>
      <c r="GU24" s="139">
        <f>'[4]Проверочная  таблица'!HY22/1000</f>
        <v>0</v>
      </c>
      <c r="GV24" s="139">
        <f>'[4]Проверочная  таблица'!IB22/1000</f>
        <v>0</v>
      </c>
      <c r="GW24" s="140">
        <f t="shared" si="50"/>
        <v>0</v>
      </c>
      <c r="GX24" s="138">
        <v>0</v>
      </c>
      <c r="GY24" s="139">
        <f>('[4]Проверочная  таблица'!CH22+'[4]Проверочная  таблица'!CP22)/1000</f>
        <v>0</v>
      </c>
      <c r="GZ24" s="139">
        <f>('[4]Проверочная  таблица'!CL22+'[4]Проверочная  таблица'!CT22)/1000</f>
        <v>0</v>
      </c>
      <c r="HA24" s="140">
        <f t="shared" si="51"/>
        <v>0</v>
      </c>
      <c r="HB24" s="138">
        <v>0</v>
      </c>
      <c r="HC24" s="139">
        <f>('[4]Прочая  субсидия_МР  и  ГО'!AT18+'[4]Прочая  субсидия_БП'!AT18)/1000</f>
        <v>0</v>
      </c>
      <c r="HD24" s="139">
        <f>('[4]Прочая  субсидия_МР  и  ГО'!AU18+'[4]Прочая  субсидия_БП'!AU18)/1000</f>
        <v>0</v>
      </c>
      <c r="HE24" s="140">
        <f t="shared" si="52"/>
        <v>0</v>
      </c>
      <c r="HF24" s="138"/>
      <c r="HG24" s="139">
        <f>'[4]Прочая  субсидия_МР  и  ГО'!AX18/1000</f>
        <v>0</v>
      </c>
      <c r="HH24" s="139">
        <f>'[4]Прочая  субсидия_МР  и  ГО'!AY18/1000</f>
        <v>0</v>
      </c>
      <c r="HI24" s="140">
        <f t="shared" si="53"/>
        <v>0</v>
      </c>
      <c r="HJ24" s="138">
        <v>0</v>
      </c>
      <c r="HK24" s="139">
        <f>'[4]Проверочная  таблица'!FM22/1000</f>
        <v>0</v>
      </c>
      <c r="HL24" s="139">
        <f>'[4]Проверочная  таблица'!FP22/1000</f>
        <v>0</v>
      </c>
      <c r="HM24" s="140">
        <f t="shared" si="54"/>
        <v>0</v>
      </c>
      <c r="HN24" s="138">
        <v>794.55716000000007</v>
      </c>
      <c r="HO24" s="139">
        <f>('[4]Прочая  субсидия_БП'!BF18+'[4]Прочая  субсидия_МР  и  ГО'!AZ18)/1000</f>
        <v>794.55716000000018</v>
      </c>
      <c r="HP24" s="139">
        <f>('[4]Прочая  субсидия_БП'!BG18+'[4]Прочая  субсидия_МР  и  ГО'!BA18)/1000</f>
        <v>770.42863000000011</v>
      </c>
      <c r="HQ24" s="140">
        <f t="shared" si="55"/>
        <v>96.963273227567399</v>
      </c>
      <c r="HR24" s="138">
        <v>17400</v>
      </c>
      <c r="HS24" s="139">
        <f>('[4]Проверочная  таблица'!MT22+'[4]Проверочная  таблица'!MU22+'[4]Проверочная  таблица'!NB22+'[4]Проверочная  таблица'!NC22)/1000</f>
        <v>17400</v>
      </c>
      <c r="HT24" s="139">
        <f>('[4]Проверочная  таблица'!MX22+'[4]Проверочная  таблица'!MY22+'[4]Проверочная  таблица'!NF22+'[4]Проверочная  таблица'!NG22)/1000</f>
        <v>17400</v>
      </c>
      <c r="HU24" s="140">
        <f t="shared" si="56"/>
        <v>100</v>
      </c>
      <c r="HV24" s="138">
        <v>0</v>
      </c>
      <c r="HW24" s="139">
        <f>('[4]Проверочная  таблица'!MV22+'[4]Проверочная  таблица'!ND22)/1000</f>
        <v>0</v>
      </c>
      <c r="HX24" s="139">
        <f>('[4]Проверочная  таблица'!MZ22+'[4]Проверочная  таблица'!NH22)/1000</f>
        <v>0</v>
      </c>
      <c r="HY24" s="140">
        <f t="shared" si="57"/>
        <v>0</v>
      </c>
      <c r="HZ24" s="138">
        <v>0</v>
      </c>
      <c r="IA24" s="139">
        <f>('[4]Прочая  субсидия_МР  и  ГО'!BB18+'[4]Прочая  субсидия_БП'!BM18)/1000</f>
        <v>0</v>
      </c>
      <c r="IB24" s="139">
        <f>('[4]Прочая  субсидия_МР  и  ГО'!BC18+'[4]Прочая  субсидия_БП'!BN18)/1000</f>
        <v>0</v>
      </c>
      <c r="IC24" s="140">
        <f t="shared" si="58"/>
        <v>0</v>
      </c>
      <c r="ID24" s="138">
        <v>0</v>
      </c>
      <c r="IE24" s="139">
        <f>('[4]Проверочная  таблица'!QF22+'[4]Проверочная  таблица'!QG22)/1000</f>
        <v>0</v>
      </c>
      <c r="IF24" s="139">
        <f>('[4]Проверочная  таблица'!QO22+'[4]Проверочная  таблица'!QP22)/1000</f>
        <v>0</v>
      </c>
      <c r="IG24" s="140">
        <f t="shared" si="59"/>
        <v>0</v>
      </c>
      <c r="IH24" s="138">
        <v>777.60199999999998</v>
      </c>
      <c r="II24" s="139">
        <f>'[4]Проверочная  таблица'!NY22/1000</f>
        <v>664.84882000000005</v>
      </c>
      <c r="IJ24" s="139">
        <f>'[4]Проверочная  таблица'!OB22/1000</f>
        <v>664.84882000000005</v>
      </c>
      <c r="IK24" s="140">
        <f t="shared" si="60"/>
        <v>100</v>
      </c>
      <c r="IL24" s="138"/>
      <c r="IM24" s="139">
        <f>'[4]Проверочная  таблица'!HS22/1000</f>
        <v>57628.24439</v>
      </c>
      <c r="IN24" s="139">
        <f>'[4]Проверочная  таблица'!HV22/1000</f>
        <v>57628.24439</v>
      </c>
      <c r="IO24" s="140">
        <f t="shared" si="61"/>
        <v>100</v>
      </c>
      <c r="IP24" s="138">
        <v>5263.1578899999995</v>
      </c>
      <c r="IQ24" s="139">
        <f>('[4]Проверочная  таблица'!PP22+'[4]Проверочная  таблица'!PQ22+'[4]Проверочная  таблица'!QJ22+'[4]Проверочная  таблица'!QK22)/1000</f>
        <v>0</v>
      </c>
      <c r="IR24" s="139">
        <f>('[4]Проверочная  таблица'!PY22+'[4]Проверочная  таблица'!PZ22+'[4]Проверочная  таблица'!QS22+'[4]Проверочная  таблица'!QT22)/1000</f>
        <v>0</v>
      </c>
      <c r="IS24" s="140">
        <f t="shared" si="62"/>
        <v>0</v>
      </c>
      <c r="IT24" s="138"/>
      <c r="IU24" s="139">
        <f>('[4]Проверочная  таблица'!PR22+'[4]Проверочная  таблица'!PS22)/1000</f>
        <v>133751.27929999999</v>
      </c>
      <c r="IV24" s="139">
        <f>('[4]Проверочная  таблица'!QA22+'[4]Проверочная  таблица'!QB22)/1000</f>
        <v>133751.27929999999</v>
      </c>
      <c r="IW24" s="140">
        <f t="shared" si="63"/>
        <v>100</v>
      </c>
      <c r="IX24" s="138">
        <v>97991.64</v>
      </c>
      <c r="IY24" s="139">
        <f>('[4]Проверочная  таблица'!PT22+'[4]Проверочная  таблица'!PU22)/1000</f>
        <v>97991.64</v>
      </c>
      <c r="IZ24" s="139">
        <f>('[4]Проверочная  таблица'!QC22+'[4]Проверочная  таблица'!QD22)/1000</f>
        <v>97991.64</v>
      </c>
      <c r="JA24" s="140">
        <f t="shared" si="64"/>
        <v>100</v>
      </c>
      <c r="JB24" s="138"/>
      <c r="JC24" s="139">
        <f>'[4]Проверочная  таблица'!SG22/1000</f>
        <v>0</v>
      </c>
      <c r="JD24" s="139">
        <f>'[4]Проверочная  таблица'!SJ22/1000</f>
        <v>0</v>
      </c>
      <c r="JE24" s="140">
        <f t="shared" si="65"/>
        <v>0</v>
      </c>
    </row>
    <row r="25" spans="1:265" ht="21.75" customHeight="1" x14ac:dyDescent="0.25">
      <c r="A25" s="143" t="s">
        <v>45</v>
      </c>
      <c r="B25" s="144">
        <f t="shared" si="10"/>
        <v>106557.14572000001</v>
      </c>
      <c r="C25" s="144">
        <f t="shared" si="10"/>
        <v>140542.17514000001</v>
      </c>
      <c r="D25" s="145">
        <f t="shared" si="10"/>
        <v>136255.48535</v>
      </c>
      <c r="E25" s="146" t="e">
        <f>M25+Q25+Y25+#REF!+#REF!+AO25+AS25+AW25+BU25+#REF!+CC25+CO25+DE25+#REF!+DI25+DQ25+DU25+DY25+EO25+ES25+EW25+FA25+FM25+FU25+FY25+GC25+#REF!+#REF!+GG25+GK25+GO25+HA25+#REF!+HE25+#REF!+HQ25+HU25+HY25+IC25+AC25+#REF!+#REF!+HM25+#REF!+AK25+CK25+FQ25+EC25+IG25+IK25+JA25+#REF!+#REF!+CW25+EG25+DA25+GS25+IW25+BA25+BE25+#REF!+AG25+IS25+CS25+FE25+EK25+BI25+BQ25+GW25+IO25+BM25+U25+HI25+DM25</f>
        <v>#REF!</v>
      </c>
      <c r="F25" s="144" t="e">
        <f>O25+S25+AA25+AE25+#REF!+AQ25+AU25+#REF!+BW25+#REF!+CI25+CQ25+#REF!+DG25+DK25+DS25+DW25+EA25+EQ25+EU25+EY25+FC25+FO25+FW25+GA25+GE25+#REF!+IM25+GI25+GM25+#REF!+HC25+GQ25+#REF!+HG25+HS25+HW25+IA25+IE25+#REF!+AI25+CA25+HO25+#REF!+AM25+CM25+FS25+EE25+II25+#REF!+JF25+AY25+CU25+CY25+EI25+DC25+GU25+IY25+BC25+BG25+FK25+#REF!+IU25+#REF!+#REF!+EM25+BK25+BS25+GY25+IQ25+BO25+W25+HK25+DO25</f>
        <v>#REF!</v>
      </c>
      <c r="G25" s="144" t="e">
        <f>P25+T25+AB25+AF25+#REF!+AR25+AV25+#REF!+BX25+#REF!+CJ25+CR25+#REF!+DH25+DL25+DT25+DX25+EB25+ER25+EV25+EZ25+FD25+FP25+FX25+GB25+GF25+#REF!+IN25+GJ25+GN25+#REF!+HD25+GR25+#REF!+HH25+HT25+HX25+IB25+IF25+#REF!+AJ25+CB25+HP25+#REF!+AN25+CN25+FT25+EF25+IJ25+#REF!+#REF!+AZ25+CV25+CZ25+EJ25+DD25+GV25+IZ25+BD25+BH25+FL25+#REF!+IV25+#REF!+#REF!+EN25+BL25+BT25+GZ25+IR25+BP25+X25+HL25+DP25</f>
        <v>#REF!</v>
      </c>
      <c r="H25" s="144" t="e">
        <f>Q25+U25+AC25+AG25+#REF!+AS25+AW25+#REF!+BY25+#REF!+CK25+CS25+#REF!+DI25+DM25+DU25+DY25+EC25+ES25+EW25+FA25+FE25+FQ25+FY25+GC25+GG25+#REF!+IO25+GK25+GO25+#REF!+HE25+GS25+#REF!+HI25+HU25+HY25+IC25+IG25+#REF!+AK25+CC25+HQ25+#REF!+AO25+CO25+FU25+EG25+IK25+#REF!+JG25+BA25+CW25+DA25+EK25+DE25+GW25+JA25+BE25+BI25+FM25+#REF!+IW25+#REF!+#REF!+EO25+BM25+BU25+HA25+IS25+BQ25+Y25+HM25+DQ25</f>
        <v>#REF!</v>
      </c>
      <c r="I25" s="137">
        <f t="shared" si="11"/>
        <v>96.94989081695239</v>
      </c>
      <c r="J25" s="138">
        <v>0</v>
      </c>
      <c r="K25" s="139">
        <f>'[4]Проверочная  таблица'!DV23/1000</f>
        <v>0</v>
      </c>
      <c r="L25" s="139">
        <f>'[4]Проверочная  таблица'!DY23/1000</f>
        <v>0</v>
      </c>
      <c r="M25" s="140">
        <f t="shared" si="12"/>
        <v>0</v>
      </c>
      <c r="N25" s="140">
        <v>0</v>
      </c>
      <c r="O25" s="141">
        <f>'[4]Проверочная  таблица'!DW23/1000</f>
        <v>0</v>
      </c>
      <c r="P25" s="139">
        <f>'[4]Проверочная  таблица'!DZ23/1000</f>
        <v>0</v>
      </c>
      <c r="Q25" s="140">
        <f t="shared" si="13"/>
        <v>0</v>
      </c>
      <c r="R25" s="138"/>
      <c r="S25" s="139">
        <f>'[4]Проверочная  таблица'!PA23/1000</f>
        <v>0</v>
      </c>
      <c r="T25" s="139">
        <f>'[4]Проверочная  таблица'!PD23/1000</f>
        <v>0</v>
      </c>
      <c r="U25" s="140">
        <f t="shared" si="14"/>
        <v>0</v>
      </c>
      <c r="V25" s="138">
        <v>196.91398999999998</v>
      </c>
      <c r="W25" s="139">
        <f>('[4]Прочая  субсидия_МР  и  ГО'!D19)/1000</f>
        <v>196.91398999999998</v>
      </c>
      <c r="X25" s="139">
        <f>('[4]Прочая  субсидия_МР  и  ГО'!E19)/1000</f>
        <v>196.91398999999998</v>
      </c>
      <c r="Y25" s="140">
        <f t="shared" si="15"/>
        <v>100</v>
      </c>
      <c r="Z25" s="138"/>
      <c r="AA25" s="139">
        <f>'[4]Проверочная  таблица'!PG23/1000</f>
        <v>0</v>
      </c>
      <c r="AB25" s="139">
        <f>'[4]Проверочная  таблица'!PJ23/1000</f>
        <v>0</v>
      </c>
      <c r="AC25" s="140">
        <f t="shared" si="16"/>
        <v>0</v>
      </c>
      <c r="AD25" s="138">
        <v>2321.0340000000001</v>
      </c>
      <c r="AE25" s="139">
        <f>('[4]Проверочная  таблица'!EL23+'[4]Проверочная  таблица'!EM23)/1000</f>
        <v>2321.0340000000001</v>
      </c>
      <c r="AF25" s="139">
        <f>('[4]Проверочная  таблица'!ES23+'[4]Проверочная  таблица'!ET23)/1000</f>
        <v>2309.42823</v>
      </c>
      <c r="AG25" s="140">
        <f t="shared" si="17"/>
        <v>99.499974149452356</v>
      </c>
      <c r="AH25" s="138">
        <v>0</v>
      </c>
      <c r="AI25" s="139">
        <f>'[4]Прочая  субсидия_МР  и  ГО'!F19/1000</f>
        <v>0</v>
      </c>
      <c r="AJ25" s="139">
        <f>'[4]Прочая  субсидия_МР  и  ГО'!G19/1000</f>
        <v>0</v>
      </c>
      <c r="AK25" s="140">
        <f t="shared" si="18"/>
        <v>0</v>
      </c>
      <c r="AL25" s="138">
        <v>0</v>
      </c>
      <c r="AM25" s="139">
        <f>'[4]Прочая  субсидия_МР  и  ГО'!H19/1000</f>
        <v>0</v>
      </c>
      <c r="AN25" s="139">
        <f>'[4]Прочая  субсидия_МР  и  ГО'!I19/1000</f>
        <v>0</v>
      </c>
      <c r="AO25" s="140">
        <f t="shared" si="19"/>
        <v>0</v>
      </c>
      <c r="AP25" s="138">
        <v>36.802630000000001</v>
      </c>
      <c r="AQ25" s="139">
        <f>'[4]Прочая  субсидия_МР  и  ГО'!J19/1000</f>
        <v>36.802630000000001</v>
      </c>
      <c r="AR25" s="139">
        <f>'[4]Прочая  субсидия_МР  и  ГО'!K19/1000</f>
        <v>36.802630000000001</v>
      </c>
      <c r="AS25" s="140">
        <f t="shared" si="20"/>
        <v>100</v>
      </c>
      <c r="AT25" s="138">
        <v>6890.5</v>
      </c>
      <c r="AU25" s="139">
        <f>'[4]Прочая  субсидия_МР  и  ГО'!L19/1000</f>
        <v>7179.3</v>
      </c>
      <c r="AV25" s="139">
        <f>'[4]Прочая  субсидия_МР  и  ГО'!M19/1000</f>
        <v>7179.2999900000004</v>
      </c>
      <c r="AW25" s="140">
        <f t="shared" si="21"/>
        <v>99.999999860710659</v>
      </c>
      <c r="AX25" s="138">
        <v>6919.9838300000001</v>
      </c>
      <c r="AY25" s="139">
        <f>'[4]Прочая  субсидия_МР  и  ГО'!N19/1000</f>
        <v>6919.9838300000001</v>
      </c>
      <c r="AZ25" s="139">
        <f>'[4]Прочая  субсидия_МР  и  ГО'!O19/1000</f>
        <v>6882.8995800000002</v>
      </c>
      <c r="BA25" s="140">
        <f t="shared" si="0"/>
        <v>99.464099181283785</v>
      </c>
      <c r="BB25" s="138">
        <v>0</v>
      </c>
      <c r="BC25" s="139">
        <f>'[4]Прочая  субсидия_МР  и  ГО'!P19/1000</f>
        <v>0</v>
      </c>
      <c r="BD25" s="139">
        <f>'[4]Прочая  субсидия_МР  и  ГО'!Q19/1000</f>
        <v>0</v>
      </c>
      <c r="BE25" s="140">
        <f t="shared" si="1"/>
        <v>0</v>
      </c>
      <c r="BF25" s="138"/>
      <c r="BG25" s="139">
        <f>'[4]Проверочная  таблица'!OR23/1000</f>
        <v>0</v>
      </c>
      <c r="BH25" s="139">
        <f>'[4]Проверочная  таблица'!OW23/1000</f>
        <v>0</v>
      </c>
      <c r="BI25" s="140">
        <f t="shared" si="2"/>
        <v>0</v>
      </c>
      <c r="BJ25" s="138"/>
      <c r="BK25" s="139">
        <f>'[4]Проверочная  таблица'!OS23/1000</f>
        <v>0</v>
      </c>
      <c r="BL25" s="139">
        <f>'[4]Проверочная  таблица'!OX23/1000</f>
        <v>0</v>
      </c>
      <c r="BM25" s="140">
        <f t="shared" si="3"/>
        <v>0</v>
      </c>
      <c r="BN25" s="138"/>
      <c r="BO25" s="139">
        <f>('[4]Проверочная  таблица'!OT23+'[4]Проверочная  таблица'!OU23)/1000</f>
        <v>0</v>
      </c>
      <c r="BP25" s="139">
        <f>('[4]Проверочная  таблица'!OY23+'[4]Проверочная  таблица'!OZ23)/1000</f>
        <v>0</v>
      </c>
      <c r="BQ25" s="140">
        <f t="shared" si="4"/>
        <v>0</v>
      </c>
      <c r="BR25" s="138">
        <v>0</v>
      </c>
      <c r="BS25" s="139">
        <f>'[4]Проверочная  таблица'!EA23/1000</f>
        <v>0</v>
      </c>
      <c r="BT25" s="139">
        <f>'[4]Проверочная  таблица'!ED23/1000</f>
        <v>0</v>
      </c>
      <c r="BU25" s="140">
        <f t="shared" si="22"/>
        <v>0</v>
      </c>
      <c r="BV25" s="138"/>
      <c r="BW25" s="139">
        <f>'[4]Проверочная  таблица'!FG23/1000</f>
        <v>0</v>
      </c>
      <c r="BX25" s="139">
        <f>'[4]Проверочная  таблица'!FJ23/1000</f>
        <v>0</v>
      </c>
      <c r="BY25" s="140">
        <f t="shared" si="5"/>
        <v>0</v>
      </c>
      <c r="BZ25" s="138">
        <v>0</v>
      </c>
      <c r="CA25" s="139">
        <f>('[4]Проверочная  таблица'!MH23+'[4]Проверочная  таблица'!MI23)/1000</f>
        <v>0</v>
      </c>
      <c r="CB25" s="139">
        <f>('[4]Проверочная  таблица'!MN23+'[4]Проверочная  таблица'!MO23)/1000</f>
        <v>0</v>
      </c>
      <c r="CC25" s="140">
        <f t="shared" si="23"/>
        <v>0</v>
      </c>
      <c r="CD25" s="138"/>
      <c r="CE25" s="139">
        <f>('[4]Проверочная  таблица'!MJ23+'[4]Проверочная  таблица'!MK23)/1000</f>
        <v>0</v>
      </c>
      <c r="CF25" s="139">
        <f>('[4]Проверочная  таблица'!MP23+'[4]Проверочная  таблица'!MQ23)/1000</f>
        <v>0</v>
      </c>
      <c r="CG25" s="140">
        <f t="shared" si="24"/>
        <v>0</v>
      </c>
      <c r="CH25" s="138">
        <v>0</v>
      </c>
      <c r="CI25" s="139">
        <f>'[4]Проверочная  таблица'!ML23/1000</f>
        <v>0</v>
      </c>
      <c r="CJ25" s="139">
        <f>'[4]Проверочная  таблица'!MR23/1000</f>
        <v>0</v>
      </c>
      <c r="CK25" s="140">
        <f t="shared" si="25"/>
        <v>0</v>
      </c>
      <c r="CL25" s="138">
        <v>18013.38</v>
      </c>
      <c r="CM25" s="139">
        <f>('[4]Проверочная  таблица'!KC23+'[4]Проверочная  таблица'!KD23)/1000</f>
        <v>18013.38</v>
      </c>
      <c r="CN25" s="139">
        <f>('[4]Проверочная  таблица'!KG23+'[4]Проверочная  таблица'!KH23)/1000</f>
        <v>18013.38</v>
      </c>
      <c r="CO25" s="140">
        <f t="shared" si="6"/>
        <v>100</v>
      </c>
      <c r="CP25" s="138">
        <v>3190</v>
      </c>
      <c r="CQ25" s="139">
        <f>'[4]Проверочная  таблица'!KB23/1000</f>
        <v>3190</v>
      </c>
      <c r="CR25" s="139">
        <f>'[4]Проверочная  таблица'!KF23/1000</f>
        <v>3190</v>
      </c>
      <c r="CS25" s="140">
        <f t="shared" si="7"/>
        <v>100</v>
      </c>
      <c r="CT25" s="138">
        <v>12983.24</v>
      </c>
      <c r="CU25" s="139">
        <f>('[4]Проверочная  таблица'!LB23+'[4]Проверочная  таблица'!LC23)/1000</f>
        <v>12983.24</v>
      </c>
      <c r="CV25" s="139">
        <f>('[4]Проверочная  таблица'!LJ23+'[4]Проверочная  таблица'!LK23)/1000</f>
        <v>12983.24</v>
      </c>
      <c r="CW25" s="140">
        <f t="shared" si="26"/>
        <v>100</v>
      </c>
      <c r="CX25" s="138">
        <v>0</v>
      </c>
      <c r="CY25" s="139">
        <f>'[4]Проверочная  таблица'!LD23/1000</f>
        <v>0</v>
      </c>
      <c r="CZ25" s="139">
        <f>'[4]Проверочная  таблица'!LL23/1000</f>
        <v>0</v>
      </c>
      <c r="DA25" s="140">
        <f t="shared" si="8"/>
        <v>0</v>
      </c>
      <c r="DB25" s="138">
        <v>16.863679999999999</v>
      </c>
      <c r="DC25" s="139">
        <f>('[4]Прочая  субсидия_МР  и  ГО'!R19+'[4]Прочая  субсидия_БП'!H19)/1000</f>
        <v>16.863679999999999</v>
      </c>
      <c r="DD25" s="139">
        <f>('[4]Прочая  субсидия_МР  и  ГО'!S19+'[4]Прочая  субсидия_БП'!I19)/1000</f>
        <v>16.863679999999999</v>
      </c>
      <c r="DE25" s="140">
        <f t="shared" si="27"/>
        <v>100</v>
      </c>
      <c r="DF25" s="138">
        <v>242.36757</v>
      </c>
      <c r="DG25" s="139">
        <f>('[4]Проверочная  таблица'!LE23+'[4]Проверочная  таблица'!LF23)/1000</f>
        <v>242.36757</v>
      </c>
      <c r="DH25" s="139">
        <f>('[4]Проверочная  таблица'!LM23+'[4]Проверочная  таблица'!LN23)/1000</f>
        <v>242.36757</v>
      </c>
      <c r="DI25" s="140">
        <f t="shared" si="28"/>
        <v>100</v>
      </c>
      <c r="DJ25" s="138"/>
      <c r="DK25" s="139">
        <f>'[4]Проверочная  таблица'!HM23/1000</f>
        <v>0</v>
      </c>
      <c r="DL25" s="139">
        <f>'[4]Проверочная  таблица'!HP23/1000</f>
        <v>0</v>
      </c>
      <c r="DM25" s="140">
        <f t="shared" si="29"/>
        <v>0</v>
      </c>
      <c r="DN25" s="138">
        <v>274.37946999999997</v>
      </c>
      <c r="DO25" s="139">
        <f>('[4]Проверочная  таблица'!IK23+'[4]Проверочная  таблица'!IQ23)/1000</f>
        <v>274.37946999999997</v>
      </c>
      <c r="DP25" s="139">
        <f>('[4]Проверочная  таблица'!IN23+'[4]Проверочная  таблица'!IT23)/1000</f>
        <v>274.37946999999997</v>
      </c>
      <c r="DQ25" s="140">
        <f t="shared" si="30"/>
        <v>100</v>
      </c>
      <c r="DR25" s="138">
        <v>0</v>
      </c>
      <c r="DS25" s="139">
        <f>'[4]Проверочная  таблица'!IE23/1000</f>
        <v>0</v>
      </c>
      <c r="DT25" s="139">
        <f>'[4]Проверочная  таблица'!IH23/1000</f>
        <v>0</v>
      </c>
      <c r="DU25" s="140">
        <f t="shared" si="9"/>
        <v>0</v>
      </c>
      <c r="DV25" s="138">
        <v>219.64462</v>
      </c>
      <c r="DW25" s="139">
        <f>'[4]Прочая  субсидия_МР  и  ГО'!T19/1000</f>
        <v>165.95498999999998</v>
      </c>
      <c r="DX25" s="139">
        <f>'[4]Прочая  субсидия_МР  и  ГО'!U19/1000</f>
        <v>165.95498999999998</v>
      </c>
      <c r="DY25" s="140">
        <f t="shared" si="31"/>
        <v>100</v>
      </c>
      <c r="DZ25" s="138">
        <v>0</v>
      </c>
      <c r="EA25" s="139">
        <f>'[4]Проверочная  таблица'!DO23/1000</f>
        <v>0</v>
      </c>
      <c r="EB25" s="139">
        <f>'[4]Проверочная  таблица'!DR23/1000</f>
        <v>0</v>
      </c>
      <c r="EC25" s="140">
        <f t="shared" si="32"/>
        <v>0</v>
      </c>
      <c r="ED25" s="138">
        <v>0</v>
      </c>
      <c r="EE25" s="139">
        <f>('[4]Прочая  субсидия_МР  и  ГО'!X19+'[4]Прочая  субсидия_БП'!T19)/1000</f>
        <v>0</v>
      </c>
      <c r="EF25" s="139">
        <f>('[4]Прочая  субсидия_МР  и  ГО'!Y19+'[4]Прочая  субсидия_БП'!U19)/1000</f>
        <v>0</v>
      </c>
      <c r="EG25" s="140">
        <f t="shared" si="33"/>
        <v>0</v>
      </c>
      <c r="EH25" s="138">
        <v>0</v>
      </c>
      <c r="EI25" s="139">
        <f>('[4]Прочая  субсидия_МР  и  ГО'!V19+'[4]Прочая  субсидия_БП'!N19)/1000</f>
        <v>0</v>
      </c>
      <c r="EJ25" s="139">
        <f>('[4]Прочая  субсидия_МР  и  ГО'!W19+'[4]Прочая  субсидия_БП'!O19)/1000</f>
        <v>0</v>
      </c>
      <c r="EK25" s="140">
        <f t="shared" si="34"/>
        <v>0</v>
      </c>
      <c r="EL25" s="138">
        <v>11200.0923</v>
      </c>
      <c r="EM25" s="139">
        <f>('[4]Проверочная  таблица'!AY23+'[4]Прочая  субсидия_МР  и  ГО'!Z19+'[4]Прочая  субсидия_БП'!Z19)/1000</f>
        <v>11200.0923</v>
      </c>
      <c r="EN25" s="139">
        <f>('[4]Проверочная  таблица'!BD23+'[4]Прочая  субсидия_МР  и  ГО'!AA19+'[4]Прочая  субсидия_БП'!AA19)/1000</f>
        <v>9332.5239499999989</v>
      </c>
      <c r="EO25" s="140">
        <f t="shared" si="35"/>
        <v>83.325420005690475</v>
      </c>
      <c r="EP25" s="138">
        <v>0</v>
      </c>
      <c r="EQ25" s="139">
        <f>('[4]Проверочная  таблица'!CY23+'[4]Проверочная  таблица'!DA23)/1000</f>
        <v>0</v>
      </c>
      <c r="ER25" s="139">
        <f>('[4]Проверочная  таблица'!CZ23+'[4]Проверочная  таблица'!DB23)/1000</f>
        <v>0</v>
      </c>
      <c r="ES25" s="140">
        <f t="shared" si="36"/>
        <v>0</v>
      </c>
      <c r="ET25" s="138">
        <v>0</v>
      </c>
      <c r="EU25" s="139">
        <f>('[4]Проверочная  таблица'!DG23+'[4]Проверочная  таблица'!DI23)/1000</f>
        <v>0</v>
      </c>
      <c r="EV25" s="139">
        <f>('[4]Проверочная  таблица'!DH23+'[4]Проверочная  таблица'!DJ23)/1000</f>
        <v>0</v>
      </c>
      <c r="EW25" s="140">
        <f t="shared" si="37"/>
        <v>0</v>
      </c>
      <c r="EX25" s="138">
        <v>22515</v>
      </c>
      <c r="EY25" s="139">
        <f>'[4]Проверочная  таблица'!AZ23/1000</f>
        <v>22515</v>
      </c>
      <c r="EZ25" s="139">
        <f>'[4]Проверочная  таблица'!BE23/1000</f>
        <v>20144.568589999999</v>
      </c>
      <c r="FA25" s="140">
        <f t="shared" si="38"/>
        <v>89.471768110148787</v>
      </c>
      <c r="FB25" s="138">
        <v>2849.1</v>
      </c>
      <c r="FC25" s="139">
        <f>'[4]Прочая  субсидия_МР  и  ГО'!AB19/1000</f>
        <v>17752.484499999999</v>
      </c>
      <c r="FD25" s="139">
        <f>'[4]Прочая  субсидия_МР  и  ГО'!AC19/1000</f>
        <v>17752.484499999999</v>
      </c>
      <c r="FE25" s="140">
        <f t="shared" si="39"/>
        <v>100</v>
      </c>
      <c r="FF25" s="138"/>
      <c r="FG25" s="139">
        <f>'[4]Прочая  субсидия_МР  и  ГО'!AD19/1000</f>
        <v>0</v>
      </c>
      <c r="FH25" s="139">
        <f>'[4]Прочая  субсидия_МР  и  ГО'!AE19/1000</f>
        <v>0</v>
      </c>
      <c r="FI25" s="140">
        <f t="shared" si="40"/>
        <v>0</v>
      </c>
      <c r="FJ25" s="138">
        <v>134.94394</v>
      </c>
      <c r="FK25" s="139">
        <f>'[4]Прочая  субсидия_МР  и  ГО'!AF19/1000</f>
        <v>134.94394</v>
      </c>
      <c r="FL25" s="139">
        <f>'[4]Прочая  субсидия_МР  и  ГО'!AG19/1000</f>
        <v>134.94394</v>
      </c>
      <c r="FM25" s="140">
        <f t="shared" si="41"/>
        <v>100</v>
      </c>
      <c r="FN25" s="138">
        <v>0</v>
      </c>
      <c r="FO25" s="139">
        <f>('[4]Проверочная  таблица'!GO23+'[4]Проверочная  таблица'!GU23)/1000</f>
        <v>0</v>
      </c>
      <c r="FP25" s="139">
        <f>('[4]Проверочная  таблица'!GR23+'[4]Проверочная  таблица'!GX23)/1000</f>
        <v>0</v>
      </c>
      <c r="FQ25" s="140">
        <f t="shared" si="42"/>
        <v>0</v>
      </c>
      <c r="FR25" s="138">
        <v>131.49751999999998</v>
      </c>
      <c r="FS25" s="139">
        <f>('[4]Прочая  субсидия_МР  и  ГО'!AH19+'[4]Прочая  субсидия_БП'!AG19)/1000</f>
        <v>131.49751999999998</v>
      </c>
      <c r="FT25" s="139">
        <f>('[4]Прочая  субсидия_МР  и  ГО'!AI19+'[4]Прочая  субсидия_БП'!AH19)/1000</f>
        <v>131.49751999999998</v>
      </c>
      <c r="FU25" s="140">
        <f t="shared" si="43"/>
        <v>100</v>
      </c>
      <c r="FV25" s="138">
        <v>0</v>
      </c>
      <c r="FW25" s="139">
        <f>('[4]Прочая  субсидия_МР  и  ГО'!AJ19+'[4]Прочая  субсидия_БП'!AM19)/1000</f>
        <v>686.10599999999999</v>
      </c>
      <c r="FX25" s="139">
        <f>('[4]Прочая  субсидия_МР  и  ГО'!AK19+'[4]Прочая  субсидия_БП'!AN19)/1000</f>
        <v>686.10599999999999</v>
      </c>
      <c r="FY25" s="140">
        <f t="shared" si="44"/>
        <v>100</v>
      </c>
      <c r="FZ25" s="138">
        <v>0</v>
      </c>
      <c r="GA25" s="139">
        <f>('[4]Прочая  субсидия_МР  и  ГО'!AL19)/1000</f>
        <v>0</v>
      </c>
      <c r="GB25" s="139">
        <f>('[4]Прочая  субсидия_МР  и  ГО'!AM19)/1000</f>
        <v>0</v>
      </c>
      <c r="GC25" s="140">
        <f t="shared" si="45"/>
        <v>0</v>
      </c>
      <c r="GD25" s="138">
        <v>612.24588000000006</v>
      </c>
      <c r="GE25" s="139">
        <f>'[4]Прочая  субсидия_МР  и  ГО'!AN19/1000</f>
        <v>414.42543000000001</v>
      </c>
      <c r="GF25" s="139">
        <f>'[4]Прочая  субсидия_МР  и  ГО'!AO19/1000</f>
        <v>414.42543000000001</v>
      </c>
      <c r="GG25" s="140">
        <f t="shared" si="46"/>
        <v>100</v>
      </c>
      <c r="GH25" s="138">
        <v>0</v>
      </c>
      <c r="GI25" s="139">
        <f>('[4]Проверочная  таблица'!CF23+'[4]Проверочная  таблица'!CN23)/1000</f>
        <v>18515.511760000001</v>
      </c>
      <c r="GJ25" s="139">
        <f>('[4]Проверочная  таблица'!CR23+'[4]Проверочная  таблица'!CJ23)/1000</f>
        <v>18515.511760000001</v>
      </c>
      <c r="GK25" s="140">
        <f t="shared" si="47"/>
        <v>100</v>
      </c>
      <c r="GL25" s="138">
        <v>13407.19167</v>
      </c>
      <c r="GM25" s="139">
        <f>('[4]Проверочная  таблица'!CG23+'[4]Проверочная  таблица'!CO23)/1000</f>
        <v>13407.19167</v>
      </c>
      <c r="GN25" s="139">
        <f>('[4]Проверочная  таблица'!CS23+'[4]Проверочная  таблица'!CK23)/1000</f>
        <v>13407.19167</v>
      </c>
      <c r="GO25" s="140">
        <f t="shared" si="48"/>
        <v>100</v>
      </c>
      <c r="GP25" s="138">
        <v>0</v>
      </c>
      <c r="GQ25" s="139">
        <f>('[4]Прочая  субсидия_МР  и  ГО'!AR19)/1000</f>
        <v>0</v>
      </c>
      <c r="GR25" s="139">
        <f>('[4]Прочая  субсидия_МР  и  ГО'!AS19)/1000</f>
        <v>0</v>
      </c>
      <c r="GS25" s="140">
        <f t="shared" si="49"/>
        <v>0</v>
      </c>
      <c r="GT25" s="138"/>
      <c r="GU25" s="139">
        <f>'[4]Проверочная  таблица'!HY23/1000</f>
        <v>0</v>
      </c>
      <c r="GV25" s="139">
        <f>'[4]Проверочная  таблица'!IB23/1000</f>
        <v>0</v>
      </c>
      <c r="GW25" s="140">
        <f t="shared" si="50"/>
        <v>0</v>
      </c>
      <c r="GX25" s="138">
        <v>0</v>
      </c>
      <c r="GY25" s="139">
        <f>('[4]Проверочная  таблица'!CH23+'[4]Проверочная  таблица'!CP23)/1000</f>
        <v>0</v>
      </c>
      <c r="GZ25" s="139">
        <f>('[4]Проверочная  таблица'!CL23+'[4]Проверочная  таблица'!CT23)/1000</f>
        <v>0</v>
      </c>
      <c r="HA25" s="140">
        <f t="shared" si="51"/>
        <v>0</v>
      </c>
      <c r="HB25" s="138">
        <v>0</v>
      </c>
      <c r="HC25" s="139">
        <f>('[4]Прочая  субсидия_МР  и  ГО'!AT19+'[4]Прочая  субсидия_БП'!AT19)/1000</f>
        <v>0</v>
      </c>
      <c r="HD25" s="139">
        <f>('[4]Прочая  субсидия_МР  и  ГО'!AU19+'[4]Прочая  субсидия_БП'!AU19)/1000</f>
        <v>0</v>
      </c>
      <c r="HE25" s="140">
        <f t="shared" si="52"/>
        <v>0</v>
      </c>
      <c r="HF25" s="138"/>
      <c r="HG25" s="139">
        <f>'[4]Прочая  субсидия_МР  и  ГО'!AX19/1000</f>
        <v>0</v>
      </c>
      <c r="HH25" s="139">
        <f>'[4]Прочая  субсидия_МР  и  ГО'!AY19/1000</f>
        <v>0</v>
      </c>
      <c r="HI25" s="140">
        <f t="shared" si="53"/>
        <v>0</v>
      </c>
      <c r="HJ25" s="138">
        <v>0</v>
      </c>
      <c r="HK25" s="139">
        <f>'[4]Проверочная  таблица'!FM23/1000</f>
        <v>0</v>
      </c>
      <c r="HL25" s="139">
        <f>'[4]Проверочная  таблица'!FP23/1000</f>
        <v>0</v>
      </c>
      <c r="HM25" s="140">
        <f t="shared" si="54"/>
        <v>0</v>
      </c>
      <c r="HN25" s="138">
        <v>658.97046</v>
      </c>
      <c r="HO25" s="139">
        <f>('[4]Прочая  субсидия_БП'!BF19+'[4]Прочая  субсидия_МР  и  ГО'!AZ19)/1000</f>
        <v>658.97046</v>
      </c>
      <c r="HP25" s="139">
        <f>('[4]Прочая  субсидия_БП'!BG19+'[4]Прочая  субсидия_МР  и  ГО'!BA19)/1000</f>
        <v>658.97046</v>
      </c>
      <c r="HQ25" s="140">
        <f t="shared" si="55"/>
        <v>100</v>
      </c>
      <c r="HR25" s="138">
        <v>0</v>
      </c>
      <c r="HS25" s="139">
        <f>('[4]Проверочная  таблица'!MT23+'[4]Проверочная  таблица'!MU23+'[4]Проверочная  таблица'!NB23+'[4]Проверочная  таблица'!NC23)/1000</f>
        <v>0</v>
      </c>
      <c r="HT25" s="139">
        <f>('[4]Проверочная  таблица'!MX23+'[4]Проверочная  таблица'!MY23+'[4]Проверочная  таблица'!NF23+'[4]Проверочная  таблица'!NG23)/1000</f>
        <v>0</v>
      </c>
      <c r="HU25" s="140">
        <f t="shared" si="56"/>
        <v>0</v>
      </c>
      <c r="HV25" s="138">
        <v>3300</v>
      </c>
      <c r="HW25" s="139">
        <f>('[4]Проверочная  таблица'!MV23+'[4]Проверочная  таблица'!ND23)/1000</f>
        <v>3300</v>
      </c>
      <c r="HX25" s="139">
        <f>('[4]Проверочная  таблица'!MZ23+'[4]Проверочная  таблица'!NH23)/1000</f>
        <v>3300</v>
      </c>
      <c r="HY25" s="140">
        <f t="shared" si="57"/>
        <v>100</v>
      </c>
      <c r="HZ25" s="138">
        <v>0</v>
      </c>
      <c r="IA25" s="139">
        <f>('[4]Прочая  субсидия_МР  и  ГО'!BB19+'[4]Прочая  субсидия_БП'!BM19)/1000</f>
        <v>0</v>
      </c>
      <c r="IB25" s="139">
        <f>('[4]Прочая  субсидия_МР  и  ГО'!BC19+'[4]Прочая  субсидия_БП'!BN19)/1000</f>
        <v>0</v>
      </c>
      <c r="IC25" s="140">
        <f t="shared" si="58"/>
        <v>0</v>
      </c>
      <c r="ID25" s="138">
        <v>0</v>
      </c>
      <c r="IE25" s="139">
        <f>('[4]Проверочная  таблица'!QF23+'[4]Проверочная  таблица'!QG23)/1000</f>
        <v>0</v>
      </c>
      <c r="IF25" s="139">
        <f>('[4]Проверочная  таблица'!QO23+'[4]Проверочная  таблица'!QP23)/1000</f>
        <v>0</v>
      </c>
      <c r="IG25" s="140">
        <f t="shared" si="59"/>
        <v>0</v>
      </c>
      <c r="IH25" s="138">
        <v>442.99415999999997</v>
      </c>
      <c r="II25" s="139">
        <f>'[4]Проверочная  таблица'!NY23/1000</f>
        <v>285.73140000000001</v>
      </c>
      <c r="IJ25" s="139">
        <f>'[4]Проверочная  таблица'!OB23/1000</f>
        <v>285.73140000000001</v>
      </c>
      <c r="IK25" s="140">
        <f t="shared" si="60"/>
        <v>100</v>
      </c>
      <c r="IL25" s="138"/>
      <c r="IM25" s="139">
        <f>'[4]Проверочная  таблица'!HS23/1000</f>
        <v>0</v>
      </c>
      <c r="IN25" s="139">
        <f>'[4]Проверочная  таблица'!HV23/1000</f>
        <v>0</v>
      </c>
      <c r="IO25" s="140">
        <f t="shared" si="61"/>
        <v>0</v>
      </c>
      <c r="IP25" s="138">
        <v>0</v>
      </c>
      <c r="IQ25" s="139">
        <f>('[4]Проверочная  таблица'!PP23+'[4]Проверочная  таблица'!PQ23+'[4]Проверочная  таблица'!QJ23+'[4]Проверочная  таблица'!QK23)/1000</f>
        <v>0</v>
      </c>
      <c r="IR25" s="139">
        <f>('[4]Проверочная  таблица'!PY23+'[4]Проверочная  таблица'!PZ23+'[4]Проверочная  таблица'!QS23+'[4]Проверочная  таблица'!QT23)/1000</f>
        <v>0</v>
      </c>
      <c r="IS25" s="140">
        <f t="shared" si="62"/>
        <v>0</v>
      </c>
      <c r="IT25" s="138"/>
      <c r="IU25" s="139">
        <f>('[4]Проверочная  таблица'!PR23+'[4]Проверочная  таблица'!PS23)/1000</f>
        <v>0</v>
      </c>
      <c r="IV25" s="139">
        <f>('[4]Проверочная  таблица'!QA23+'[4]Проверочная  таблица'!QB23)/1000</f>
        <v>0</v>
      </c>
      <c r="IW25" s="140">
        <f t="shared" si="63"/>
        <v>0</v>
      </c>
      <c r="IX25" s="138">
        <v>0</v>
      </c>
      <c r="IY25" s="139">
        <f>('[4]Проверочная  таблица'!PT23+'[4]Проверочная  таблица'!PU23)/1000</f>
        <v>0</v>
      </c>
      <c r="IZ25" s="139">
        <f>('[4]Проверочная  таблица'!QC23+'[4]Проверочная  таблица'!QD23)/1000</f>
        <v>0</v>
      </c>
      <c r="JA25" s="140">
        <f t="shared" si="64"/>
        <v>0</v>
      </c>
      <c r="JB25" s="138"/>
      <c r="JC25" s="139">
        <f>'[4]Проверочная  таблица'!SG23/1000</f>
        <v>0</v>
      </c>
      <c r="JD25" s="139">
        <f>'[4]Проверочная  таблица'!SJ23/1000</f>
        <v>0</v>
      </c>
      <c r="JE25" s="140">
        <f t="shared" si="65"/>
        <v>0</v>
      </c>
    </row>
    <row r="26" spans="1:265" ht="21.75" customHeight="1" x14ac:dyDescent="0.25">
      <c r="A26" s="143" t="s">
        <v>46</v>
      </c>
      <c r="B26" s="144">
        <f t="shared" si="10"/>
        <v>125487.79461999999</v>
      </c>
      <c r="C26" s="144">
        <f t="shared" si="10"/>
        <v>205596.97128999999</v>
      </c>
      <c r="D26" s="145">
        <f t="shared" si="10"/>
        <v>200201.53852999996</v>
      </c>
      <c r="E26" s="146" t="e">
        <f>M26+Q26+Y26+#REF!+#REF!+AO26+AS26+AW26+BU26+#REF!+CC26+CO26+DE26+#REF!+DI26+DQ26+DU26+DY26+EO26+ES26+EW26+FA26+FM26+FU26+FY26+GC26+#REF!+#REF!+GG26+GK26+GO26+HA26+#REF!+HE26+#REF!+HQ26+HU26+HY26+IC26+AC26+#REF!+#REF!+HM26+#REF!+AK26+CK26+FQ26+EC26+IG26+IK26+JA26+#REF!+#REF!+CW26+EG26+DA26+GS26+IW26+BA26+BE26+#REF!+AG26+IS26+CS26+FE26+EK26+BI26+BQ26+GW26+IO26+BM26+U26+HI26+DM26</f>
        <v>#REF!</v>
      </c>
      <c r="F26" s="144" t="e">
        <f>O26+S26+AA26+AE26+#REF!+AQ26+AU26+#REF!+BW26+#REF!+CI26+CQ26+#REF!+DG26+DK26+DS26+DW26+EA26+EQ26+EU26+EY26+FC26+FO26+FW26+GA26+GE26+#REF!+IM26+GI26+GM26+#REF!+HC26+GQ26+#REF!+HG26+HS26+HW26+IA26+IE26+#REF!+AI26+CA26+HO26+#REF!+AM26+CM26+FS26+EE26+II26+#REF!+JF26+AY26+CU26+CY26+EI26+DC26+GU26+IY26+BC26+BG26+FK26+#REF!+IU26+#REF!+#REF!+EM26+BK26+BS26+GY26+IQ26+BO26+W26+HK26+DO26</f>
        <v>#REF!</v>
      </c>
      <c r="G26" s="144" t="e">
        <f>P26+T26+AB26+AF26+#REF!+AR26+AV26+#REF!+BX26+#REF!+CJ26+CR26+#REF!+DH26+DL26+DT26+DX26+EB26+ER26+EV26+EZ26+FD26+FP26+FX26+GB26+GF26+#REF!+IN26+GJ26+GN26+#REF!+HD26+GR26+#REF!+HH26+HT26+HX26+IB26+IF26+#REF!+AJ26+CB26+HP26+#REF!+AN26+CN26+FT26+EF26+IJ26+#REF!+#REF!+AZ26+CV26+CZ26+EJ26+DD26+GV26+IZ26+BD26+BH26+FL26+#REF!+IV26+#REF!+#REF!+EN26+BL26+BT26+GZ26+IR26+BP26+X26+HL26+DP26</f>
        <v>#REF!</v>
      </c>
      <c r="H26" s="144" t="e">
        <f>Q26+U26+AC26+AG26+#REF!+AS26+AW26+#REF!+BY26+#REF!+CK26+CS26+#REF!+DI26+DM26+DU26+DY26+EC26+ES26+EW26+FA26+FE26+FQ26+FY26+GC26+GG26+#REF!+IO26+GK26+GO26+#REF!+HE26+GS26+#REF!+HI26+HU26+HY26+IC26+IG26+#REF!+AK26+CC26+HQ26+#REF!+AO26+CO26+FU26+EG26+IK26+#REF!+JG26+BA26+CW26+DA26+EK26+DE26+GW26+JA26+BE26+BI26+FM26+#REF!+IW26+#REF!+#REF!+EO26+BM26+BU26+HA26+IS26+BQ26+Y26+HM26+DQ26</f>
        <v>#REF!</v>
      </c>
      <c r="I26" s="137">
        <f t="shared" si="11"/>
        <v>97.375723617839867</v>
      </c>
      <c r="J26" s="138">
        <v>0</v>
      </c>
      <c r="K26" s="139">
        <f>'[4]Проверочная  таблица'!DV24/1000</f>
        <v>0</v>
      </c>
      <c r="L26" s="139">
        <f>'[4]Проверочная  таблица'!DY24/1000</f>
        <v>0</v>
      </c>
      <c r="M26" s="140">
        <f t="shared" si="12"/>
        <v>0</v>
      </c>
      <c r="N26" s="140">
        <v>0</v>
      </c>
      <c r="O26" s="141">
        <f>'[4]Проверочная  таблица'!DW24/1000</f>
        <v>0</v>
      </c>
      <c r="P26" s="139">
        <f>'[4]Проверочная  таблица'!DZ24/1000</f>
        <v>0</v>
      </c>
      <c r="Q26" s="140">
        <f t="shared" si="13"/>
        <v>0</v>
      </c>
      <c r="R26" s="138"/>
      <c r="S26" s="139">
        <f>'[4]Проверочная  таблица'!PA24/1000</f>
        <v>43248</v>
      </c>
      <c r="T26" s="139">
        <f>'[4]Проверочная  таблица'!PD24/1000</f>
        <v>37935.84461</v>
      </c>
      <c r="U26" s="140">
        <f t="shared" si="14"/>
        <v>87.716991791527931</v>
      </c>
      <c r="V26" s="138">
        <v>188.53467000000001</v>
      </c>
      <c r="W26" s="139">
        <f>('[4]Прочая  субсидия_МР  и  ГО'!D20)/1000</f>
        <v>188.53467000000001</v>
      </c>
      <c r="X26" s="139">
        <f>('[4]Прочая  субсидия_МР  и  ГО'!E20)/1000</f>
        <v>188.53467000000001</v>
      </c>
      <c r="Y26" s="140">
        <f t="shared" si="15"/>
        <v>100</v>
      </c>
      <c r="Z26" s="138"/>
      <c r="AA26" s="139">
        <f>'[4]Проверочная  таблица'!PG24/1000</f>
        <v>0</v>
      </c>
      <c r="AB26" s="139">
        <f>'[4]Проверочная  таблица'!PJ24/1000</f>
        <v>0</v>
      </c>
      <c r="AC26" s="140">
        <f t="shared" si="16"/>
        <v>0</v>
      </c>
      <c r="AD26" s="138">
        <v>0</v>
      </c>
      <c r="AE26" s="139">
        <f>('[4]Проверочная  таблица'!EL24+'[4]Проверочная  таблица'!EM24)/1000</f>
        <v>2092.6464499999997</v>
      </c>
      <c r="AF26" s="139">
        <f>('[4]Проверочная  таблица'!ES24+'[4]Проверочная  таблица'!ET24)/1000</f>
        <v>2092.6460099999999</v>
      </c>
      <c r="AG26" s="140">
        <f t="shared" si="17"/>
        <v>99.999978973992484</v>
      </c>
      <c r="AH26" s="138">
        <v>0</v>
      </c>
      <c r="AI26" s="139">
        <f>'[4]Прочая  субсидия_МР  и  ГО'!F20/1000</f>
        <v>0</v>
      </c>
      <c r="AJ26" s="139">
        <f>'[4]Прочая  субсидия_МР  и  ГО'!G20/1000</f>
        <v>0</v>
      </c>
      <c r="AK26" s="140">
        <f t="shared" si="18"/>
        <v>0</v>
      </c>
      <c r="AL26" s="138">
        <v>3185</v>
      </c>
      <c r="AM26" s="139">
        <f>'[4]Прочая  субсидия_МР  и  ГО'!H20/1000</f>
        <v>3185</v>
      </c>
      <c r="AN26" s="139">
        <f>'[4]Прочая  субсидия_МР  и  ГО'!I20/1000</f>
        <v>3185</v>
      </c>
      <c r="AO26" s="140">
        <f t="shared" si="19"/>
        <v>100</v>
      </c>
      <c r="AP26" s="138">
        <v>92.344080000000005</v>
      </c>
      <c r="AQ26" s="139">
        <f>'[4]Прочая  субсидия_МР  и  ГО'!J20/1000</f>
        <v>92.344080000000005</v>
      </c>
      <c r="AR26" s="139">
        <f>'[4]Прочая  субсидия_МР  и  ГО'!K20/1000</f>
        <v>77.772600000000011</v>
      </c>
      <c r="AS26" s="140">
        <f t="shared" si="20"/>
        <v>84.220450298492338</v>
      </c>
      <c r="AT26" s="138">
        <v>6807.5</v>
      </c>
      <c r="AU26" s="139">
        <f>'[4]Прочая  субсидия_МР  и  ГО'!L20/1000</f>
        <v>6807.5</v>
      </c>
      <c r="AV26" s="139">
        <f>'[4]Прочая  субсидия_МР  и  ГО'!M20/1000</f>
        <v>6807.5</v>
      </c>
      <c r="AW26" s="140">
        <f t="shared" si="21"/>
        <v>100</v>
      </c>
      <c r="AX26" s="138">
        <v>3295.5299199999999</v>
      </c>
      <c r="AY26" s="139">
        <f>'[4]Прочая  субсидия_МР  и  ГО'!N20/1000</f>
        <v>3295.5299199999999</v>
      </c>
      <c r="AZ26" s="139">
        <f>'[4]Прочая  субсидия_МР  и  ГО'!O20/1000</f>
        <v>3295.5299199999999</v>
      </c>
      <c r="BA26" s="140">
        <f t="shared" si="0"/>
        <v>100</v>
      </c>
      <c r="BB26" s="138">
        <v>0</v>
      </c>
      <c r="BC26" s="139">
        <f>'[4]Прочая  субсидия_МР  и  ГО'!P20/1000</f>
        <v>0</v>
      </c>
      <c r="BD26" s="139">
        <f>'[4]Прочая  субсидия_МР  и  ГО'!Q20/1000</f>
        <v>0</v>
      </c>
      <c r="BE26" s="140">
        <f t="shared" si="1"/>
        <v>0</v>
      </c>
      <c r="BF26" s="138"/>
      <c r="BG26" s="139">
        <f>'[4]Проверочная  таблица'!OR24/1000</f>
        <v>0</v>
      </c>
      <c r="BH26" s="139">
        <f>'[4]Проверочная  таблица'!OW24/1000</f>
        <v>0</v>
      </c>
      <c r="BI26" s="140">
        <f t="shared" si="2"/>
        <v>0</v>
      </c>
      <c r="BJ26" s="138"/>
      <c r="BK26" s="139">
        <f>'[4]Проверочная  таблица'!OS24/1000</f>
        <v>0</v>
      </c>
      <c r="BL26" s="139">
        <f>'[4]Проверочная  таблица'!OX24/1000</f>
        <v>0</v>
      </c>
      <c r="BM26" s="140">
        <f t="shared" si="3"/>
        <v>0</v>
      </c>
      <c r="BN26" s="138"/>
      <c r="BO26" s="139">
        <f>('[4]Проверочная  таблица'!OT24+'[4]Проверочная  таблица'!OU24)/1000</f>
        <v>0</v>
      </c>
      <c r="BP26" s="139">
        <f>('[4]Проверочная  таблица'!OY24+'[4]Проверочная  таблица'!OZ24)/1000</f>
        <v>0</v>
      </c>
      <c r="BQ26" s="140">
        <f t="shared" si="4"/>
        <v>0</v>
      </c>
      <c r="BR26" s="138">
        <v>0</v>
      </c>
      <c r="BS26" s="139">
        <f>'[4]Проверочная  таблица'!EA24/1000</f>
        <v>0</v>
      </c>
      <c r="BT26" s="139">
        <f>'[4]Проверочная  таблица'!ED24/1000</f>
        <v>0</v>
      </c>
      <c r="BU26" s="140">
        <f t="shared" si="22"/>
        <v>0</v>
      </c>
      <c r="BV26" s="138"/>
      <c r="BW26" s="139">
        <f>'[4]Проверочная  таблица'!FG24/1000</f>
        <v>0</v>
      </c>
      <c r="BX26" s="139">
        <f>'[4]Проверочная  таблица'!FJ24/1000</f>
        <v>0</v>
      </c>
      <c r="BY26" s="140">
        <f t="shared" si="5"/>
        <v>0</v>
      </c>
      <c r="BZ26" s="138">
        <v>0</v>
      </c>
      <c r="CA26" s="139">
        <f>('[4]Проверочная  таблица'!MH24+'[4]Проверочная  таблица'!MI24)/1000</f>
        <v>0</v>
      </c>
      <c r="CB26" s="139">
        <f>('[4]Проверочная  таблица'!MN24+'[4]Проверочная  таблица'!MO24)/1000</f>
        <v>0</v>
      </c>
      <c r="CC26" s="140">
        <f t="shared" si="23"/>
        <v>0</v>
      </c>
      <c r="CD26" s="138"/>
      <c r="CE26" s="139">
        <f>('[4]Проверочная  таблица'!MJ24+'[4]Проверочная  таблица'!MK24)/1000</f>
        <v>0</v>
      </c>
      <c r="CF26" s="139">
        <f>('[4]Проверочная  таблица'!MP24+'[4]Проверочная  таблица'!MQ24)/1000</f>
        <v>0</v>
      </c>
      <c r="CG26" s="140">
        <f t="shared" si="24"/>
        <v>0</v>
      </c>
      <c r="CH26" s="138">
        <v>0</v>
      </c>
      <c r="CI26" s="139">
        <f>'[4]Проверочная  таблица'!ML24/1000</f>
        <v>0</v>
      </c>
      <c r="CJ26" s="139">
        <f>'[4]Проверочная  таблица'!MR24/1000</f>
        <v>0</v>
      </c>
      <c r="CK26" s="140">
        <f t="shared" si="25"/>
        <v>0</v>
      </c>
      <c r="CL26" s="138">
        <v>0</v>
      </c>
      <c r="CM26" s="139">
        <f>('[4]Проверочная  таблица'!KC24+'[4]Проверочная  таблица'!KD24)/1000</f>
        <v>0</v>
      </c>
      <c r="CN26" s="139">
        <f>('[4]Проверочная  таблица'!KG24+'[4]Проверочная  таблица'!KH24)/1000</f>
        <v>0</v>
      </c>
      <c r="CO26" s="140">
        <f t="shared" si="6"/>
        <v>0</v>
      </c>
      <c r="CP26" s="138">
        <v>0</v>
      </c>
      <c r="CQ26" s="139">
        <f>'[4]Проверочная  таблица'!KB24/1000</f>
        <v>0</v>
      </c>
      <c r="CR26" s="139">
        <f>'[4]Проверочная  таблица'!KF24/1000</f>
        <v>0</v>
      </c>
      <c r="CS26" s="140">
        <f t="shared" si="7"/>
        <v>0</v>
      </c>
      <c r="CT26" s="138">
        <v>0</v>
      </c>
      <c r="CU26" s="139">
        <f>('[4]Проверочная  таблица'!LB24+'[4]Проверочная  таблица'!LC24)/1000</f>
        <v>0</v>
      </c>
      <c r="CV26" s="139">
        <f>('[4]Проверочная  таблица'!LJ24+'[4]Проверочная  таблица'!LK24)/1000</f>
        <v>0</v>
      </c>
      <c r="CW26" s="140">
        <f t="shared" si="26"/>
        <v>0</v>
      </c>
      <c r="CX26" s="138">
        <v>0</v>
      </c>
      <c r="CY26" s="139">
        <f>'[4]Проверочная  таблица'!LD24/1000</f>
        <v>0</v>
      </c>
      <c r="CZ26" s="139">
        <f>'[4]Проверочная  таблица'!LL24/1000</f>
        <v>0</v>
      </c>
      <c r="DA26" s="140">
        <f t="shared" si="8"/>
        <v>0</v>
      </c>
      <c r="DB26" s="138">
        <v>30.351520000000001</v>
      </c>
      <c r="DC26" s="139">
        <f>('[4]Прочая  субсидия_МР  и  ГО'!R20+'[4]Прочая  субсидия_БП'!H20)/1000</f>
        <v>30.351520000000001</v>
      </c>
      <c r="DD26" s="139">
        <f>('[4]Прочая  субсидия_МР  и  ГО'!S20+'[4]Прочая  субсидия_БП'!I20)/1000</f>
        <v>30.351520000000001</v>
      </c>
      <c r="DE26" s="140">
        <f t="shared" si="27"/>
        <v>100</v>
      </c>
      <c r="DF26" s="138">
        <v>344.41705999999999</v>
      </c>
      <c r="DG26" s="139">
        <f>('[4]Проверочная  таблица'!LE24+'[4]Проверочная  таблица'!LF24)/1000</f>
        <v>344.41705999999999</v>
      </c>
      <c r="DH26" s="139">
        <f>('[4]Проверочная  таблица'!LM24+'[4]Проверочная  таблица'!LN24)/1000</f>
        <v>344.41705999999999</v>
      </c>
      <c r="DI26" s="140">
        <f t="shared" si="28"/>
        <v>100</v>
      </c>
      <c r="DJ26" s="138"/>
      <c r="DK26" s="139">
        <f>'[4]Проверочная  таблица'!HM24/1000</f>
        <v>0</v>
      </c>
      <c r="DL26" s="139">
        <f>'[4]Проверочная  таблица'!HP24/1000</f>
        <v>0</v>
      </c>
      <c r="DM26" s="140">
        <f t="shared" si="29"/>
        <v>0</v>
      </c>
      <c r="DN26" s="138">
        <v>2293.5348399999998</v>
      </c>
      <c r="DO26" s="139">
        <f>('[4]Проверочная  таблица'!IK24+'[4]Проверочная  таблица'!IQ24)/1000</f>
        <v>2293.5348399999998</v>
      </c>
      <c r="DP26" s="139">
        <f>('[4]Проверочная  таблица'!IN24+'[4]Проверочная  таблица'!IT24)/1000</f>
        <v>2293.5348399999998</v>
      </c>
      <c r="DQ26" s="140">
        <f t="shared" si="30"/>
        <v>100</v>
      </c>
      <c r="DR26" s="138">
        <v>0</v>
      </c>
      <c r="DS26" s="139">
        <f>'[4]Проверочная  таблица'!IE24/1000</f>
        <v>0</v>
      </c>
      <c r="DT26" s="139">
        <f>'[4]Проверочная  таблица'!IH24/1000</f>
        <v>0</v>
      </c>
      <c r="DU26" s="140">
        <f t="shared" si="9"/>
        <v>0</v>
      </c>
      <c r="DV26" s="138">
        <v>577.48221000000001</v>
      </c>
      <c r="DW26" s="139">
        <f>'[4]Прочая  субсидия_МР  и  ГО'!T20/1000</f>
        <v>0</v>
      </c>
      <c r="DX26" s="139">
        <f>'[4]Прочая  субсидия_МР  и  ГО'!U20/1000</f>
        <v>0</v>
      </c>
      <c r="DY26" s="140">
        <f t="shared" si="31"/>
        <v>0</v>
      </c>
      <c r="DZ26" s="138">
        <v>0</v>
      </c>
      <c r="EA26" s="139">
        <f>'[4]Проверочная  таблица'!DO24/1000</f>
        <v>0</v>
      </c>
      <c r="EB26" s="139">
        <f>'[4]Проверочная  таблица'!DR24/1000</f>
        <v>0</v>
      </c>
      <c r="EC26" s="140">
        <f t="shared" si="32"/>
        <v>0</v>
      </c>
      <c r="ED26" s="138">
        <v>5392.277</v>
      </c>
      <c r="EE26" s="139">
        <f>('[4]Прочая  субсидия_МР  и  ГО'!X20+'[4]Прочая  субсидия_БП'!T20)/1000</f>
        <v>4602.3969999999999</v>
      </c>
      <c r="EF26" s="139">
        <f>('[4]Прочая  субсидия_МР  и  ГО'!Y20+'[4]Прочая  субсидия_БП'!U20)/1000</f>
        <v>4592.0886600000003</v>
      </c>
      <c r="EG26" s="140">
        <f t="shared" si="33"/>
        <v>99.776022363998592</v>
      </c>
      <c r="EH26" s="138">
        <v>0</v>
      </c>
      <c r="EI26" s="139">
        <f>('[4]Прочая  субсидия_МР  и  ГО'!V20+'[4]Прочая  субсидия_БП'!N20)/1000</f>
        <v>0</v>
      </c>
      <c r="EJ26" s="139">
        <f>('[4]Прочая  субсидия_МР  и  ГО'!W20+'[4]Прочая  субсидия_БП'!O20)/1000</f>
        <v>0</v>
      </c>
      <c r="EK26" s="140">
        <f t="shared" si="34"/>
        <v>0</v>
      </c>
      <c r="EL26" s="138">
        <v>34881.35</v>
      </c>
      <c r="EM26" s="139">
        <f>('[4]Проверочная  таблица'!AY24+'[4]Прочая  субсидия_МР  и  ГО'!Z20+'[4]Прочая  субсидия_БП'!Z20)/1000</f>
        <v>34881.35</v>
      </c>
      <c r="EN26" s="139">
        <f>('[4]Проверочная  таблица'!BD24+'[4]Прочая  субсидия_МР  и  ГО'!AA20+'[4]Прочая  субсидия_БП'!AA20)/1000</f>
        <v>34881.35</v>
      </c>
      <c r="EO26" s="140">
        <f t="shared" si="35"/>
        <v>100</v>
      </c>
      <c r="EP26" s="138">
        <v>0</v>
      </c>
      <c r="EQ26" s="139">
        <f>('[4]Проверочная  таблица'!CY24+'[4]Проверочная  таблица'!DA24)/1000</f>
        <v>12468.25323</v>
      </c>
      <c r="ER26" s="139">
        <f>('[4]Проверочная  таблица'!CZ24+'[4]Проверочная  таблица'!DB24)/1000</f>
        <v>12468.25323</v>
      </c>
      <c r="ES26" s="140">
        <f t="shared" si="36"/>
        <v>100</v>
      </c>
      <c r="ET26" s="138">
        <v>0</v>
      </c>
      <c r="EU26" s="139">
        <f>('[4]Проверочная  таблица'!DG24+'[4]Проверочная  таблица'!DI24)/1000</f>
        <v>1152.7852700000001</v>
      </c>
      <c r="EV26" s="139">
        <f>('[4]Проверочная  таблица'!DH24+'[4]Проверочная  таблица'!DJ24)/1000</f>
        <v>1152.7852700000001</v>
      </c>
      <c r="EW26" s="140">
        <f t="shared" si="37"/>
        <v>100</v>
      </c>
      <c r="EX26" s="138">
        <v>0</v>
      </c>
      <c r="EY26" s="139">
        <f>'[4]Проверочная  таблица'!AZ24/1000</f>
        <v>0</v>
      </c>
      <c r="EZ26" s="139">
        <f>'[4]Проверочная  таблица'!BE24/1000</f>
        <v>0</v>
      </c>
      <c r="FA26" s="140">
        <f t="shared" si="38"/>
        <v>0</v>
      </c>
      <c r="FB26" s="138">
        <v>0</v>
      </c>
      <c r="FC26" s="139">
        <f>'[4]Прочая  субсидия_МР  и  ГО'!AB20/1000</f>
        <v>0</v>
      </c>
      <c r="FD26" s="139">
        <f>'[4]Прочая  субсидия_МР  и  ГО'!AC20/1000</f>
        <v>0</v>
      </c>
      <c r="FE26" s="140">
        <f t="shared" si="39"/>
        <v>0</v>
      </c>
      <c r="FF26" s="138"/>
      <c r="FG26" s="139">
        <f>'[4]Прочая  субсидия_МР  и  ГО'!AD20/1000</f>
        <v>0</v>
      </c>
      <c r="FH26" s="139">
        <f>'[4]Прочая  субсидия_МР  и  ГО'!AE20/1000</f>
        <v>0</v>
      </c>
      <c r="FI26" s="140">
        <f t="shared" si="40"/>
        <v>0</v>
      </c>
      <c r="FJ26" s="138">
        <v>0</v>
      </c>
      <c r="FK26" s="139">
        <f>'[4]Прочая  субсидия_МР  и  ГО'!AF20/1000</f>
        <v>0</v>
      </c>
      <c r="FL26" s="139">
        <f>'[4]Прочая  субсидия_МР  и  ГО'!AG20/1000</f>
        <v>0</v>
      </c>
      <c r="FM26" s="140">
        <f t="shared" si="41"/>
        <v>0</v>
      </c>
      <c r="FN26" s="138">
        <v>0</v>
      </c>
      <c r="FO26" s="139">
        <f>('[4]Проверочная  таблица'!GO24+'[4]Проверочная  таблица'!GU24)/1000</f>
        <v>0</v>
      </c>
      <c r="FP26" s="139">
        <f>('[4]Проверочная  таблица'!GR24+'[4]Проверочная  таблица'!GX24)/1000</f>
        <v>0</v>
      </c>
      <c r="FQ26" s="140">
        <f t="shared" si="42"/>
        <v>0</v>
      </c>
      <c r="FR26" s="138">
        <v>0</v>
      </c>
      <c r="FS26" s="139">
        <f>('[4]Прочая  субсидия_МР  и  ГО'!AH20+'[4]Прочая  субсидия_БП'!AG20)/1000</f>
        <v>0</v>
      </c>
      <c r="FT26" s="139">
        <f>('[4]Прочая  субсидия_МР  и  ГО'!AI20+'[4]Прочая  субсидия_БП'!AH20)/1000</f>
        <v>0</v>
      </c>
      <c r="FU26" s="140">
        <f t="shared" si="43"/>
        <v>0</v>
      </c>
      <c r="FV26" s="138">
        <v>770.26409000000001</v>
      </c>
      <c r="FW26" s="139">
        <f>('[4]Прочая  субсидия_МР  и  ГО'!AJ20+'[4]Прочая  субсидия_БП'!AM20)/1000</f>
        <v>1308.1898399999998</v>
      </c>
      <c r="FX26" s="139">
        <f>('[4]Прочая  субсидия_МР  и  ГО'!AK20+'[4]Прочая  субсидия_БП'!AN20)/1000</f>
        <v>1307.0279499999999</v>
      </c>
      <c r="FY26" s="140">
        <f t="shared" si="44"/>
        <v>99.911183379929028</v>
      </c>
      <c r="FZ26" s="138">
        <v>0</v>
      </c>
      <c r="GA26" s="139">
        <f>('[4]Прочая  субсидия_МР  и  ГО'!AL20)/1000</f>
        <v>0</v>
      </c>
      <c r="GB26" s="139">
        <f>('[4]Прочая  субсидия_МР  и  ГО'!AM20)/1000</f>
        <v>0</v>
      </c>
      <c r="GC26" s="140">
        <f t="shared" si="45"/>
        <v>0</v>
      </c>
      <c r="GD26" s="138">
        <v>780.06754000000001</v>
      </c>
      <c r="GE26" s="139">
        <f>'[4]Прочая  субсидия_МР  и  ГО'!AN20/1000</f>
        <v>330.06754000000006</v>
      </c>
      <c r="GF26" s="139">
        <f>'[4]Прочая  субсидия_МР  и  ГО'!AO20/1000</f>
        <v>315.16250000000002</v>
      </c>
      <c r="GG26" s="140">
        <f t="shared" si="46"/>
        <v>95.484245436555184</v>
      </c>
      <c r="GH26" s="138">
        <v>0</v>
      </c>
      <c r="GI26" s="139">
        <f>('[4]Проверочная  таблица'!CF24+'[4]Проверочная  таблица'!CN24)/1000</f>
        <v>0</v>
      </c>
      <c r="GJ26" s="139">
        <f>('[4]Проверочная  таблица'!CR24+'[4]Проверочная  таблица'!CJ24)/1000</f>
        <v>0</v>
      </c>
      <c r="GK26" s="140">
        <f t="shared" si="47"/>
        <v>0</v>
      </c>
      <c r="GL26" s="138">
        <v>51095.881299999994</v>
      </c>
      <c r="GM26" s="139">
        <f>('[4]Проверочная  таблица'!CG24+'[4]Проверочная  таблица'!CO24)/1000</f>
        <v>65240.515819999993</v>
      </c>
      <c r="GN26" s="139">
        <f>('[4]Проверочная  таблица'!CS24+'[4]Проверочная  таблица'!CK24)/1000</f>
        <v>65240.515819999993</v>
      </c>
      <c r="GO26" s="140">
        <f t="shared" si="48"/>
        <v>100</v>
      </c>
      <c r="GP26" s="138">
        <v>0</v>
      </c>
      <c r="GQ26" s="139">
        <f>('[4]Прочая  субсидия_МР  и  ГО'!AR20)/1000</f>
        <v>0</v>
      </c>
      <c r="GR26" s="139">
        <f>('[4]Прочая  субсидия_МР  и  ГО'!AS20)/1000</f>
        <v>0</v>
      </c>
      <c r="GS26" s="140">
        <f t="shared" si="49"/>
        <v>0</v>
      </c>
      <c r="GT26" s="138"/>
      <c r="GU26" s="139">
        <f>'[4]Проверочная  таблица'!HY24/1000</f>
        <v>0</v>
      </c>
      <c r="GV26" s="139">
        <f>'[4]Проверочная  таблица'!IB24/1000</f>
        <v>0</v>
      </c>
      <c r="GW26" s="140">
        <f t="shared" si="50"/>
        <v>0</v>
      </c>
      <c r="GX26" s="138">
        <v>0</v>
      </c>
      <c r="GY26" s="139">
        <f>('[4]Проверочная  таблица'!CH24+'[4]Проверочная  таблица'!CP24)/1000</f>
        <v>0</v>
      </c>
      <c r="GZ26" s="139">
        <f>('[4]Проверочная  таблица'!CL24+'[4]Проверочная  таблица'!CT24)/1000</f>
        <v>0</v>
      </c>
      <c r="HA26" s="140">
        <f t="shared" si="51"/>
        <v>0</v>
      </c>
      <c r="HB26" s="138">
        <v>0</v>
      </c>
      <c r="HC26" s="139">
        <f>('[4]Прочая  субсидия_МР  и  ГО'!AT20+'[4]Прочая  субсидия_БП'!AT20)/1000</f>
        <v>0</v>
      </c>
      <c r="HD26" s="139">
        <f>('[4]Прочая  субсидия_МР  и  ГО'!AU20+'[4]Прочая  субсидия_БП'!AU20)/1000</f>
        <v>0</v>
      </c>
      <c r="HE26" s="140">
        <f t="shared" si="52"/>
        <v>0</v>
      </c>
      <c r="HF26" s="138"/>
      <c r="HG26" s="139">
        <f>'[4]Прочая  субсидия_МР  и  ГО'!AX20/1000</f>
        <v>0</v>
      </c>
      <c r="HH26" s="139">
        <f>'[4]Прочая  субсидия_МР  и  ГО'!AY20/1000</f>
        <v>0</v>
      </c>
      <c r="HI26" s="140">
        <f t="shared" si="53"/>
        <v>0</v>
      </c>
      <c r="HJ26" s="138">
        <v>0</v>
      </c>
      <c r="HK26" s="139">
        <f>'[4]Проверочная  таблица'!FM24/1000</f>
        <v>0</v>
      </c>
      <c r="HL26" s="139">
        <f>'[4]Проверочная  таблица'!FP24/1000</f>
        <v>0</v>
      </c>
      <c r="HM26" s="140">
        <f t="shared" si="54"/>
        <v>0</v>
      </c>
      <c r="HN26" s="138">
        <v>754.83362999999997</v>
      </c>
      <c r="HO26" s="139">
        <f>('[4]Прочая  субсидия_БП'!BF20+'[4]Прочая  субсидия_МР  и  ГО'!AZ20)/1000</f>
        <v>754.83362999999997</v>
      </c>
      <c r="HP26" s="139">
        <f>('[4]Прочая  субсидия_БП'!BG20+'[4]Прочая  субсидия_МР  и  ГО'!BA20)/1000</f>
        <v>712.50344999999993</v>
      </c>
      <c r="HQ26" s="140">
        <f t="shared" si="55"/>
        <v>94.392117902854949</v>
      </c>
      <c r="HR26" s="138">
        <v>0</v>
      </c>
      <c r="HS26" s="139">
        <f>('[4]Проверочная  таблица'!MT24+'[4]Проверочная  таблица'!MU24+'[4]Проверочная  таблица'!NB24+'[4]Проверочная  таблица'!NC24)/1000</f>
        <v>0</v>
      </c>
      <c r="HT26" s="139">
        <f>('[4]Проверочная  таблица'!MX24+'[4]Проверочная  таблица'!MY24+'[4]Проверочная  таблица'!NF24+'[4]Проверочная  таблица'!NG24)/1000</f>
        <v>0</v>
      </c>
      <c r="HU26" s="140">
        <f t="shared" si="56"/>
        <v>0</v>
      </c>
      <c r="HV26" s="138">
        <v>8500</v>
      </c>
      <c r="HW26" s="139">
        <f>('[4]Проверочная  таблица'!MV24+'[4]Проверочная  таблица'!ND24)/1000</f>
        <v>17000</v>
      </c>
      <c r="HX26" s="139">
        <f>('[4]Проверочная  таблица'!MZ24+'[4]Проверочная  таблица'!NH24)/1000</f>
        <v>17000</v>
      </c>
      <c r="HY26" s="140">
        <f t="shared" si="57"/>
        <v>100</v>
      </c>
      <c r="HZ26" s="138">
        <v>4900</v>
      </c>
      <c r="IA26" s="139">
        <f>('[4]Прочая  субсидия_МР  и  ГО'!BB20+'[4]Прочая  субсидия_БП'!BM20)/1000</f>
        <v>4900</v>
      </c>
      <c r="IB26" s="139">
        <f>('[4]Прочая  субсидия_МР  и  ГО'!BC20+'[4]Прочая  субсидия_БП'!BN20)/1000</f>
        <v>4900</v>
      </c>
      <c r="IC26" s="140">
        <f t="shared" si="58"/>
        <v>100</v>
      </c>
      <c r="ID26" s="138">
        <v>0</v>
      </c>
      <c r="IE26" s="139">
        <f>('[4]Проверочная  таблица'!QF24+'[4]Проверочная  таблица'!QG24)/1000</f>
        <v>0</v>
      </c>
      <c r="IF26" s="139">
        <f>('[4]Проверочная  таблица'!QO24+'[4]Проверочная  таблица'!QP24)/1000</f>
        <v>0</v>
      </c>
      <c r="IG26" s="140">
        <f t="shared" si="59"/>
        <v>0</v>
      </c>
      <c r="IH26" s="138">
        <v>1598.4267600000001</v>
      </c>
      <c r="II26" s="139">
        <f>'[4]Проверочная  таблица'!NY24/1000</f>
        <v>1380.7204199999999</v>
      </c>
      <c r="IJ26" s="139">
        <f>'[4]Проверочная  таблица'!OB24/1000</f>
        <v>1380.7204199999999</v>
      </c>
      <c r="IK26" s="140">
        <f t="shared" si="60"/>
        <v>100</v>
      </c>
      <c r="IL26" s="138"/>
      <c r="IM26" s="139">
        <f>'[4]Проверочная  таблица'!HS24/1000</f>
        <v>0</v>
      </c>
      <c r="IN26" s="139">
        <f>'[4]Проверочная  таблица'!HV24/1000</f>
        <v>0</v>
      </c>
      <c r="IO26" s="140">
        <f t="shared" si="61"/>
        <v>0</v>
      </c>
      <c r="IP26" s="138">
        <v>0</v>
      </c>
      <c r="IQ26" s="139">
        <f>('[4]Проверочная  таблица'!PP24+'[4]Проверочная  таблица'!PQ24+'[4]Проверочная  таблица'!QJ24+'[4]Проверочная  таблица'!QK24)/1000</f>
        <v>0</v>
      </c>
      <c r="IR26" s="139">
        <f>('[4]Проверочная  таблица'!PY24+'[4]Проверочная  таблица'!PZ24+'[4]Проверочная  таблица'!QS24+'[4]Проверочная  таблица'!QT24)/1000</f>
        <v>0</v>
      </c>
      <c r="IS26" s="140">
        <f t="shared" si="62"/>
        <v>0</v>
      </c>
      <c r="IT26" s="138"/>
      <c r="IU26" s="139">
        <f>('[4]Проверочная  таблица'!PR24+'[4]Проверочная  таблица'!PS24)/1000</f>
        <v>0</v>
      </c>
      <c r="IV26" s="139">
        <f>('[4]Проверочная  таблица'!QA24+'[4]Проверочная  таблица'!QB24)/1000</f>
        <v>0</v>
      </c>
      <c r="IW26" s="140">
        <f t="shared" si="63"/>
        <v>0</v>
      </c>
      <c r="IX26" s="138">
        <v>0</v>
      </c>
      <c r="IY26" s="139">
        <f>('[4]Проверочная  таблица'!PT24+'[4]Проверочная  таблица'!PU24)/1000</f>
        <v>0</v>
      </c>
      <c r="IZ26" s="139">
        <f>('[4]Проверочная  таблица'!QC24+'[4]Проверочная  таблица'!QD24)/1000</f>
        <v>0</v>
      </c>
      <c r="JA26" s="140">
        <f t="shared" si="64"/>
        <v>0</v>
      </c>
      <c r="JB26" s="138"/>
      <c r="JC26" s="139">
        <f>'[4]Проверочная  таблица'!SG24/1000</f>
        <v>0</v>
      </c>
      <c r="JD26" s="139">
        <f>'[4]Проверочная  таблица'!SJ24/1000</f>
        <v>0</v>
      </c>
      <c r="JE26" s="140">
        <f t="shared" si="65"/>
        <v>0</v>
      </c>
    </row>
    <row r="27" spans="1:265" ht="21.75" customHeight="1" x14ac:dyDescent="0.25">
      <c r="A27" s="143" t="s">
        <v>47</v>
      </c>
      <c r="B27" s="144">
        <f t="shared" si="10"/>
        <v>152707.74051</v>
      </c>
      <c r="C27" s="144">
        <f t="shared" si="10"/>
        <v>403874.50513000001</v>
      </c>
      <c r="D27" s="145">
        <f t="shared" si="10"/>
        <v>397639.6398200001</v>
      </c>
      <c r="E27" s="146" t="e">
        <f>M27+Q27+Y27+#REF!+#REF!+AO27+AS27+AW27+BU27+#REF!+CC27+CO27+DE27+#REF!+DI27+DQ27+DU27+DY27+EO27+ES27+EW27+FA27+FM27+FU27+FY27+GC27+#REF!+#REF!+GG27+GK27+GO27+HA27+#REF!+HE27+#REF!+HQ27+HU27+HY27+IC27+AC27+#REF!+#REF!+HM27+#REF!+AK27+CK27+FQ27+EC27+IG27+IK27+JA27+#REF!+#REF!+CW27+EG27+DA27+GS27+IW27+BA27+BE27+#REF!+AG27+IS27+CS27+FE27+EK27+BI27+BQ27+GW27+IO27+BM27+U27+HI27+DM27</f>
        <v>#REF!</v>
      </c>
      <c r="F27" s="144" t="e">
        <f>O27+S27+AA27+AE27+#REF!+AQ27+AU27+#REF!+BW27+#REF!+CI27+CQ27+#REF!+DG27+DK27+DS27+DW27+EA27+EQ27+EU27+EY27+FC27+FO27+FW27+GA27+GE27+#REF!+IM27+GI27+GM27+#REF!+HC27+GQ27+#REF!+HG27+HS27+HW27+IA27+IE27+#REF!+AI27+CA27+HO27+#REF!+AM27+CM27+FS27+EE27+II27+#REF!+JF27+AY27+CU27+CY27+EI27+DC27+GU27+IY27+BC27+BG27+FK27+#REF!+IU27+#REF!+#REF!+EM27+BK27+BS27+GY27+IQ27+BO27+W27+HK27+DO27</f>
        <v>#REF!</v>
      </c>
      <c r="G27" s="144" t="e">
        <f>P27+T27+AB27+AF27+#REF!+AR27+AV27+#REF!+BX27+#REF!+CJ27+CR27+#REF!+DH27+DL27+DT27+DX27+EB27+ER27+EV27+EZ27+FD27+FP27+FX27+GB27+GF27+#REF!+IN27+GJ27+GN27+#REF!+HD27+GR27+#REF!+HH27+HT27+HX27+IB27+IF27+#REF!+AJ27+CB27+HP27+#REF!+AN27+CN27+FT27+EF27+IJ27+#REF!+#REF!+AZ27+CV27+CZ27+EJ27+DD27+GV27+IZ27+BD27+BH27+FL27+#REF!+IV27+#REF!+#REF!+EN27+BL27+BT27+GZ27+IR27+BP27+X27+HL27+DP27</f>
        <v>#REF!</v>
      </c>
      <c r="H27" s="144" t="e">
        <f>Q27+U27+AC27+AG27+#REF!+AS27+AW27+#REF!+BY27+#REF!+CK27+CS27+#REF!+DI27+DM27+DU27+DY27+EC27+ES27+EW27+FA27+FE27+FQ27+FY27+GC27+GG27+#REF!+IO27+GK27+GO27+#REF!+HE27+GS27+#REF!+HI27+HU27+HY27+IC27+IG27+#REF!+AK27+CC27+HQ27+#REF!+AO27+CO27+FU27+EG27+IK27+#REF!+JG27+BA27+CW27+DA27+EK27+DE27+GW27+JA27+BE27+BI27+FM27+#REF!+IW27+#REF!+#REF!+EO27+BM27+BU27+HA27+IS27+BQ27+Y27+HM27+DQ27</f>
        <v>#REF!</v>
      </c>
      <c r="I27" s="137">
        <f t="shared" si="11"/>
        <v>98.4562369669774</v>
      </c>
      <c r="J27" s="138">
        <v>0</v>
      </c>
      <c r="K27" s="139">
        <f>'[4]Проверочная  таблица'!DV25/1000</f>
        <v>0</v>
      </c>
      <c r="L27" s="139">
        <f>'[4]Проверочная  таблица'!DY25/1000</f>
        <v>0</v>
      </c>
      <c r="M27" s="140">
        <f t="shared" si="12"/>
        <v>0</v>
      </c>
      <c r="N27" s="140">
        <v>0</v>
      </c>
      <c r="O27" s="141">
        <f>'[4]Проверочная  таблица'!DW25/1000</f>
        <v>0</v>
      </c>
      <c r="P27" s="139">
        <f>'[4]Проверочная  таблица'!DZ25/1000</f>
        <v>0</v>
      </c>
      <c r="Q27" s="140">
        <f t="shared" si="13"/>
        <v>0</v>
      </c>
      <c r="R27" s="138"/>
      <c r="S27" s="139">
        <f>'[4]Проверочная  таблица'!PA25/1000</f>
        <v>0</v>
      </c>
      <c r="T27" s="139">
        <f>'[4]Проверочная  таблица'!PD25/1000</f>
        <v>0</v>
      </c>
      <c r="U27" s="140">
        <f t="shared" si="14"/>
        <v>0</v>
      </c>
      <c r="V27" s="138">
        <v>162.89395999999999</v>
      </c>
      <c r="W27" s="139">
        <f>('[4]Прочая  субсидия_МР  и  ГО'!D21)/1000</f>
        <v>162.89395999999999</v>
      </c>
      <c r="X27" s="139">
        <f>('[4]Прочая  субсидия_МР  и  ГО'!E21)/1000</f>
        <v>162.89395999999999</v>
      </c>
      <c r="Y27" s="140">
        <f t="shared" si="15"/>
        <v>100</v>
      </c>
      <c r="Z27" s="138"/>
      <c r="AA27" s="139">
        <f>'[4]Проверочная  таблица'!PG25/1000</f>
        <v>0</v>
      </c>
      <c r="AB27" s="139">
        <f>'[4]Проверочная  таблица'!PJ25/1000</f>
        <v>0</v>
      </c>
      <c r="AC27" s="140">
        <f t="shared" si="16"/>
        <v>0</v>
      </c>
      <c r="AD27" s="138">
        <v>0</v>
      </c>
      <c r="AE27" s="139">
        <f>('[4]Проверочная  таблица'!EL25+'[4]Проверочная  таблица'!EM25)/1000</f>
        <v>0</v>
      </c>
      <c r="AF27" s="139">
        <f>('[4]Проверочная  таблица'!ES25+'[4]Проверочная  таблица'!ET25)/1000</f>
        <v>0</v>
      </c>
      <c r="AG27" s="140">
        <f t="shared" si="17"/>
        <v>0</v>
      </c>
      <c r="AH27" s="138">
        <v>0</v>
      </c>
      <c r="AI27" s="139">
        <f>'[4]Прочая  субсидия_МР  и  ГО'!F21/1000</f>
        <v>0</v>
      </c>
      <c r="AJ27" s="139">
        <f>'[4]Прочая  субсидия_МР  и  ГО'!G21/1000</f>
        <v>0</v>
      </c>
      <c r="AK27" s="140">
        <f t="shared" si="18"/>
        <v>0</v>
      </c>
      <c r="AL27" s="138">
        <v>0</v>
      </c>
      <c r="AM27" s="139">
        <f>'[4]Прочая  субсидия_МР  и  ГО'!H21/1000</f>
        <v>0</v>
      </c>
      <c r="AN27" s="139">
        <f>'[4]Прочая  субсидия_МР  и  ГО'!I21/1000</f>
        <v>0</v>
      </c>
      <c r="AO27" s="140">
        <f t="shared" si="19"/>
        <v>0</v>
      </c>
      <c r="AP27" s="138">
        <v>45.564509999999999</v>
      </c>
      <c r="AQ27" s="139">
        <f>'[4]Прочая  субсидия_МР  и  ГО'!J21/1000</f>
        <v>45.564509999999999</v>
      </c>
      <c r="AR27" s="139">
        <f>'[4]Прочая  субсидия_МР  и  ГО'!K21/1000</f>
        <v>45.564509999999999</v>
      </c>
      <c r="AS27" s="140">
        <f t="shared" si="20"/>
        <v>100</v>
      </c>
      <c r="AT27" s="138">
        <v>3505</v>
      </c>
      <c r="AU27" s="139">
        <f>'[4]Прочая  субсидия_МР  и  ГО'!L21/1000</f>
        <v>4070.44</v>
      </c>
      <c r="AV27" s="139">
        <f>'[4]Прочая  субсидия_МР  и  ГО'!M21/1000</f>
        <v>3889.48432</v>
      </c>
      <c r="AW27" s="140">
        <f t="shared" si="21"/>
        <v>95.554395102249387</v>
      </c>
      <c r="AX27" s="138">
        <v>2424.5152200000002</v>
      </c>
      <c r="AY27" s="139">
        <f>'[4]Прочая  субсидия_МР  и  ГО'!N21/1000</f>
        <v>2424.5152200000002</v>
      </c>
      <c r="AZ27" s="139">
        <f>'[4]Прочая  субсидия_МР  и  ГО'!O21/1000</f>
        <v>2424.5152200000002</v>
      </c>
      <c r="BA27" s="140">
        <f t="shared" si="0"/>
        <v>100</v>
      </c>
      <c r="BB27" s="138">
        <v>0</v>
      </c>
      <c r="BC27" s="139">
        <f>'[4]Прочая  субсидия_МР  и  ГО'!P21/1000</f>
        <v>0</v>
      </c>
      <c r="BD27" s="139">
        <f>'[4]Прочая  субсидия_МР  и  ГО'!Q21/1000</f>
        <v>0</v>
      </c>
      <c r="BE27" s="140">
        <f t="shared" si="1"/>
        <v>0</v>
      </c>
      <c r="BF27" s="138"/>
      <c r="BG27" s="139">
        <f>'[4]Проверочная  таблица'!OR25/1000</f>
        <v>89775.958659999989</v>
      </c>
      <c r="BH27" s="139">
        <f>'[4]Проверочная  таблица'!OW25/1000</f>
        <v>89775.958659999989</v>
      </c>
      <c r="BI27" s="140">
        <f t="shared" si="2"/>
        <v>100</v>
      </c>
      <c r="BJ27" s="138"/>
      <c r="BK27" s="139">
        <f>'[4]Проверочная  таблица'!OS25/1000</f>
        <v>4414.8570099999997</v>
      </c>
      <c r="BL27" s="139">
        <f>'[4]Проверочная  таблица'!OX25/1000</f>
        <v>4394.0298499999999</v>
      </c>
      <c r="BM27" s="140">
        <f t="shared" si="3"/>
        <v>99.528248367889944</v>
      </c>
      <c r="BN27" s="138"/>
      <c r="BO27" s="139">
        <f>('[4]Проверочная  таблица'!OT25+'[4]Проверочная  таблица'!OU25)/1000</f>
        <v>130759.86487</v>
      </c>
      <c r="BP27" s="139">
        <f>('[4]Проверочная  таблица'!OY25+'[4]Проверочная  таблица'!OZ25)/1000</f>
        <v>130759.86487</v>
      </c>
      <c r="BQ27" s="140">
        <f t="shared" si="4"/>
        <v>100</v>
      </c>
      <c r="BR27" s="138">
        <v>0</v>
      </c>
      <c r="BS27" s="139">
        <f>'[4]Проверочная  таблица'!EA25/1000</f>
        <v>0</v>
      </c>
      <c r="BT27" s="139">
        <f>'[4]Проверочная  таблица'!ED25/1000</f>
        <v>0</v>
      </c>
      <c r="BU27" s="140">
        <f t="shared" si="22"/>
        <v>0</v>
      </c>
      <c r="BV27" s="138"/>
      <c r="BW27" s="139">
        <f>'[4]Проверочная  таблица'!FG25/1000</f>
        <v>0</v>
      </c>
      <c r="BX27" s="139">
        <f>'[4]Проверочная  таблица'!FJ25/1000</f>
        <v>0</v>
      </c>
      <c r="BY27" s="140">
        <f t="shared" si="5"/>
        <v>0</v>
      </c>
      <c r="BZ27" s="138">
        <v>0</v>
      </c>
      <c r="CA27" s="139">
        <f>('[4]Проверочная  таблица'!MH25+'[4]Проверочная  таблица'!MI25)/1000</f>
        <v>0</v>
      </c>
      <c r="CB27" s="139">
        <f>('[4]Проверочная  таблица'!MN25+'[4]Проверочная  таблица'!MO25)/1000</f>
        <v>0</v>
      </c>
      <c r="CC27" s="140">
        <f t="shared" si="23"/>
        <v>0</v>
      </c>
      <c r="CD27" s="138"/>
      <c r="CE27" s="139">
        <f>('[4]Проверочная  таблица'!MJ25+'[4]Проверочная  таблица'!MK25)/1000</f>
        <v>0</v>
      </c>
      <c r="CF27" s="139">
        <f>('[4]Проверочная  таблица'!MP25+'[4]Проверочная  таблица'!MQ25)/1000</f>
        <v>0</v>
      </c>
      <c r="CG27" s="140">
        <f t="shared" si="24"/>
        <v>0</v>
      </c>
      <c r="CH27" s="138">
        <v>0</v>
      </c>
      <c r="CI27" s="139">
        <f>'[4]Проверочная  таблица'!ML25/1000</f>
        <v>0</v>
      </c>
      <c r="CJ27" s="139">
        <f>'[4]Проверочная  таблица'!MR25/1000</f>
        <v>0</v>
      </c>
      <c r="CK27" s="140">
        <f t="shared" si="25"/>
        <v>0</v>
      </c>
      <c r="CL27" s="138">
        <v>0</v>
      </c>
      <c r="CM27" s="139">
        <f>('[4]Проверочная  таблица'!KC25+'[4]Проверочная  таблица'!KD25)/1000</f>
        <v>0</v>
      </c>
      <c r="CN27" s="139">
        <f>('[4]Проверочная  таблица'!KG25+'[4]Проверочная  таблица'!KH25)/1000</f>
        <v>0</v>
      </c>
      <c r="CO27" s="140">
        <f t="shared" si="6"/>
        <v>0</v>
      </c>
      <c r="CP27" s="138">
        <v>0</v>
      </c>
      <c r="CQ27" s="139">
        <f>'[4]Проверочная  таблица'!KB25/1000</f>
        <v>0</v>
      </c>
      <c r="CR27" s="139">
        <f>'[4]Проверочная  таблица'!KF25/1000</f>
        <v>0</v>
      </c>
      <c r="CS27" s="140">
        <f t="shared" si="7"/>
        <v>0</v>
      </c>
      <c r="CT27" s="138">
        <v>0</v>
      </c>
      <c r="CU27" s="139">
        <f>('[4]Проверочная  таблица'!LB25+'[4]Проверочная  таблица'!LC25)/1000</f>
        <v>0</v>
      </c>
      <c r="CV27" s="139">
        <f>('[4]Проверочная  таблица'!LJ25+'[4]Проверочная  таблица'!LK25)/1000</f>
        <v>0</v>
      </c>
      <c r="CW27" s="140">
        <f t="shared" si="26"/>
        <v>0</v>
      </c>
      <c r="CX27" s="138">
        <v>0</v>
      </c>
      <c r="CY27" s="139">
        <f>'[4]Проверочная  таблица'!LD25/1000</f>
        <v>0</v>
      </c>
      <c r="CZ27" s="139">
        <f>'[4]Проверочная  таблица'!LL25/1000</f>
        <v>0</v>
      </c>
      <c r="DA27" s="140">
        <f t="shared" si="8"/>
        <v>0</v>
      </c>
      <c r="DB27" s="138">
        <v>9.105459999999999</v>
      </c>
      <c r="DC27" s="139">
        <f>('[4]Прочая  субсидия_МР  и  ГО'!R21+'[4]Прочая  субсидия_БП'!H21)/1000</f>
        <v>9.105459999999999</v>
      </c>
      <c r="DD27" s="139">
        <f>('[4]Прочая  субсидия_МР  и  ГО'!S21+'[4]Прочая  субсидия_БП'!I21)/1000</f>
        <v>9.105459999999999</v>
      </c>
      <c r="DE27" s="140">
        <f t="shared" si="27"/>
        <v>100</v>
      </c>
      <c r="DF27" s="138">
        <v>280.63612000000001</v>
      </c>
      <c r="DG27" s="139">
        <f>('[4]Проверочная  таблица'!LE25+'[4]Проверочная  таблица'!LF25)/1000</f>
        <v>280.63612000000001</v>
      </c>
      <c r="DH27" s="139">
        <f>('[4]Проверочная  таблица'!LM25+'[4]Проверочная  таблица'!LN25)/1000</f>
        <v>280.63612000000001</v>
      </c>
      <c r="DI27" s="140">
        <f t="shared" si="28"/>
        <v>100</v>
      </c>
      <c r="DJ27" s="138"/>
      <c r="DK27" s="139">
        <f>'[4]Проверочная  таблица'!HM25/1000</f>
        <v>0</v>
      </c>
      <c r="DL27" s="139">
        <f>'[4]Проверочная  таблица'!HP25/1000</f>
        <v>0</v>
      </c>
      <c r="DM27" s="140">
        <f t="shared" si="29"/>
        <v>0</v>
      </c>
      <c r="DN27" s="138">
        <v>1066.1967400000001</v>
      </c>
      <c r="DO27" s="139">
        <f>('[4]Проверочная  таблица'!IK25+'[4]Проверочная  таблица'!IQ25)/1000</f>
        <v>1066.1967400000001</v>
      </c>
      <c r="DP27" s="139">
        <f>('[4]Проверочная  таблица'!IN25+'[4]Проверочная  таблица'!IT25)/1000</f>
        <v>1066.1967400000001</v>
      </c>
      <c r="DQ27" s="140">
        <f t="shared" si="30"/>
        <v>100</v>
      </c>
      <c r="DR27" s="138">
        <v>0</v>
      </c>
      <c r="DS27" s="139">
        <f>'[4]Проверочная  таблица'!IE25/1000</f>
        <v>0</v>
      </c>
      <c r="DT27" s="139">
        <f>'[4]Проверочная  таблица'!IH25/1000</f>
        <v>0</v>
      </c>
      <c r="DU27" s="140">
        <f t="shared" si="9"/>
        <v>0</v>
      </c>
      <c r="DV27" s="138">
        <v>259.39323999999999</v>
      </c>
      <c r="DW27" s="139">
        <f>'[4]Прочая  субсидия_МР  и  ГО'!T21/1000</f>
        <v>255.95993999999999</v>
      </c>
      <c r="DX27" s="139">
        <f>'[4]Прочая  субсидия_МР  и  ГО'!U21/1000</f>
        <v>255.95993999999999</v>
      </c>
      <c r="DY27" s="140">
        <f t="shared" si="31"/>
        <v>100</v>
      </c>
      <c r="DZ27" s="138">
        <v>0</v>
      </c>
      <c r="EA27" s="139">
        <f>'[4]Проверочная  таблица'!DO25/1000</f>
        <v>0</v>
      </c>
      <c r="EB27" s="139">
        <f>'[4]Проверочная  таблица'!DR25/1000</f>
        <v>0</v>
      </c>
      <c r="EC27" s="140">
        <f t="shared" si="32"/>
        <v>0</v>
      </c>
      <c r="ED27" s="138">
        <v>0</v>
      </c>
      <c r="EE27" s="139">
        <f>('[4]Прочая  субсидия_МР  и  ГО'!X21+'[4]Прочая  субсидия_БП'!T21)/1000</f>
        <v>0</v>
      </c>
      <c r="EF27" s="139">
        <f>('[4]Прочая  субсидия_МР  и  ГО'!Y21+'[4]Прочая  субсидия_БП'!U21)/1000</f>
        <v>0</v>
      </c>
      <c r="EG27" s="140">
        <f t="shared" si="33"/>
        <v>0</v>
      </c>
      <c r="EH27" s="138">
        <v>0</v>
      </c>
      <c r="EI27" s="139">
        <f>('[4]Прочая  субсидия_МР  и  ГО'!V21+'[4]Прочая  субсидия_БП'!N21)/1000</f>
        <v>0</v>
      </c>
      <c r="EJ27" s="139">
        <f>('[4]Прочая  субсидия_МР  и  ГО'!W21+'[4]Прочая  субсидия_БП'!O21)/1000</f>
        <v>0</v>
      </c>
      <c r="EK27" s="140">
        <f t="shared" si="34"/>
        <v>0</v>
      </c>
      <c r="EL27" s="138">
        <v>18145.857</v>
      </c>
      <c r="EM27" s="139">
        <f>('[4]Проверочная  таблица'!AY25+'[4]Прочая  субсидия_МР  и  ГО'!Z21+'[4]Прочая  субсидия_БП'!Z21)/1000</f>
        <v>18145.857</v>
      </c>
      <c r="EN27" s="139">
        <f>('[4]Проверочная  таблица'!BD25+'[4]Прочая  субсидия_МР  и  ГО'!AA21+'[4]Прочая  субсидия_БП'!AA21)/1000</f>
        <v>18145.856250000001</v>
      </c>
      <c r="EO27" s="140">
        <f t="shared" si="35"/>
        <v>99.999995866825145</v>
      </c>
      <c r="EP27" s="138">
        <v>0</v>
      </c>
      <c r="EQ27" s="139">
        <f>('[4]Проверочная  таблица'!CY25+'[4]Проверочная  таблица'!DA25)/1000</f>
        <v>0</v>
      </c>
      <c r="ER27" s="139">
        <f>('[4]Проверочная  таблица'!CZ25+'[4]Проверочная  таблица'!DB25)/1000</f>
        <v>0</v>
      </c>
      <c r="ES27" s="140">
        <f t="shared" si="36"/>
        <v>0</v>
      </c>
      <c r="ET27" s="138">
        <v>0</v>
      </c>
      <c r="EU27" s="139">
        <f>('[4]Проверочная  таблица'!DG25+'[4]Проверочная  таблица'!DI25)/1000</f>
        <v>0</v>
      </c>
      <c r="EV27" s="139">
        <f>('[4]Проверочная  таблица'!DH25+'[4]Проверочная  таблица'!DJ25)/1000</f>
        <v>0</v>
      </c>
      <c r="EW27" s="140">
        <f t="shared" si="37"/>
        <v>0</v>
      </c>
      <c r="EX27" s="138">
        <v>7695.85</v>
      </c>
      <c r="EY27" s="139">
        <f>'[4]Проверочная  таблица'!AZ25/1000</f>
        <v>7695.85</v>
      </c>
      <c r="EZ27" s="139">
        <f>'[4]Проверочная  таблица'!BE25/1000</f>
        <v>2497.4173500000002</v>
      </c>
      <c r="FA27" s="140">
        <f t="shared" si="38"/>
        <v>32.451481642703534</v>
      </c>
      <c r="FB27" s="138">
        <v>8828.7000000000007</v>
      </c>
      <c r="FC27" s="139">
        <f>'[4]Прочая  субсидия_МР  и  ГО'!AB21/1000</f>
        <v>32487.86922</v>
      </c>
      <c r="FD27" s="139">
        <f>'[4]Прочая  субсидия_МР  и  ГО'!AC21/1000</f>
        <v>32487.86922</v>
      </c>
      <c r="FE27" s="140">
        <f t="shared" si="39"/>
        <v>100</v>
      </c>
      <c r="FF27" s="138"/>
      <c r="FG27" s="139">
        <f>'[4]Прочая  субсидия_МР  и  ГО'!AD21/1000</f>
        <v>0</v>
      </c>
      <c r="FH27" s="139">
        <f>'[4]Прочая  субсидия_МР  и  ГО'!AE21/1000</f>
        <v>0</v>
      </c>
      <c r="FI27" s="140">
        <f t="shared" si="40"/>
        <v>0</v>
      </c>
      <c r="FJ27" s="138">
        <v>128.94732999999999</v>
      </c>
      <c r="FK27" s="139">
        <f>'[4]Прочая  субсидия_МР  и  ГО'!AF21/1000</f>
        <v>128.94732999999999</v>
      </c>
      <c r="FL27" s="139">
        <f>'[4]Прочая  субсидия_МР  и  ГО'!AG21/1000</f>
        <v>0</v>
      </c>
      <c r="FM27" s="140">
        <f t="shared" si="41"/>
        <v>0</v>
      </c>
      <c r="FN27" s="138">
        <v>905.05700000000002</v>
      </c>
      <c r="FO27" s="139">
        <f>('[4]Проверочная  таблица'!GO25+'[4]Проверочная  таблица'!GU25)/1000</f>
        <v>905.0569999999999</v>
      </c>
      <c r="FP27" s="139">
        <f>('[4]Проверочная  таблица'!GR25+'[4]Проверочная  таблица'!GX25)/1000</f>
        <v>900.0569999999999</v>
      </c>
      <c r="FQ27" s="140">
        <f t="shared" si="42"/>
        <v>99.447548607435778</v>
      </c>
      <c r="FR27" s="138">
        <v>0</v>
      </c>
      <c r="FS27" s="139">
        <f>('[4]Прочая  субсидия_МР  и  ГО'!AH21+'[4]Прочая  субсидия_БП'!AG21)/1000</f>
        <v>0</v>
      </c>
      <c r="FT27" s="139">
        <f>('[4]Прочая  субсидия_МР  и  ГО'!AI21+'[4]Прочая  субсидия_БП'!AH21)/1000</f>
        <v>0</v>
      </c>
      <c r="FU27" s="140">
        <f t="shared" si="43"/>
        <v>0</v>
      </c>
      <c r="FV27" s="138">
        <v>0</v>
      </c>
      <c r="FW27" s="139">
        <f>('[4]Прочая  субсидия_МР  и  ГО'!AJ21+'[4]Прочая  субсидия_БП'!AM21)/1000</f>
        <v>519.9</v>
      </c>
      <c r="FX27" s="139">
        <f>('[4]Прочая  субсидия_МР  и  ГО'!AK21+'[4]Прочая  субсидия_БП'!AN21)/1000</f>
        <v>519.9</v>
      </c>
      <c r="FY27" s="140">
        <f t="shared" si="44"/>
        <v>100</v>
      </c>
      <c r="FZ27" s="138">
        <v>0</v>
      </c>
      <c r="GA27" s="139">
        <f>('[4]Прочая  субсидия_МР  и  ГО'!AL21)/1000</f>
        <v>0</v>
      </c>
      <c r="GB27" s="139">
        <f>('[4]Прочая  субсидия_МР  и  ГО'!AM21)/1000</f>
        <v>0</v>
      </c>
      <c r="GC27" s="140">
        <f t="shared" si="45"/>
        <v>0</v>
      </c>
      <c r="GD27" s="138">
        <v>437.31847999999997</v>
      </c>
      <c r="GE27" s="139">
        <f>'[4]Прочая  субсидия_МР  и  ГО'!AN21/1000</f>
        <v>460.36422999999996</v>
      </c>
      <c r="GF27" s="139">
        <f>'[4]Прочая  субсидия_МР  и  ГО'!AO21/1000</f>
        <v>460.36422999999996</v>
      </c>
      <c r="GG27" s="140">
        <f t="shared" si="46"/>
        <v>100</v>
      </c>
      <c r="GH27" s="138">
        <v>77729.924409999992</v>
      </c>
      <c r="GI27" s="139">
        <f>('[4]Проверочная  таблица'!CF25+'[4]Проверочная  таблица'!CN25)/1000</f>
        <v>77729.924409999992</v>
      </c>
      <c r="GJ27" s="139">
        <f>('[4]Проверочная  таблица'!CR25+'[4]Проверочная  таблица'!CJ25)/1000</f>
        <v>77030.529540000003</v>
      </c>
      <c r="GK27" s="140">
        <f t="shared" si="47"/>
        <v>99.100224430541175</v>
      </c>
      <c r="GL27" s="138">
        <v>25602.2022</v>
      </c>
      <c r="GM27" s="139">
        <f>('[4]Проверочная  таблица'!CG25+'[4]Проверочная  таблица'!CO25)/1000</f>
        <v>27308.732390000001</v>
      </c>
      <c r="GN27" s="139">
        <f>('[4]Проверочная  таблица'!CS25+'[4]Проверочная  таблица'!CK25)/1000</f>
        <v>27308.732390000001</v>
      </c>
      <c r="GO27" s="140">
        <f t="shared" si="48"/>
        <v>100</v>
      </c>
      <c r="GP27" s="138">
        <v>0</v>
      </c>
      <c r="GQ27" s="139">
        <f>('[4]Прочая  субсидия_МР  и  ГО'!AR21)/1000</f>
        <v>0</v>
      </c>
      <c r="GR27" s="139">
        <f>('[4]Прочая  субсидия_МР  и  ГО'!AS21)/1000</f>
        <v>0</v>
      </c>
      <c r="GS27" s="140">
        <f t="shared" si="49"/>
        <v>0</v>
      </c>
      <c r="GT27" s="138"/>
      <c r="GU27" s="139">
        <f>'[4]Проверочная  таблица'!HY25/1000</f>
        <v>0</v>
      </c>
      <c r="GV27" s="139">
        <f>'[4]Проверочная  таблица'!IB25/1000</f>
        <v>0</v>
      </c>
      <c r="GW27" s="140">
        <f t="shared" si="50"/>
        <v>0</v>
      </c>
      <c r="GX27" s="138">
        <v>0</v>
      </c>
      <c r="GY27" s="139">
        <f>('[4]Проверочная  таблица'!CH25+'[4]Проверочная  таблица'!CP25)/1000</f>
        <v>0</v>
      </c>
      <c r="GZ27" s="139">
        <f>('[4]Проверочная  таблица'!CL25+'[4]Проверочная  таблица'!CT25)/1000</f>
        <v>0</v>
      </c>
      <c r="HA27" s="140">
        <f t="shared" si="51"/>
        <v>0</v>
      </c>
      <c r="HB27" s="138">
        <v>0</v>
      </c>
      <c r="HC27" s="139">
        <f>('[4]Прочая  субсидия_МР  и  ГО'!AT21+'[4]Прочая  субсидия_БП'!AT21)/1000</f>
        <v>0</v>
      </c>
      <c r="HD27" s="139">
        <f>('[4]Прочая  субсидия_МР  и  ГО'!AU21+'[4]Прочая  субсидия_БП'!AU21)/1000</f>
        <v>0</v>
      </c>
      <c r="HE27" s="140">
        <f t="shared" si="52"/>
        <v>0</v>
      </c>
      <c r="HF27" s="138"/>
      <c r="HG27" s="139">
        <f>'[4]Прочая  субсидия_МР  и  ГО'!AX21/1000</f>
        <v>0</v>
      </c>
      <c r="HH27" s="139">
        <f>'[4]Прочая  субсидия_МР  и  ГО'!AY21/1000</f>
        <v>0</v>
      </c>
      <c r="HI27" s="140">
        <f t="shared" si="53"/>
        <v>0</v>
      </c>
      <c r="HJ27" s="138">
        <v>0</v>
      </c>
      <c r="HK27" s="139">
        <f>'[4]Проверочная  таблица'!FM25/1000</f>
        <v>0</v>
      </c>
      <c r="HL27" s="139">
        <f>'[4]Проверочная  таблица'!FP25/1000</f>
        <v>0</v>
      </c>
      <c r="HM27" s="140">
        <f t="shared" si="54"/>
        <v>0</v>
      </c>
      <c r="HN27" s="138">
        <v>850.91273000000001</v>
      </c>
      <c r="HO27" s="139">
        <f>('[4]Прочая  субсидия_БП'!BF21+'[4]Прочая  субсидия_МР  и  ГО'!AZ21)/1000</f>
        <v>850.91273000000001</v>
      </c>
      <c r="HP27" s="139">
        <f>('[4]Прочая  субсидия_БП'!BG21+'[4]Прочая  субсидия_МР  и  ГО'!BA21)/1000</f>
        <v>849.60585999999989</v>
      </c>
      <c r="HQ27" s="140">
        <f t="shared" si="55"/>
        <v>99.846415507263586</v>
      </c>
      <c r="HR27" s="138">
        <v>0</v>
      </c>
      <c r="HS27" s="139">
        <f>('[4]Проверочная  таблица'!MT25+'[4]Проверочная  таблица'!MU25+'[4]Проверочная  таблица'!NB25+'[4]Проверочная  таблица'!NC25)/1000</f>
        <v>0</v>
      </c>
      <c r="HT27" s="139">
        <f>('[4]Проверочная  таблица'!MX25+'[4]Проверочная  таблица'!MY25+'[4]Проверочная  таблица'!NF25+'[4]Проверочная  таблица'!NG25)/1000</f>
        <v>0</v>
      </c>
      <c r="HU27" s="140">
        <f t="shared" si="56"/>
        <v>0</v>
      </c>
      <c r="HV27" s="138">
        <v>0</v>
      </c>
      <c r="HW27" s="139">
        <f>('[4]Проверочная  таблица'!MV25+'[4]Проверочная  таблица'!ND25)/1000</f>
        <v>0</v>
      </c>
      <c r="HX27" s="139">
        <f>('[4]Проверочная  таблица'!MZ25+'[4]Проверочная  таблица'!NH25)/1000</f>
        <v>0</v>
      </c>
      <c r="HY27" s="140">
        <f t="shared" si="57"/>
        <v>0</v>
      </c>
      <c r="HZ27" s="138">
        <v>4000</v>
      </c>
      <c r="IA27" s="139">
        <f>('[4]Прочая  субсидия_МР  и  ГО'!BB21+'[4]Прочая  субсидия_БП'!BM21)/1000</f>
        <v>4000</v>
      </c>
      <c r="IB27" s="139">
        <f>('[4]Прочая  субсидия_МР  и  ГО'!BC21+'[4]Прочая  субсидия_БП'!BN21)/1000</f>
        <v>4000</v>
      </c>
      <c r="IC27" s="140">
        <f t="shared" si="58"/>
        <v>100</v>
      </c>
      <c r="ID27" s="138">
        <v>0</v>
      </c>
      <c r="IE27" s="139">
        <f>('[4]Проверочная  таблица'!QF25+'[4]Проверочная  таблица'!QG25)/1000</f>
        <v>0</v>
      </c>
      <c r="IF27" s="139">
        <f>('[4]Проверочная  таблица'!QO25+'[4]Проверочная  таблица'!QP25)/1000</f>
        <v>0</v>
      </c>
      <c r="IG27" s="140">
        <f t="shared" si="59"/>
        <v>0</v>
      </c>
      <c r="IH27" s="138">
        <v>629.66611</v>
      </c>
      <c r="II27" s="139">
        <f>'[4]Проверочная  таблица'!NY25/1000</f>
        <v>375.09833000000003</v>
      </c>
      <c r="IJ27" s="139">
        <f>'[4]Проверочная  таблица'!OB25/1000</f>
        <v>375.09833000000003</v>
      </c>
      <c r="IK27" s="140">
        <f t="shared" si="60"/>
        <v>100</v>
      </c>
      <c r="IL27" s="138"/>
      <c r="IM27" s="139">
        <f>'[4]Проверочная  таблица'!HS25/1000</f>
        <v>0</v>
      </c>
      <c r="IN27" s="139">
        <f>'[4]Проверочная  таблица'!HV25/1000</f>
        <v>0</v>
      </c>
      <c r="IO27" s="140">
        <f t="shared" si="61"/>
        <v>0</v>
      </c>
      <c r="IP27" s="138">
        <v>0</v>
      </c>
      <c r="IQ27" s="139">
        <f>('[4]Проверочная  таблица'!PP25+'[4]Проверочная  таблица'!PQ25+'[4]Проверочная  таблица'!QJ25+'[4]Проверочная  таблица'!QK25)/1000</f>
        <v>0</v>
      </c>
      <c r="IR27" s="139">
        <f>('[4]Проверочная  таблица'!PY25+'[4]Проверочная  таблица'!PZ25+'[4]Проверочная  таблица'!QS25+'[4]Проверочная  таблица'!QT25)/1000</f>
        <v>0</v>
      </c>
      <c r="IS27" s="140">
        <f t="shared" si="62"/>
        <v>0</v>
      </c>
      <c r="IT27" s="138"/>
      <c r="IU27" s="139">
        <f>('[4]Проверочная  таблица'!PR25+'[4]Проверочная  таблица'!PS25)/1000</f>
        <v>0</v>
      </c>
      <c r="IV27" s="139">
        <f>('[4]Проверочная  таблица'!QA25+'[4]Проверочная  таблица'!QB25)/1000</f>
        <v>0</v>
      </c>
      <c r="IW27" s="140">
        <f t="shared" si="63"/>
        <v>0</v>
      </c>
      <c r="IX27" s="138">
        <v>0</v>
      </c>
      <c r="IY27" s="139">
        <f>('[4]Проверочная  таблица'!PT25+'[4]Проверочная  таблица'!PU25)/1000</f>
        <v>0</v>
      </c>
      <c r="IZ27" s="139">
        <f>('[4]Проверочная  таблица'!QC25+'[4]Проверочная  таблица'!QD25)/1000</f>
        <v>0</v>
      </c>
      <c r="JA27" s="140">
        <f t="shared" si="64"/>
        <v>0</v>
      </c>
      <c r="JB27" s="138"/>
      <c r="JC27" s="139">
        <f>'[4]Проверочная  таблица'!SG25/1000</f>
        <v>0</v>
      </c>
      <c r="JD27" s="139">
        <f>'[4]Проверочная  таблица'!SJ25/1000</f>
        <v>0</v>
      </c>
      <c r="JE27" s="140">
        <f t="shared" si="65"/>
        <v>0</v>
      </c>
    </row>
    <row r="28" spans="1:265" ht="21.75" customHeight="1" x14ac:dyDescent="0.25">
      <c r="A28" s="143" t="s">
        <v>48</v>
      </c>
      <c r="B28" s="144">
        <f t="shared" si="10"/>
        <v>78660.365300000005</v>
      </c>
      <c r="C28" s="144">
        <f t="shared" si="10"/>
        <v>112322.47408000001</v>
      </c>
      <c r="D28" s="145">
        <f t="shared" si="10"/>
        <v>105973.88942000002</v>
      </c>
      <c r="E28" s="146" t="e">
        <f>M28+Q28+Y28+#REF!+#REF!+AO28+AS28+AW28+BU28+#REF!+CC28+CO28+DE28+#REF!+DI28+DQ28+DU28+DY28+EO28+ES28+EW28+FA28+FM28+FU28+FY28+GC28+#REF!+#REF!+GG28+GK28+GO28+HA28+#REF!+HE28+#REF!+HQ28+HU28+HY28+IC28+AC28+#REF!+#REF!+HM28+#REF!+AK28+CK28+FQ28+EC28+IG28+IK28+JA28+#REF!+#REF!+CW28+EG28+DA28+GS28+IW28+BA28+BE28+#REF!+AG28+IS28+CS28+FE28+EK28+BI28+BQ28+GW28+IO28+BM28+U28+HI28+DM28</f>
        <v>#REF!</v>
      </c>
      <c r="F28" s="144" t="e">
        <f>O28+S28+AA28+AE28+#REF!+AQ28+AU28+#REF!+BW28+#REF!+CI28+CQ28+#REF!+DG28+DK28+DS28+DW28+EA28+EQ28+EU28+EY28+FC28+FO28+FW28+GA28+GE28+#REF!+IM28+GI28+GM28+#REF!+HC28+GQ28+#REF!+HG28+HS28+HW28+IA28+IE28+#REF!+AI28+CA28+HO28+#REF!+AM28+CM28+FS28+EE28+II28+#REF!+JF28+AY28+CU28+CY28+EI28+DC28+GU28+IY28+BC28+BG28+FK28+#REF!+IU28+#REF!+#REF!+EM28+BK28+BS28+GY28+IQ28+BO28+W28+HK28+DO28</f>
        <v>#REF!</v>
      </c>
      <c r="G28" s="144" t="e">
        <f>P28+T28+AB28+AF28+#REF!+AR28+AV28+#REF!+BX28+#REF!+CJ28+CR28+#REF!+DH28+DL28+DT28+DX28+EB28+ER28+EV28+EZ28+FD28+FP28+FX28+GB28+GF28+#REF!+IN28+GJ28+GN28+#REF!+HD28+GR28+#REF!+HH28+HT28+HX28+IB28+IF28+#REF!+AJ28+CB28+HP28+#REF!+AN28+CN28+FT28+EF28+IJ28+#REF!+#REF!+AZ28+CV28+CZ28+EJ28+DD28+GV28+IZ28+BD28+BH28+FL28+#REF!+IV28+#REF!+#REF!+EN28+BL28+BT28+GZ28+IR28+BP28+X28+HL28+DP28</f>
        <v>#REF!</v>
      </c>
      <c r="H28" s="144" t="e">
        <f>Q28+U28+AC28+AG28+#REF!+AS28+AW28+#REF!+BY28+#REF!+CK28+CS28+#REF!+DI28+DM28+DU28+DY28+EC28+ES28+EW28+FA28+FE28+FQ28+FY28+GC28+GG28+#REF!+IO28+GK28+GO28+#REF!+HE28+GS28+#REF!+HI28+HU28+HY28+IC28+IG28+#REF!+AK28+CC28+HQ28+#REF!+AO28+CO28+FU28+EG28+IK28+#REF!+JG28+BA28+CW28+DA28+EK28+DE28+GW28+JA28+BE28+BI28+FM28+#REF!+IW28+#REF!+#REF!+EO28+BM28+BU28+HA28+IS28+BQ28+Y28+HM28+DQ28</f>
        <v>#REF!</v>
      </c>
      <c r="I28" s="137">
        <f t="shared" si="11"/>
        <v>94.347894566960562</v>
      </c>
      <c r="J28" s="138">
        <v>0</v>
      </c>
      <c r="K28" s="139">
        <f>'[4]Проверочная  таблица'!DV26/1000</f>
        <v>0</v>
      </c>
      <c r="L28" s="139">
        <f>'[4]Проверочная  таблица'!DY26/1000</f>
        <v>0</v>
      </c>
      <c r="M28" s="140">
        <f t="shared" si="12"/>
        <v>0</v>
      </c>
      <c r="N28" s="140">
        <v>0</v>
      </c>
      <c r="O28" s="141">
        <f>'[4]Проверочная  таблица'!DW26/1000</f>
        <v>0</v>
      </c>
      <c r="P28" s="139">
        <f>'[4]Проверочная  таблица'!DZ26/1000</f>
        <v>0</v>
      </c>
      <c r="Q28" s="140">
        <f t="shared" si="13"/>
        <v>0</v>
      </c>
      <c r="R28" s="138"/>
      <c r="S28" s="139">
        <f>'[4]Проверочная  таблица'!PA26/1000</f>
        <v>0</v>
      </c>
      <c r="T28" s="139">
        <f>'[4]Проверочная  таблица'!PD26/1000</f>
        <v>0</v>
      </c>
      <c r="U28" s="140">
        <f t="shared" si="14"/>
        <v>0</v>
      </c>
      <c r="V28" s="138">
        <v>115.63460000000001</v>
      </c>
      <c r="W28" s="139">
        <f>('[4]Прочая  субсидия_МР  и  ГО'!D22)/1000</f>
        <v>115.63460000000001</v>
      </c>
      <c r="X28" s="139">
        <f>('[4]Прочая  субсидия_МР  и  ГО'!E22)/1000</f>
        <v>115.63460000000001</v>
      </c>
      <c r="Y28" s="140">
        <f t="shared" si="15"/>
        <v>100</v>
      </c>
      <c r="Z28" s="138"/>
      <c r="AA28" s="139">
        <f>'[4]Проверочная  таблица'!PG26/1000</f>
        <v>0</v>
      </c>
      <c r="AB28" s="139">
        <f>'[4]Проверочная  таблица'!PJ26/1000</f>
        <v>0</v>
      </c>
      <c r="AC28" s="140">
        <f t="shared" si="16"/>
        <v>0</v>
      </c>
      <c r="AD28" s="138">
        <v>0</v>
      </c>
      <c r="AE28" s="139">
        <f>('[4]Проверочная  таблица'!EL26+'[4]Проверочная  таблица'!EM26)/1000</f>
        <v>0</v>
      </c>
      <c r="AF28" s="139">
        <f>('[4]Проверочная  таблица'!ES26+'[4]Проверочная  таблица'!ET26)/1000</f>
        <v>0</v>
      </c>
      <c r="AG28" s="140">
        <f t="shared" si="17"/>
        <v>0</v>
      </c>
      <c r="AH28" s="138">
        <v>0</v>
      </c>
      <c r="AI28" s="139">
        <f>'[4]Прочая  субсидия_МР  и  ГО'!F22/1000</f>
        <v>0</v>
      </c>
      <c r="AJ28" s="139">
        <f>'[4]Прочая  субсидия_МР  и  ГО'!G22/1000</f>
        <v>0</v>
      </c>
      <c r="AK28" s="140">
        <f t="shared" si="18"/>
        <v>0</v>
      </c>
      <c r="AL28" s="138">
        <v>0</v>
      </c>
      <c r="AM28" s="139">
        <f>'[4]Прочая  субсидия_МР  и  ГО'!H22/1000</f>
        <v>0</v>
      </c>
      <c r="AN28" s="139">
        <f>'[4]Прочая  субсидия_МР  и  ГО'!I22/1000</f>
        <v>0</v>
      </c>
      <c r="AO28" s="140">
        <f t="shared" si="19"/>
        <v>0</v>
      </c>
      <c r="AP28" s="138">
        <v>91.291039999999995</v>
      </c>
      <c r="AQ28" s="139">
        <f>'[4]Прочая  субсидия_МР  и  ГО'!J22/1000</f>
        <v>91.291039999999995</v>
      </c>
      <c r="AR28" s="139">
        <f>'[4]Прочая  субсидия_МР  и  ГО'!K22/1000</f>
        <v>91.291039999999995</v>
      </c>
      <c r="AS28" s="140">
        <f t="shared" si="20"/>
        <v>100</v>
      </c>
      <c r="AT28" s="138">
        <v>2740.8</v>
      </c>
      <c r="AU28" s="139">
        <f>'[4]Прочая  субсидия_МР  и  ГО'!L22/1000</f>
        <v>2740.8</v>
      </c>
      <c r="AV28" s="139">
        <f>'[4]Прочая  субсидия_МР  и  ГО'!M22/1000</f>
        <v>2740.7990199999999</v>
      </c>
      <c r="AW28" s="140">
        <f t="shared" si="21"/>
        <v>99.99996424401634</v>
      </c>
      <c r="AX28" s="138">
        <v>2419.2702400000003</v>
      </c>
      <c r="AY28" s="139">
        <f>'[4]Прочая  субсидия_МР  и  ГО'!N22/1000</f>
        <v>2419.2702400000003</v>
      </c>
      <c r="AZ28" s="139">
        <f>'[4]Прочая  субсидия_МР  и  ГО'!O22/1000</f>
        <v>2419.2702400000003</v>
      </c>
      <c r="BA28" s="140">
        <f t="shared" si="0"/>
        <v>100</v>
      </c>
      <c r="BB28" s="138">
        <v>0</v>
      </c>
      <c r="BC28" s="139">
        <f>'[4]Прочая  субсидия_МР  и  ГО'!P22/1000</f>
        <v>0</v>
      </c>
      <c r="BD28" s="139">
        <f>'[4]Прочая  субсидия_МР  и  ГО'!Q22/1000</f>
        <v>0</v>
      </c>
      <c r="BE28" s="140">
        <f t="shared" si="1"/>
        <v>0</v>
      </c>
      <c r="BF28" s="138"/>
      <c r="BG28" s="139">
        <f>'[4]Проверочная  таблица'!OR26/1000</f>
        <v>0</v>
      </c>
      <c r="BH28" s="139">
        <f>'[4]Проверочная  таблица'!OW26/1000</f>
        <v>0</v>
      </c>
      <c r="BI28" s="140">
        <f t="shared" si="2"/>
        <v>0</v>
      </c>
      <c r="BJ28" s="138"/>
      <c r="BK28" s="139">
        <f>'[4]Проверочная  таблица'!OS26/1000</f>
        <v>0</v>
      </c>
      <c r="BL28" s="139">
        <f>'[4]Проверочная  таблица'!OX26/1000</f>
        <v>0</v>
      </c>
      <c r="BM28" s="140">
        <f t="shared" si="3"/>
        <v>0</v>
      </c>
      <c r="BN28" s="138"/>
      <c r="BO28" s="139">
        <f>('[4]Проверочная  таблица'!OT26+'[4]Проверочная  таблица'!OU26)/1000</f>
        <v>0</v>
      </c>
      <c r="BP28" s="139">
        <f>('[4]Проверочная  таблица'!OY26+'[4]Проверочная  таблица'!OZ26)/1000</f>
        <v>0</v>
      </c>
      <c r="BQ28" s="140">
        <f t="shared" si="4"/>
        <v>0</v>
      </c>
      <c r="BR28" s="138">
        <v>0</v>
      </c>
      <c r="BS28" s="139">
        <f>'[4]Проверочная  таблица'!EA26/1000</f>
        <v>3157.8947400000002</v>
      </c>
      <c r="BT28" s="139">
        <f>'[4]Проверочная  таблица'!ED26/1000</f>
        <v>3157.8947400000002</v>
      </c>
      <c r="BU28" s="140">
        <f t="shared" si="22"/>
        <v>100</v>
      </c>
      <c r="BV28" s="138"/>
      <c r="BW28" s="139">
        <f>'[4]Проверочная  таблица'!FG26/1000</f>
        <v>0</v>
      </c>
      <c r="BX28" s="139">
        <f>'[4]Проверочная  таблица'!FJ26/1000</f>
        <v>0</v>
      </c>
      <c r="BY28" s="140">
        <f t="shared" si="5"/>
        <v>0</v>
      </c>
      <c r="BZ28" s="138">
        <v>0</v>
      </c>
      <c r="CA28" s="139">
        <f>('[4]Проверочная  таблица'!MH26+'[4]Проверочная  таблица'!MI26)/1000</f>
        <v>0</v>
      </c>
      <c r="CB28" s="139">
        <f>('[4]Проверочная  таблица'!MN26+'[4]Проверочная  таблица'!MO26)/1000</f>
        <v>0</v>
      </c>
      <c r="CC28" s="140">
        <f t="shared" si="23"/>
        <v>0</v>
      </c>
      <c r="CD28" s="138"/>
      <c r="CE28" s="139">
        <f>('[4]Проверочная  таблица'!MJ26+'[4]Проверочная  таблица'!MK26)/1000</f>
        <v>0</v>
      </c>
      <c r="CF28" s="139">
        <f>('[4]Проверочная  таблица'!MP26+'[4]Проверочная  таблица'!MQ26)/1000</f>
        <v>0</v>
      </c>
      <c r="CG28" s="140">
        <f t="shared" si="24"/>
        <v>0</v>
      </c>
      <c r="CH28" s="138">
        <v>0</v>
      </c>
      <c r="CI28" s="139">
        <f>'[4]Проверочная  таблица'!ML26/1000</f>
        <v>0</v>
      </c>
      <c r="CJ28" s="139">
        <f>'[4]Проверочная  таблица'!MR26/1000</f>
        <v>0</v>
      </c>
      <c r="CK28" s="140">
        <f t="shared" si="25"/>
        <v>0</v>
      </c>
      <c r="CL28" s="138">
        <v>15570.79</v>
      </c>
      <c r="CM28" s="139">
        <f>('[4]Проверочная  таблица'!KC26+'[4]Проверочная  таблица'!KD26)/1000</f>
        <v>15570.79</v>
      </c>
      <c r="CN28" s="139">
        <f>('[4]Проверочная  таблица'!KG26+'[4]Проверочная  таблица'!KH26)/1000</f>
        <v>15570.79</v>
      </c>
      <c r="CO28" s="140">
        <f t="shared" si="6"/>
        <v>100</v>
      </c>
      <c r="CP28" s="138">
        <v>3240</v>
      </c>
      <c r="CQ28" s="139">
        <f>'[4]Проверочная  таблица'!KB26/1000</f>
        <v>3240</v>
      </c>
      <c r="CR28" s="139">
        <f>'[4]Проверочная  таблица'!KF26/1000</f>
        <v>3240</v>
      </c>
      <c r="CS28" s="140">
        <f t="shared" si="7"/>
        <v>100</v>
      </c>
      <c r="CT28" s="138">
        <v>9216.35</v>
      </c>
      <c r="CU28" s="139">
        <f>('[4]Проверочная  таблица'!LB26+'[4]Проверочная  таблица'!LC26)/1000</f>
        <v>9216.35</v>
      </c>
      <c r="CV28" s="139">
        <f>('[4]Проверочная  таблица'!LJ26+'[4]Проверочная  таблица'!LK26)/1000</f>
        <v>9216.35</v>
      </c>
      <c r="CW28" s="140">
        <f t="shared" si="26"/>
        <v>100</v>
      </c>
      <c r="CX28" s="138">
        <v>0</v>
      </c>
      <c r="CY28" s="139">
        <f>'[4]Проверочная  таблица'!LD26/1000</f>
        <v>0</v>
      </c>
      <c r="CZ28" s="139">
        <f>'[4]Проверочная  таблица'!LL26/1000</f>
        <v>0</v>
      </c>
      <c r="DA28" s="140">
        <f t="shared" si="8"/>
        <v>0</v>
      </c>
      <c r="DB28" s="138">
        <v>12.140610000000001</v>
      </c>
      <c r="DC28" s="139">
        <f>('[4]Прочая  субсидия_МР  и  ГО'!R22+'[4]Прочая  субсидия_БП'!H22)/1000</f>
        <v>12.140610000000001</v>
      </c>
      <c r="DD28" s="139">
        <f>('[4]Прочая  субсидия_МР  и  ГО'!S22+'[4]Прочая  субсидия_БП'!I22)/1000</f>
        <v>12.140610000000001</v>
      </c>
      <c r="DE28" s="140">
        <f t="shared" si="27"/>
        <v>100</v>
      </c>
      <c r="DF28" s="138">
        <v>318.90467999999998</v>
      </c>
      <c r="DG28" s="139">
        <f>('[4]Проверочная  таблица'!LE26+'[4]Проверочная  таблица'!LF26)/1000</f>
        <v>318.90467999999998</v>
      </c>
      <c r="DH28" s="139">
        <f>('[4]Проверочная  таблица'!LM26+'[4]Проверочная  таблица'!LN26)/1000</f>
        <v>318.90467999999998</v>
      </c>
      <c r="DI28" s="140">
        <f t="shared" si="28"/>
        <v>100</v>
      </c>
      <c r="DJ28" s="138"/>
      <c r="DK28" s="139">
        <f>'[4]Проверочная  таблица'!HM26/1000</f>
        <v>0</v>
      </c>
      <c r="DL28" s="139">
        <f>'[4]Проверочная  таблица'!HP26/1000</f>
        <v>0</v>
      </c>
      <c r="DM28" s="140">
        <f t="shared" si="29"/>
        <v>0</v>
      </c>
      <c r="DN28" s="138">
        <v>196.06975</v>
      </c>
      <c r="DO28" s="139">
        <f>('[4]Проверочная  таблица'!IK26+'[4]Проверочная  таблица'!IQ26)/1000</f>
        <v>196.06975</v>
      </c>
      <c r="DP28" s="139">
        <f>('[4]Проверочная  таблица'!IN26+'[4]Проверочная  таблица'!IT26)/1000</f>
        <v>196.06975</v>
      </c>
      <c r="DQ28" s="140">
        <f t="shared" si="30"/>
        <v>100</v>
      </c>
      <c r="DR28" s="138">
        <v>0</v>
      </c>
      <c r="DS28" s="139">
        <f>'[4]Проверочная  таблица'!IE26/1000</f>
        <v>0</v>
      </c>
      <c r="DT28" s="139">
        <f>'[4]Проверочная  таблица'!IH26/1000</f>
        <v>0</v>
      </c>
      <c r="DU28" s="140">
        <f t="shared" si="9"/>
        <v>0</v>
      </c>
      <c r="DV28" s="138">
        <v>300.75053000000003</v>
      </c>
      <c r="DW28" s="139">
        <f>'[4]Прочая  субсидия_МР  и  ГО'!T22/1000</f>
        <v>233.32881000000003</v>
      </c>
      <c r="DX28" s="139">
        <f>'[4]Прочая  субсидия_МР  и  ГО'!U22/1000</f>
        <v>233.32881</v>
      </c>
      <c r="DY28" s="140">
        <f t="shared" si="31"/>
        <v>99.999999999999986</v>
      </c>
      <c r="DZ28" s="138">
        <v>0</v>
      </c>
      <c r="EA28" s="139">
        <f>'[4]Проверочная  таблица'!DO26/1000</f>
        <v>0</v>
      </c>
      <c r="EB28" s="139">
        <f>'[4]Проверочная  таблица'!DR26/1000</f>
        <v>0</v>
      </c>
      <c r="EC28" s="140">
        <f t="shared" si="32"/>
        <v>0</v>
      </c>
      <c r="ED28" s="138">
        <v>0</v>
      </c>
      <c r="EE28" s="139">
        <f>('[4]Прочая  субсидия_МР  и  ГО'!X22+'[4]Прочая  субсидия_БП'!T22)/1000</f>
        <v>0</v>
      </c>
      <c r="EF28" s="139">
        <f>('[4]Прочая  субсидия_МР  и  ГО'!Y22+'[4]Прочая  субсидия_БП'!U22)/1000</f>
        <v>0</v>
      </c>
      <c r="EG28" s="140">
        <f t="shared" si="33"/>
        <v>0</v>
      </c>
      <c r="EH28" s="138">
        <v>0</v>
      </c>
      <c r="EI28" s="139">
        <f>('[4]Прочая  субсидия_МР  и  ГО'!V22+'[4]Прочая  субсидия_БП'!N22)/1000</f>
        <v>0</v>
      </c>
      <c r="EJ28" s="139">
        <f>('[4]Прочая  субсидия_МР  и  ГО'!W22+'[4]Прочая  субсидия_БП'!O22)/1000</f>
        <v>0</v>
      </c>
      <c r="EK28" s="140">
        <f t="shared" si="34"/>
        <v>0</v>
      </c>
      <c r="EL28" s="138">
        <v>0</v>
      </c>
      <c r="EM28" s="139">
        <f>('[4]Проверочная  таблица'!AY26+'[4]Прочая  субсидия_МР  и  ГО'!Z22+'[4]Прочая  субсидия_БП'!Z22)/1000</f>
        <v>0</v>
      </c>
      <c r="EN28" s="139">
        <f>('[4]Проверочная  таблица'!BD26+'[4]Прочая  субсидия_МР  и  ГО'!AA22+'[4]Прочая  субсидия_БП'!AA22)/1000</f>
        <v>0</v>
      </c>
      <c r="EO28" s="140">
        <f t="shared" si="35"/>
        <v>0</v>
      </c>
      <c r="EP28" s="138">
        <v>0</v>
      </c>
      <c r="EQ28" s="139">
        <f>('[4]Проверочная  таблица'!CY26+'[4]Проверочная  таблица'!DA26)/1000</f>
        <v>0</v>
      </c>
      <c r="ER28" s="139">
        <f>('[4]Проверочная  таблица'!CZ26+'[4]Проверочная  таблица'!DB26)/1000</f>
        <v>0</v>
      </c>
      <c r="ES28" s="140">
        <f t="shared" si="36"/>
        <v>0</v>
      </c>
      <c r="ET28" s="138">
        <v>0</v>
      </c>
      <c r="EU28" s="139">
        <f>('[4]Проверочная  таблица'!DG26+'[4]Проверочная  таблица'!DI26)/1000</f>
        <v>0</v>
      </c>
      <c r="EV28" s="139">
        <f>('[4]Проверочная  таблица'!DH26+'[4]Проверочная  таблица'!DJ26)/1000</f>
        <v>0</v>
      </c>
      <c r="EW28" s="140">
        <f t="shared" si="37"/>
        <v>0</v>
      </c>
      <c r="EX28" s="138">
        <v>11960</v>
      </c>
      <c r="EY28" s="139">
        <f>'[4]Проверочная  таблица'!AZ26/1000</f>
        <v>11960</v>
      </c>
      <c r="EZ28" s="139">
        <f>'[4]Проверочная  таблица'!BE26/1000</f>
        <v>5617.6637899999996</v>
      </c>
      <c r="FA28" s="140">
        <f t="shared" si="38"/>
        <v>46.970433026755849</v>
      </c>
      <c r="FB28" s="138">
        <v>5425</v>
      </c>
      <c r="FC28" s="139">
        <f>'[4]Прочая  субсидия_МР  и  ГО'!AB22/1000</f>
        <v>33826.59809</v>
      </c>
      <c r="FD28" s="139">
        <f>'[4]Прочая  субсидия_МР  и  ГО'!AC22/1000</f>
        <v>33826.59809</v>
      </c>
      <c r="FE28" s="140">
        <f t="shared" si="39"/>
        <v>100</v>
      </c>
      <c r="FF28" s="138"/>
      <c r="FG28" s="139">
        <f>'[4]Прочая  субсидия_МР  и  ГО'!AD22/1000</f>
        <v>0</v>
      </c>
      <c r="FH28" s="139">
        <f>'[4]Прочая  субсидия_МР  и  ГО'!AE22/1000</f>
        <v>0</v>
      </c>
      <c r="FI28" s="140">
        <f t="shared" si="40"/>
        <v>0</v>
      </c>
      <c r="FJ28" s="138">
        <v>0</v>
      </c>
      <c r="FK28" s="139">
        <f>'[4]Прочая  субсидия_МР  и  ГО'!AF22/1000</f>
        <v>0</v>
      </c>
      <c r="FL28" s="139">
        <f>'[4]Прочая  субсидия_МР  и  ГО'!AG22/1000</f>
        <v>0</v>
      </c>
      <c r="FM28" s="140">
        <f t="shared" si="41"/>
        <v>0</v>
      </c>
      <c r="FN28" s="138">
        <v>0</v>
      </c>
      <c r="FO28" s="139">
        <f>('[4]Проверочная  таблица'!GO26+'[4]Проверочная  таблица'!GU26)/1000</f>
        <v>0</v>
      </c>
      <c r="FP28" s="139">
        <f>('[4]Проверочная  таблица'!GR26+'[4]Проверочная  таблица'!GX26)/1000</f>
        <v>0</v>
      </c>
      <c r="FQ28" s="140">
        <f t="shared" si="42"/>
        <v>0</v>
      </c>
      <c r="FR28" s="138">
        <v>115.32395</v>
      </c>
      <c r="FS28" s="139">
        <f>('[4]Прочая  субсидия_МР  и  ГО'!AH22+'[4]Прочая  субсидия_БП'!AG22)/1000</f>
        <v>115.32395</v>
      </c>
      <c r="FT28" s="139">
        <f>('[4]Прочая  субсидия_МР  и  ГО'!AI22+'[4]Прочая  субсидия_БП'!AH22)/1000</f>
        <v>115.32395</v>
      </c>
      <c r="FU28" s="140">
        <f t="shared" si="43"/>
        <v>100</v>
      </c>
      <c r="FV28" s="138">
        <v>0</v>
      </c>
      <c r="FW28" s="139">
        <f>('[4]Прочая  субсидия_МР  и  ГО'!AJ22+'[4]Прочая  субсидия_БП'!AM22)/1000</f>
        <v>0</v>
      </c>
      <c r="FX28" s="139">
        <f>('[4]Прочая  субсидия_МР  и  ГО'!AK22+'[4]Прочая  субсидия_БП'!AN22)/1000</f>
        <v>0</v>
      </c>
      <c r="FY28" s="140">
        <f t="shared" si="44"/>
        <v>0</v>
      </c>
      <c r="FZ28" s="138">
        <v>0</v>
      </c>
      <c r="GA28" s="139">
        <f>('[4]Прочая  субсидия_МР  и  ГО'!AL22)/1000</f>
        <v>0</v>
      </c>
      <c r="GB28" s="139">
        <f>('[4]Прочая  субсидия_МР  и  ГО'!AM22)/1000</f>
        <v>0</v>
      </c>
      <c r="GC28" s="140">
        <f t="shared" si="45"/>
        <v>0</v>
      </c>
      <c r="GD28" s="138">
        <v>1754.1718999999998</v>
      </c>
      <c r="GE28" s="139">
        <f>'[4]Прочая  субсидия_МР  и  ГО'!AN22/1000</f>
        <v>877.86877000000004</v>
      </c>
      <c r="GF28" s="139">
        <f>'[4]Прочая  субсидия_МР  и  ГО'!AO22/1000</f>
        <v>877.86877000000004</v>
      </c>
      <c r="GG28" s="140">
        <f t="shared" si="46"/>
        <v>100</v>
      </c>
      <c r="GH28" s="138">
        <v>0</v>
      </c>
      <c r="GI28" s="139">
        <f>('[4]Проверочная  таблица'!CF26+'[4]Проверочная  таблица'!CN26)/1000</f>
        <v>0</v>
      </c>
      <c r="GJ28" s="139">
        <f>('[4]Проверочная  таблица'!CR26+'[4]Проверочная  таблица'!CJ26)/1000</f>
        <v>0</v>
      </c>
      <c r="GK28" s="140">
        <f t="shared" si="47"/>
        <v>0</v>
      </c>
      <c r="GL28" s="138">
        <v>24207.764890000002</v>
      </c>
      <c r="GM28" s="139">
        <f>('[4]Проверочная  таблица'!CG26+'[4]Проверочная  таблица'!CO26)/1000</f>
        <v>24207.764890000002</v>
      </c>
      <c r="GN28" s="139">
        <f>('[4]Проверочная  таблица'!CS26+'[4]Проверочная  таблица'!CK26)/1000</f>
        <v>24207.764890000002</v>
      </c>
      <c r="GO28" s="140">
        <f t="shared" si="48"/>
        <v>100</v>
      </c>
      <c r="GP28" s="138">
        <v>0</v>
      </c>
      <c r="GQ28" s="139">
        <f>('[4]Прочая  субсидия_МР  и  ГО'!AR22)/1000</f>
        <v>0</v>
      </c>
      <c r="GR28" s="139">
        <f>('[4]Прочая  субсидия_МР  и  ГО'!AS22)/1000</f>
        <v>0</v>
      </c>
      <c r="GS28" s="140">
        <f t="shared" si="49"/>
        <v>0</v>
      </c>
      <c r="GT28" s="138"/>
      <c r="GU28" s="139">
        <f>'[4]Проверочная  таблица'!HY26/1000</f>
        <v>0</v>
      </c>
      <c r="GV28" s="139">
        <f>'[4]Проверочная  таблица'!IB26/1000</f>
        <v>0</v>
      </c>
      <c r="GW28" s="140">
        <f t="shared" si="50"/>
        <v>0</v>
      </c>
      <c r="GX28" s="138">
        <v>0</v>
      </c>
      <c r="GY28" s="139">
        <f>('[4]Проверочная  таблица'!CH26+'[4]Проверочная  таблица'!CP26)/1000</f>
        <v>0</v>
      </c>
      <c r="GZ28" s="139">
        <f>('[4]Проверочная  таблица'!CL26+'[4]Проверочная  таблица'!CT26)/1000</f>
        <v>0</v>
      </c>
      <c r="HA28" s="140">
        <f t="shared" si="51"/>
        <v>0</v>
      </c>
      <c r="HB28" s="138">
        <v>0</v>
      </c>
      <c r="HC28" s="139">
        <f>('[4]Прочая  субсидия_МР  и  ГО'!AT22+'[4]Прочая  субсидия_БП'!AT22)/1000</f>
        <v>3200.0699500000001</v>
      </c>
      <c r="HD28" s="139">
        <f>('[4]Прочая  субсидия_МР  и  ГО'!AU22+'[4]Прочая  субсидия_БП'!AU22)/1000</f>
        <v>3200.0699500000001</v>
      </c>
      <c r="HE28" s="140">
        <f t="shared" si="52"/>
        <v>100</v>
      </c>
      <c r="HF28" s="138"/>
      <c r="HG28" s="139">
        <f>'[4]Прочая  субсидия_МР  и  ГО'!AX22/1000</f>
        <v>0</v>
      </c>
      <c r="HH28" s="139">
        <f>'[4]Прочая  субсидия_МР  и  ГО'!AY22/1000</f>
        <v>0</v>
      </c>
      <c r="HI28" s="140">
        <f t="shared" si="53"/>
        <v>0</v>
      </c>
      <c r="HJ28" s="138">
        <v>0</v>
      </c>
      <c r="HK28" s="139">
        <f>'[4]Проверочная  таблица'!FM26/1000</f>
        <v>0</v>
      </c>
      <c r="HL28" s="139">
        <f>'[4]Проверочная  таблица'!FP26/1000</f>
        <v>0</v>
      </c>
      <c r="HM28" s="140">
        <f t="shared" si="54"/>
        <v>0</v>
      </c>
      <c r="HN28" s="138">
        <v>475.72210999999999</v>
      </c>
      <c r="HO28" s="139">
        <f>('[4]Прочая  субсидия_БП'!BF22+'[4]Прочая  субсидия_МР  и  ГО'!AZ22)/1000</f>
        <v>475.72210999999999</v>
      </c>
      <c r="HP28" s="139">
        <f>('[4]Прочая  субсидия_БП'!BG22+'[4]Прочая  субсидия_МР  и  ГО'!BA22)/1000</f>
        <v>469.47464000000002</v>
      </c>
      <c r="HQ28" s="140">
        <f t="shared" si="55"/>
        <v>98.686739617799148</v>
      </c>
      <c r="HR28" s="138">
        <v>0</v>
      </c>
      <c r="HS28" s="139">
        <f>('[4]Проверочная  таблица'!MT26+'[4]Проверочная  таблица'!MU26+'[4]Проверочная  таблица'!NB26+'[4]Проверочная  таблица'!NC26)/1000</f>
        <v>0</v>
      </c>
      <c r="HT28" s="139">
        <f>('[4]Проверочная  таблица'!MX26+'[4]Проверочная  таблица'!MY26+'[4]Проверочная  таблица'!NF26+'[4]Проверочная  таблица'!NG26)/1000</f>
        <v>0</v>
      </c>
      <c r="HU28" s="140">
        <f t="shared" si="56"/>
        <v>0</v>
      </c>
      <c r="HV28" s="138">
        <v>0</v>
      </c>
      <c r="HW28" s="139">
        <f>('[4]Проверочная  таблица'!MV26+'[4]Проверочная  таблица'!ND26)/1000</f>
        <v>0</v>
      </c>
      <c r="HX28" s="139">
        <f>('[4]Проверочная  таблица'!MZ26+'[4]Проверочная  таблица'!NH26)/1000</f>
        <v>0</v>
      </c>
      <c r="HY28" s="140">
        <f t="shared" si="57"/>
        <v>0</v>
      </c>
      <c r="HZ28" s="138">
        <v>0</v>
      </c>
      <c r="IA28" s="139">
        <f>('[4]Прочая  субсидия_МР  и  ГО'!BB22+'[4]Прочая  субсидия_БП'!BM22)/1000</f>
        <v>0</v>
      </c>
      <c r="IB28" s="139">
        <f>('[4]Прочая  субсидия_МР  и  ГО'!BC22+'[4]Прочая  субсидия_БП'!BN22)/1000</f>
        <v>0</v>
      </c>
      <c r="IC28" s="140">
        <f t="shared" si="58"/>
        <v>0</v>
      </c>
      <c r="ID28" s="138">
        <v>0</v>
      </c>
      <c r="IE28" s="139">
        <f>('[4]Проверочная  таблица'!QF26+'[4]Проверочная  таблица'!QG26)/1000</f>
        <v>0</v>
      </c>
      <c r="IF28" s="139">
        <f>('[4]Проверочная  таблица'!QO26+'[4]Проверочная  таблица'!QP26)/1000</f>
        <v>0</v>
      </c>
      <c r="IG28" s="140">
        <f t="shared" si="59"/>
        <v>0</v>
      </c>
      <c r="IH28" s="138">
        <v>500.38099999999997</v>
      </c>
      <c r="II28" s="139">
        <f>'[4]Проверочная  таблица'!NY26/1000</f>
        <v>346.65185000000002</v>
      </c>
      <c r="IJ28" s="139">
        <f>'[4]Проверочная  таблица'!OB26/1000</f>
        <v>346.65185000000002</v>
      </c>
      <c r="IK28" s="140">
        <f t="shared" si="60"/>
        <v>100</v>
      </c>
      <c r="IL28" s="138"/>
      <c r="IM28" s="139">
        <f>'[4]Проверочная  таблица'!HS26/1000</f>
        <v>0</v>
      </c>
      <c r="IN28" s="139">
        <f>'[4]Проверочная  таблица'!HV26/1000</f>
        <v>0</v>
      </c>
      <c r="IO28" s="140">
        <f t="shared" si="61"/>
        <v>0</v>
      </c>
      <c r="IP28" s="138">
        <v>0</v>
      </c>
      <c r="IQ28" s="139">
        <f>('[4]Проверочная  таблица'!PP26+'[4]Проверочная  таблица'!PQ26+'[4]Проверочная  таблица'!QJ26+'[4]Проверочная  таблица'!QK26)/1000</f>
        <v>0</v>
      </c>
      <c r="IR28" s="139">
        <f>('[4]Проверочная  таблица'!PY26+'[4]Проверочная  таблица'!PZ26+'[4]Проверочная  таблица'!QS26+'[4]Проверочная  таблица'!QT26)/1000</f>
        <v>0</v>
      </c>
      <c r="IS28" s="140">
        <f t="shared" si="62"/>
        <v>0</v>
      </c>
      <c r="IT28" s="138"/>
      <c r="IU28" s="139">
        <f>('[4]Проверочная  таблица'!PR26+'[4]Проверочная  таблица'!PS26)/1000</f>
        <v>0</v>
      </c>
      <c r="IV28" s="139">
        <f>('[4]Проверочная  таблица'!QA26+'[4]Проверочная  таблица'!QB26)/1000</f>
        <v>0</v>
      </c>
      <c r="IW28" s="140">
        <f t="shared" si="63"/>
        <v>0</v>
      </c>
      <c r="IX28" s="138">
        <v>0</v>
      </c>
      <c r="IY28" s="139">
        <f>('[4]Проверочная  таблица'!PT26+'[4]Проверочная  таблица'!PU26)/1000</f>
        <v>0</v>
      </c>
      <c r="IZ28" s="139">
        <f>('[4]Проверочная  таблица'!QC26+'[4]Проверочная  таблица'!QD26)/1000</f>
        <v>0</v>
      </c>
      <c r="JA28" s="140">
        <f t="shared" si="64"/>
        <v>0</v>
      </c>
      <c r="JB28" s="138"/>
      <c r="JC28" s="139">
        <f>'[4]Проверочная  таблица'!SG26/1000</f>
        <v>0</v>
      </c>
      <c r="JD28" s="139">
        <f>'[4]Проверочная  таблица'!SJ26/1000</f>
        <v>0</v>
      </c>
      <c r="JE28" s="140">
        <f t="shared" si="65"/>
        <v>0</v>
      </c>
    </row>
    <row r="29" spans="1:265" ht="21.75" customHeight="1" x14ac:dyDescent="0.25">
      <c r="A29" s="143" t="s">
        <v>49</v>
      </c>
      <c r="B29" s="144">
        <f t="shared" si="10"/>
        <v>317132.70235000004</v>
      </c>
      <c r="C29" s="144">
        <f t="shared" si="10"/>
        <v>425464.31826000003</v>
      </c>
      <c r="D29" s="145">
        <f t="shared" si="10"/>
        <v>420056.18326999998</v>
      </c>
      <c r="E29" s="146" t="e">
        <f>M29+Q29+Y29+#REF!+#REF!+AO29+AS29+AW29+BU29+#REF!+CC29+CO29+DE29+#REF!+DI29+DQ29+DU29+DY29+EO29+ES29+EW29+FA29+FM29+FU29+FY29+GC29+#REF!+#REF!+GG29+GK29+GO29+HA29+#REF!+HE29+#REF!+HQ29+HU29+HY29+IC29+AC29+#REF!+#REF!+HM29+#REF!+AK29+CK29+FQ29+EC29+IG29+IK29+JA29+#REF!+#REF!+CW29+EG29+DA29+GS29+IW29+BA29+BE29+#REF!+AG29+IS29+CS29+FE29+EK29+BI29+BQ29+GW29+IO29+BM29+U29+HI29+DM29</f>
        <v>#REF!</v>
      </c>
      <c r="F29" s="144" t="e">
        <f>O29+S29+AA29+AE29+#REF!+AQ29+AU29+#REF!+BW29+#REF!+CI29+CQ29+#REF!+DG29+DK29+DS29+DW29+EA29+EQ29+EU29+EY29+FC29+FO29+FW29+GA29+GE29+#REF!+IM29+GI29+GM29+#REF!+HC29+GQ29+#REF!+HG29+HS29+HW29+IA29+IE29+#REF!+AI29+CA29+HO29+#REF!+AM29+CM29+FS29+EE29+II29+#REF!+JF29+AY29+CU29+CY29+EI29+DC29+GU29+IY29+BC29+BG29+FK29+#REF!+IU29+#REF!+#REF!+EM29+BK29+BS29+GY29+IQ29+BO29+W29+HK29+DO29</f>
        <v>#REF!</v>
      </c>
      <c r="G29" s="144" t="e">
        <f>P29+T29+AB29+AF29+#REF!+AR29+AV29+#REF!+BX29+#REF!+CJ29+CR29+#REF!+DH29+DL29+DT29+DX29+EB29+ER29+EV29+EZ29+FD29+FP29+FX29+GB29+GF29+#REF!+IN29+GJ29+GN29+#REF!+HD29+GR29+#REF!+HH29+HT29+HX29+IB29+IF29+#REF!+AJ29+CB29+HP29+#REF!+AN29+CN29+FT29+EF29+IJ29+#REF!+#REF!+AZ29+CV29+CZ29+EJ29+DD29+GV29+IZ29+BD29+BH29+FL29+#REF!+IV29+#REF!+#REF!+EN29+BL29+BT29+GZ29+IR29+BP29+X29+HL29+DP29</f>
        <v>#REF!</v>
      </c>
      <c r="H29" s="144" t="e">
        <f>Q29+U29+AC29+AG29+#REF!+AS29+AW29+#REF!+BY29+#REF!+CK29+CS29+#REF!+DI29+DM29+DU29+DY29+EC29+ES29+EW29+FA29+FE29+FQ29+FY29+GC29+GG29+#REF!+IO29+GK29+GO29+#REF!+HE29+GS29+#REF!+HI29+HU29+HY29+IC29+IG29+#REF!+AK29+CC29+HQ29+#REF!+AO29+CO29+FU29+EG29+IK29+#REF!+JG29+BA29+CW29+DA29+EK29+DE29+GW29+JA29+BE29+BI29+FM29+#REF!+IW29+#REF!+#REF!+EO29+BM29+BU29+HA29+IS29+BQ29+Y29+HM29+DQ29</f>
        <v>#REF!</v>
      </c>
      <c r="I29" s="137">
        <f t="shared" si="11"/>
        <v>98.728886358292641</v>
      </c>
      <c r="J29" s="138">
        <v>0</v>
      </c>
      <c r="K29" s="139">
        <f>'[4]Проверочная  таблица'!DV27/1000</f>
        <v>0</v>
      </c>
      <c r="L29" s="139">
        <f>'[4]Проверочная  таблица'!DY27/1000</f>
        <v>0</v>
      </c>
      <c r="M29" s="140">
        <f t="shared" si="12"/>
        <v>0</v>
      </c>
      <c r="N29" s="140">
        <v>0</v>
      </c>
      <c r="O29" s="141">
        <f>'[4]Проверочная  таблица'!DW27/1000</f>
        <v>0</v>
      </c>
      <c r="P29" s="139">
        <f>'[4]Проверочная  таблица'!DZ27/1000</f>
        <v>0</v>
      </c>
      <c r="Q29" s="140">
        <f t="shared" si="13"/>
        <v>0</v>
      </c>
      <c r="R29" s="138"/>
      <c r="S29" s="139">
        <f>'[4]Проверочная  таблица'!PA27/1000</f>
        <v>0</v>
      </c>
      <c r="T29" s="139">
        <f>'[4]Проверочная  таблица'!PD27/1000</f>
        <v>0</v>
      </c>
      <c r="U29" s="140">
        <f t="shared" si="14"/>
        <v>0</v>
      </c>
      <c r="V29" s="138">
        <v>238.81057999999999</v>
      </c>
      <c r="W29" s="139">
        <f>('[4]Прочая  субсидия_МР  и  ГО'!D23)/1000</f>
        <v>238.81057999999999</v>
      </c>
      <c r="X29" s="139">
        <f>('[4]Прочая  субсидия_МР  и  ГО'!E23)/1000</f>
        <v>238.81057999999999</v>
      </c>
      <c r="Y29" s="140">
        <f t="shared" si="15"/>
        <v>100</v>
      </c>
      <c r="Z29" s="138"/>
      <c r="AA29" s="139">
        <f>'[4]Проверочная  таблица'!PG27/1000</f>
        <v>0</v>
      </c>
      <c r="AB29" s="139">
        <f>'[4]Проверочная  таблица'!PJ27/1000</f>
        <v>0</v>
      </c>
      <c r="AC29" s="140">
        <f t="shared" si="16"/>
        <v>0</v>
      </c>
      <c r="AD29" s="138">
        <v>0</v>
      </c>
      <c r="AE29" s="139">
        <f>('[4]Проверочная  таблица'!EL27+'[4]Проверочная  таблица'!EM27)/1000</f>
        <v>0</v>
      </c>
      <c r="AF29" s="139">
        <f>('[4]Проверочная  таблица'!ES27+'[4]Проверочная  таблица'!ET27)/1000</f>
        <v>0</v>
      </c>
      <c r="AG29" s="140">
        <f t="shared" si="17"/>
        <v>0</v>
      </c>
      <c r="AH29" s="138">
        <v>0</v>
      </c>
      <c r="AI29" s="139">
        <f>'[4]Прочая  субсидия_МР  и  ГО'!F23/1000</f>
        <v>0</v>
      </c>
      <c r="AJ29" s="139">
        <f>'[4]Прочая  субсидия_МР  и  ГО'!G23/1000</f>
        <v>0</v>
      </c>
      <c r="AK29" s="140">
        <f t="shared" si="18"/>
        <v>0</v>
      </c>
      <c r="AL29" s="138">
        <v>3325</v>
      </c>
      <c r="AM29" s="139">
        <f>'[4]Прочая  субсидия_МР  и  ГО'!H23/1000</f>
        <v>3325</v>
      </c>
      <c r="AN29" s="139">
        <f>'[4]Прочая  субсидия_МР  и  ГО'!I23/1000</f>
        <v>3325</v>
      </c>
      <c r="AO29" s="140">
        <f t="shared" si="19"/>
        <v>100</v>
      </c>
      <c r="AP29" s="138">
        <v>132.74462</v>
      </c>
      <c r="AQ29" s="139">
        <f>'[4]Прочая  субсидия_МР  и  ГО'!J23/1000</f>
        <v>132.74462</v>
      </c>
      <c r="AR29" s="139">
        <f>'[4]Прочая  субсидия_МР  и  ГО'!K23/1000</f>
        <v>132.74462</v>
      </c>
      <c r="AS29" s="140">
        <f t="shared" si="20"/>
        <v>100</v>
      </c>
      <c r="AT29" s="138">
        <v>8768.5</v>
      </c>
      <c r="AU29" s="139">
        <f>'[4]Прочая  субсидия_МР  и  ГО'!L23/1000</f>
        <v>9634.9</v>
      </c>
      <c r="AV29" s="139">
        <f>'[4]Прочая  субсидия_МР  и  ГО'!M23/1000</f>
        <v>9634.9</v>
      </c>
      <c r="AW29" s="140">
        <f t="shared" si="21"/>
        <v>100</v>
      </c>
      <c r="AX29" s="138">
        <v>4231.0133399999995</v>
      </c>
      <c r="AY29" s="139">
        <f>'[4]Прочая  субсидия_МР  и  ГО'!N23/1000</f>
        <v>4231.0133399999995</v>
      </c>
      <c r="AZ29" s="139">
        <f>'[4]Прочая  субсидия_МР  и  ГО'!O23/1000</f>
        <v>4231.0133399999995</v>
      </c>
      <c r="BA29" s="140">
        <f t="shared" si="0"/>
        <v>100</v>
      </c>
      <c r="BB29" s="138">
        <v>0</v>
      </c>
      <c r="BC29" s="139">
        <f>'[4]Прочая  субсидия_МР  и  ГО'!P23/1000</f>
        <v>0</v>
      </c>
      <c r="BD29" s="139">
        <f>'[4]Прочая  субсидия_МР  и  ГО'!Q23/1000</f>
        <v>0</v>
      </c>
      <c r="BE29" s="140">
        <f t="shared" si="1"/>
        <v>0</v>
      </c>
      <c r="BF29" s="138"/>
      <c r="BG29" s="139">
        <f>'[4]Проверочная  таблица'!OR27/1000</f>
        <v>0</v>
      </c>
      <c r="BH29" s="139">
        <f>'[4]Проверочная  таблица'!OW27/1000</f>
        <v>0</v>
      </c>
      <c r="BI29" s="140">
        <f t="shared" si="2"/>
        <v>0</v>
      </c>
      <c r="BJ29" s="138"/>
      <c r="BK29" s="139">
        <f>'[4]Проверочная  таблица'!OS27/1000</f>
        <v>0</v>
      </c>
      <c r="BL29" s="139">
        <f>'[4]Проверочная  таблица'!OX27/1000</f>
        <v>0</v>
      </c>
      <c r="BM29" s="140">
        <f t="shared" si="3"/>
        <v>0</v>
      </c>
      <c r="BN29" s="138"/>
      <c r="BO29" s="139">
        <f>('[4]Проверочная  таблица'!OT27+'[4]Проверочная  таблица'!OU27)/1000</f>
        <v>0</v>
      </c>
      <c r="BP29" s="139">
        <f>('[4]Проверочная  таблица'!OY27+'[4]Проверочная  таблица'!OZ27)/1000</f>
        <v>0</v>
      </c>
      <c r="BQ29" s="140">
        <f t="shared" si="4"/>
        <v>0</v>
      </c>
      <c r="BR29" s="138">
        <v>0</v>
      </c>
      <c r="BS29" s="139">
        <f>'[4]Проверочная  таблица'!EA27/1000</f>
        <v>5789.4736800000001</v>
      </c>
      <c r="BT29" s="139">
        <f>'[4]Проверочная  таблица'!ED27/1000</f>
        <v>5789.4736800000001</v>
      </c>
      <c r="BU29" s="140">
        <f t="shared" si="22"/>
        <v>100</v>
      </c>
      <c r="BV29" s="138"/>
      <c r="BW29" s="139">
        <f>'[4]Проверочная  таблица'!FG27/1000</f>
        <v>0</v>
      </c>
      <c r="BX29" s="139">
        <f>'[4]Проверочная  таблица'!FJ27/1000</f>
        <v>0</v>
      </c>
      <c r="BY29" s="140">
        <f t="shared" si="5"/>
        <v>0</v>
      </c>
      <c r="BZ29" s="138">
        <v>0</v>
      </c>
      <c r="CA29" s="139">
        <f>('[4]Проверочная  таблица'!MH27+'[4]Проверочная  таблица'!MI27)/1000</f>
        <v>0</v>
      </c>
      <c r="CB29" s="139">
        <f>('[4]Проверочная  таблица'!MN27+'[4]Проверочная  таблица'!MO27)/1000</f>
        <v>0</v>
      </c>
      <c r="CC29" s="140">
        <f t="shared" si="23"/>
        <v>0</v>
      </c>
      <c r="CD29" s="138"/>
      <c r="CE29" s="139">
        <f>('[4]Проверочная  таблица'!MJ27+'[4]Проверочная  таблица'!MK27)/1000</f>
        <v>0</v>
      </c>
      <c r="CF29" s="139">
        <f>('[4]Проверочная  таблица'!MP27+'[4]Проверочная  таблица'!MQ27)/1000</f>
        <v>0</v>
      </c>
      <c r="CG29" s="140">
        <f t="shared" si="24"/>
        <v>0</v>
      </c>
      <c r="CH29" s="138">
        <v>0</v>
      </c>
      <c r="CI29" s="139">
        <f>'[4]Проверочная  таблица'!ML27/1000</f>
        <v>0</v>
      </c>
      <c r="CJ29" s="139">
        <f>'[4]Проверочная  таблица'!MR27/1000</f>
        <v>0</v>
      </c>
      <c r="CK29" s="140">
        <f t="shared" si="25"/>
        <v>0</v>
      </c>
      <c r="CL29" s="138">
        <v>13362.99</v>
      </c>
      <c r="CM29" s="139">
        <f>('[4]Проверочная  таблица'!KC27+'[4]Проверочная  таблица'!KD27)/1000</f>
        <v>13362.99</v>
      </c>
      <c r="CN29" s="139">
        <f>('[4]Проверочная  таблица'!KG27+'[4]Проверочная  таблица'!KH27)/1000</f>
        <v>13362.99</v>
      </c>
      <c r="CO29" s="140">
        <f t="shared" si="6"/>
        <v>100</v>
      </c>
      <c r="CP29" s="138">
        <v>3910</v>
      </c>
      <c r="CQ29" s="139">
        <f>'[4]Проверочная  таблица'!KB27/1000</f>
        <v>3910</v>
      </c>
      <c r="CR29" s="139">
        <f>'[4]Проверочная  таблица'!KF27/1000</f>
        <v>3910</v>
      </c>
      <c r="CS29" s="140">
        <f t="shared" si="7"/>
        <v>100</v>
      </c>
      <c r="CT29" s="138">
        <v>0</v>
      </c>
      <c r="CU29" s="139">
        <f>('[4]Проверочная  таблица'!LB27+'[4]Проверочная  таблица'!LC27)/1000</f>
        <v>0</v>
      </c>
      <c r="CV29" s="139">
        <f>('[4]Проверочная  таблица'!LJ27+'[4]Проверочная  таблица'!LK27)/1000</f>
        <v>0</v>
      </c>
      <c r="CW29" s="140">
        <f t="shared" si="26"/>
        <v>0</v>
      </c>
      <c r="CX29" s="138">
        <v>0</v>
      </c>
      <c r="CY29" s="139">
        <f>'[4]Проверочная  таблица'!LD27/1000</f>
        <v>0</v>
      </c>
      <c r="CZ29" s="139">
        <f>'[4]Проверочная  таблица'!LL27/1000</f>
        <v>0</v>
      </c>
      <c r="DA29" s="140">
        <f t="shared" si="8"/>
        <v>0</v>
      </c>
      <c r="DB29" s="138">
        <v>26.062049999999999</v>
      </c>
      <c r="DC29" s="139">
        <f>('[4]Прочая  субсидия_МР  и  ГО'!R23+'[4]Прочая  субсидия_БП'!H23)/1000</f>
        <v>26.062049999999999</v>
      </c>
      <c r="DD29" s="139">
        <f>('[4]Прочая  субсидия_МР  и  ГО'!S23+'[4]Прочая  субсидия_БП'!I23)/1000</f>
        <v>26.062049999999999</v>
      </c>
      <c r="DE29" s="140">
        <f t="shared" si="27"/>
        <v>100</v>
      </c>
      <c r="DF29" s="138">
        <v>433.71037000000001</v>
      </c>
      <c r="DG29" s="139">
        <f>('[4]Проверочная  таблица'!LE27+'[4]Проверочная  таблица'!LF27)/1000</f>
        <v>433.71037000000001</v>
      </c>
      <c r="DH29" s="139">
        <f>('[4]Проверочная  таблица'!LM27+'[4]Проверочная  таблица'!LN27)/1000</f>
        <v>433.71037000000001</v>
      </c>
      <c r="DI29" s="140">
        <f t="shared" si="28"/>
        <v>100</v>
      </c>
      <c r="DJ29" s="138"/>
      <c r="DK29" s="139">
        <f>'[4]Проверочная  таблица'!HM27/1000</f>
        <v>0</v>
      </c>
      <c r="DL29" s="139">
        <f>'[4]Проверочная  таблица'!HP27/1000</f>
        <v>0</v>
      </c>
      <c r="DM29" s="140">
        <f t="shared" si="29"/>
        <v>0</v>
      </c>
      <c r="DN29" s="138">
        <v>4292.9647300000006</v>
      </c>
      <c r="DO29" s="139">
        <f>('[4]Проверочная  таблица'!IK27+'[4]Проверочная  таблица'!IQ27)/1000</f>
        <v>4292.9647299999997</v>
      </c>
      <c r="DP29" s="139">
        <f>('[4]Проверочная  таблица'!IN27+'[4]Проверочная  таблица'!IT27)/1000</f>
        <v>4292.9646999999995</v>
      </c>
      <c r="DQ29" s="140">
        <f t="shared" si="30"/>
        <v>99.999999301182243</v>
      </c>
      <c r="DR29" s="138">
        <v>0</v>
      </c>
      <c r="DS29" s="139">
        <f>'[4]Проверочная  таблица'!IE27/1000</f>
        <v>0</v>
      </c>
      <c r="DT29" s="139">
        <f>'[4]Проверочная  таблица'!IH27/1000</f>
        <v>0</v>
      </c>
      <c r="DU29" s="140">
        <f t="shared" si="9"/>
        <v>0</v>
      </c>
      <c r="DV29" s="138">
        <v>1284.34618</v>
      </c>
      <c r="DW29" s="139">
        <f>'[4]Прочая  субсидия_МР  и  ГО'!T23/1000</f>
        <v>1012.1526199999998</v>
      </c>
      <c r="DX29" s="139">
        <f>'[4]Прочая  субсидия_МР  и  ГО'!U23/1000</f>
        <v>1012.15262</v>
      </c>
      <c r="DY29" s="140">
        <f t="shared" si="31"/>
        <v>100.00000000000003</v>
      </c>
      <c r="DZ29" s="138">
        <v>0</v>
      </c>
      <c r="EA29" s="139">
        <f>'[4]Проверочная  таблица'!DO27/1000</f>
        <v>0</v>
      </c>
      <c r="EB29" s="139">
        <f>'[4]Проверочная  таблица'!DR27/1000</f>
        <v>0</v>
      </c>
      <c r="EC29" s="140">
        <f t="shared" si="32"/>
        <v>0</v>
      </c>
      <c r="ED29" s="138">
        <v>2385.9</v>
      </c>
      <c r="EE29" s="139">
        <f>('[4]Прочая  субсидия_МР  и  ГО'!X23+'[4]Прочая  субсидия_БП'!T23)/1000</f>
        <v>2385.9</v>
      </c>
      <c r="EF29" s="139">
        <f>('[4]Прочая  субсидия_МР  и  ГО'!Y23+'[4]Прочая  субсидия_БП'!U23)/1000</f>
        <v>1539.83467</v>
      </c>
      <c r="EG29" s="140">
        <f t="shared" si="33"/>
        <v>64.538944213923472</v>
      </c>
      <c r="EH29" s="138">
        <v>43000</v>
      </c>
      <c r="EI29" s="139">
        <f>('[4]Прочая  субсидия_МР  и  ГО'!V23+'[4]Прочая  субсидия_БП'!N23)/1000</f>
        <v>41007.543709999998</v>
      </c>
      <c r="EJ29" s="139">
        <f>('[4]Прочая  субсидия_МР  и  ГО'!W23+'[4]Прочая  субсидия_БП'!O23)/1000</f>
        <v>41007.543709999998</v>
      </c>
      <c r="EK29" s="140">
        <f t="shared" si="34"/>
        <v>100</v>
      </c>
      <c r="EL29" s="138">
        <v>22671.25128</v>
      </c>
      <c r="EM29" s="139">
        <f>('[4]Проверочная  таблица'!AY27+'[4]Прочая  субсидия_МР  и  ГО'!Z23+'[4]Прочая  субсидия_БП'!Z23)/1000</f>
        <v>22671.25128</v>
      </c>
      <c r="EN29" s="139">
        <f>('[4]Проверочная  таблица'!BD27+'[4]Прочая  субсидия_МР  и  ГО'!AA23+'[4]Прочая  субсидия_БП'!AA23)/1000</f>
        <v>22671.25128</v>
      </c>
      <c r="EO29" s="140">
        <f t="shared" si="35"/>
        <v>100</v>
      </c>
      <c r="EP29" s="138">
        <v>53852.018090000005</v>
      </c>
      <c r="EQ29" s="139">
        <f>('[4]Проверочная  таблица'!CY27+'[4]Проверочная  таблица'!DA27)/1000</f>
        <v>97577.627519999995</v>
      </c>
      <c r="ER29" s="139">
        <f>('[4]Проверочная  таблица'!CZ27+'[4]Проверочная  таблица'!DB27)/1000</f>
        <v>97577.627519999995</v>
      </c>
      <c r="ES29" s="140">
        <f t="shared" si="36"/>
        <v>100</v>
      </c>
      <c r="ET29" s="138">
        <v>13734.380999999999</v>
      </c>
      <c r="EU29" s="139">
        <f>('[4]Проверочная  таблица'!DG27+'[4]Проверочная  таблица'!DI27)/1000</f>
        <v>24880.975200000001</v>
      </c>
      <c r="EV29" s="139">
        <f>('[4]Проверочная  таблица'!DH27+'[4]Проверочная  таблица'!DJ27)/1000</f>
        <v>24880.975200000001</v>
      </c>
      <c r="EW29" s="140">
        <f t="shared" si="37"/>
        <v>100</v>
      </c>
      <c r="EX29" s="138">
        <v>6175</v>
      </c>
      <c r="EY29" s="139">
        <f>'[4]Проверочная  таблица'!AZ27/1000</f>
        <v>6175</v>
      </c>
      <c r="EZ29" s="139">
        <f>'[4]Проверочная  таблица'!BE27/1000</f>
        <v>3210.8703599999999</v>
      </c>
      <c r="FA29" s="140">
        <f t="shared" si="38"/>
        <v>51.997900566801611</v>
      </c>
      <c r="FB29" s="138">
        <v>6463.9</v>
      </c>
      <c r="FC29" s="139">
        <f>'[4]Прочая  субсидия_МР  и  ГО'!AB23/1000</f>
        <v>56370.460120000003</v>
      </c>
      <c r="FD29" s="139">
        <f>'[4]Прочая  субсидия_МР  и  ГО'!AC23/1000</f>
        <v>56370.460120000003</v>
      </c>
      <c r="FE29" s="140">
        <f t="shared" si="39"/>
        <v>100</v>
      </c>
      <c r="FF29" s="138"/>
      <c r="FG29" s="139">
        <f>'[4]Прочая  субсидия_МР  и  ГО'!AD23/1000</f>
        <v>0</v>
      </c>
      <c r="FH29" s="139">
        <f>'[4]Прочая  субсидия_МР  и  ГО'!AE23/1000</f>
        <v>0</v>
      </c>
      <c r="FI29" s="140">
        <f t="shared" si="40"/>
        <v>0</v>
      </c>
      <c r="FJ29" s="138">
        <v>183.67975000000001</v>
      </c>
      <c r="FK29" s="139">
        <f>'[4]Прочая  субсидия_МР  и  ГО'!AF23/1000</f>
        <v>183.67975000000001</v>
      </c>
      <c r="FL29" s="139">
        <f>'[4]Прочая  субсидия_МР  и  ГО'!AG23/1000</f>
        <v>183.67975000000001</v>
      </c>
      <c r="FM29" s="140">
        <f t="shared" si="41"/>
        <v>100</v>
      </c>
      <c r="FN29" s="138">
        <v>0</v>
      </c>
      <c r="FO29" s="139">
        <f>('[4]Проверочная  таблица'!GO27+'[4]Проверочная  таблица'!GU27)/1000</f>
        <v>0</v>
      </c>
      <c r="FP29" s="139">
        <f>('[4]Проверочная  таблица'!GR27+'[4]Проверочная  таблица'!GX27)/1000</f>
        <v>0</v>
      </c>
      <c r="FQ29" s="140">
        <f t="shared" si="42"/>
        <v>0</v>
      </c>
      <c r="FR29" s="138">
        <v>0</v>
      </c>
      <c r="FS29" s="139">
        <f>('[4]Прочая  субсидия_МР  и  ГО'!AH23+'[4]Прочая  субсидия_БП'!AG23)/1000</f>
        <v>0</v>
      </c>
      <c r="FT29" s="139">
        <f>('[4]Прочая  субсидия_МР  и  ГО'!AI23+'[4]Прочая  субсидия_БП'!AH23)/1000</f>
        <v>0</v>
      </c>
      <c r="FU29" s="140">
        <f t="shared" si="43"/>
        <v>0</v>
      </c>
      <c r="FV29" s="138">
        <v>44798.504000000001</v>
      </c>
      <c r="FW29" s="139">
        <f>('[4]Прочая  субсидия_МР  и  ГО'!AJ23+'[4]Прочая  субсидия_БП'!AM23)/1000</f>
        <v>44798.504000000001</v>
      </c>
      <c r="FX29" s="139">
        <f>('[4]Прочая  субсидия_МР  и  ГО'!AK23+'[4]Прочая  субсидия_БП'!AN23)/1000</f>
        <v>43205.500249999997</v>
      </c>
      <c r="FY29" s="140">
        <f t="shared" si="44"/>
        <v>96.444069315350347</v>
      </c>
      <c r="FZ29" s="138">
        <v>0</v>
      </c>
      <c r="GA29" s="139">
        <f>('[4]Прочая  субсидия_МР  и  ГО'!AL23)/1000</f>
        <v>0</v>
      </c>
      <c r="GB29" s="139">
        <f>('[4]Прочая  субсидия_МР  и  ГО'!AM23)/1000</f>
        <v>0</v>
      </c>
      <c r="GC29" s="140">
        <f t="shared" si="45"/>
        <v>0</v>
      </c>
      <c r="GD29" s="138">
        <v>622.6540500000001</v>
      </c>
      <c r="GE29" s="139">
        <f>'[4]Прочая  субсидия_МР  и  ГО'!AN23/1000</f>
        <v>632.85122000000001</v>
      </c>
      <c r="GF29" s="139">
        <f>'[4]Прочая  субсидия_МР  и  ГО'!AO23/1000</f>
        <v>632.85122000000001</v>
      </c>
      <c r="GG29" s="140">
        <f t="shared" si="46"/>
        <v>100</v>
      </c>
      <c r="GH29" s="138">
        <v>16701.227999999999</v>
      </c>
      <c r="GI29" s="139">
        <f>('[4]Проверочная  таблица'!CF27+'[4]Проверочная  таблица'!CN27)/1000</f>
        <v>16701.227999999999</v>
      </c>
      <c r="GJ29" s="139">
        <f>('[4]Проверочная  таблица'!CR27+'[4]Проверочная  таблица'!CJ27)/1000</f>
        <v>16701.227999999999</v>
      </c>
      <c r="GK29" s="140">
        <f t="shared" si="47"/>
        <v>100</v>
      </c>
      <c r="GL29" s="138">
        <v>43404.699770000007</v>
      </c>
      <c r="GM29" s="139">
        <f>('[4]Проверочная  таблица'!CG27+'[4]Проверочная  таблица'!CO27)/1000</f>
        <v>43404.699770000014</v>
      </c>
      <c r="GN29" s="139">
        <f>('[4]Проверочная  таблица'!CS27+'[4]Проверочная  таблица'!CK27)/1000</f>
        <v>43400.259050000015</v>
      </c>
      <c r="GO29" s="140">
        <f t="shared" si="48"/>
        <v>99.989769034174799</v>
      </c>
      <c r="GP29" s="138">
        <v>0</v>
      </c>
      <c r="GQ29" s="139">
        <f>('[4]Прочая  субсидия_МР  и  ГО'!AR23)/1000</f>
        <v>0</v>
      </c>
      <c r="GR29" s="139">
        <f>('[4]Прочая  субсидия_МР  и  ГО'!AS23)/1000</f>
        <v>0</v>
      </c>
      <c r="GS29" s="140">
        <f t="shared" si="49"/>
        <v>0</v>
      </c>
      <c r="GT29" s="138"/>
      <c r="GU29" s="139">
        <f>'[4]Проверочная  таблица'!HY27/1000</f>
        <v>0</v>
      </c>
      <c r="GV29" s="139">
        <f>'[4]Проверочная  таблица'!IB27/1000</f>
        <v>0</v>
      </c>
      <c r="GW29" s="140">
        <f t="shared" si="50"/>
        <v>0</v>
      </c>
      <c r="GX29" s="138">
        <v>0</v>
      </c>
      <c r="GY29" s="139">
        <f>('[4]Проверочная  таблица'!CH27+'[4]Проверочная  таблица'!CP27)/1000</f>
        <v>0</v>
      </c>
      <c r="GZ29" s="139">
        <f>('[4]Проверочная  таблица'!CL27+'[4]Проверочная  таблица'!CT27)/1000</f>
        <v>0</v>
      </c>
      <c r="HA29" s="140">
        <f t="shared" si="51"/>
        <v>0</v>
      </c>
      <c r="HB29" s="138">
        <v>0</v>
      </c>
      <c r="HC29" s="139">
        <f>('[4]Прочая  субсидия_МР  и  ГО'!AT23+'[4]Прочая  субсидия_БП'!AT23)/1000</f>
        <v>0</v>
      </c>
      <c r="HD29" s="139">
        <f>('[4]Прочая  субсидия_МР  и  ГО'!AU23+'[4]Прочая  субсидия_БП'!AU23)/1000</f>
        <v>0</v>
      </c>
      <c r="HE29" s="140">
        <f t="shared" si="52"/>
        <v>0</v>
      </c>
      <c r="HF29" s="138"/>
      <c r="HG29" s="139">
        <f>'[4]Прочая  субсидия_МР  и  ГО'!AX23/1000</f>
        <v>0</v>
      </c>
      <c r="HH29" s="139">
        <f>'[4]Прочая  субсидия_МР  и  ГО'!AY23/1000</f>
        <v>0</v>
      </c>
      <c r="HI29" s="140">
        <f t="shared" si="53"/>
        <v>0</v>
      </c>
      <c r="HJ29" s="138">
        <v>0</v>
      </c>
      <c r="HK29" s="139">
        <f>'[4]Проверочная  таблица'!FM27/1000</f>
        <v>0</v>
      </c>
      <c r="HL29" s="139">
        <f>'[4]Проверочная  таблица'!FP27/1000</f>
        <v>0</v>
      </c>
      <c r="HM29" s="140">
        <f t="shared" si="54"/>
        <v>0</v>
      </c>
      <c r="HN29" s="138">
        <v>884.77569999999992</v>
      </c>
      <c r="HO29" s="139">
        <f>('[4]Прочая  субсидия_БП'!BF23+'[4]Прочая  субсидия_МР  и  ГО'!AZ23)/1000</f>
        <v>884.7756999999998</v>
      </c>
      <c r="HP29" s="139">
        <f>('[4]Прочая  субсидия_БП'!BG23+'[4]Прочая  субсидия_МР  и  ГО'!BA23)/1000</f>
        <v>884.28017999999997</v>
      </c>
      <c r="HQ29" s="140">
        <f t="shared" si="55"/>
        <v>99.943994845247246</v>
      </c>
      <c r="HR29" s="138">
        <v>17400</v>
      </c>
      <c r="HS29" s="139">
        <f>('[4]Проверочная  таблица'!MT27+'[4]Проверочная  таблица'!MU27+'[4]Проверочная  таблица'!NB27+'[4]Проверочная  таблица'!NC27)/1000</f>
        <v>17400</v>
      </c>
      <c r="HT29" s="139">
        <f>('[4]Проверочная  таблица'!MX27+'[4]Проверочная  таблица'!MY27+'[4]Проверочная  таблица'!NF27+'[4]Проверочная  таблица'!NG27)/1000</f>
        <v>17400</v>
      </c>
      <c r="HU29" s="140">
        <f t="shared" si="56"/>
        <v>100</v>
      </c>
      <c r="HV29" s="138">
        <v>0</v>
      </c>
      <c r="HW29" s="139">
        <f>('[4]Проверочная  таблица'!MV27+'[4]Проверочная  таблица'!ND27)/1000</f>
        <v>0</v>
      </c>
      <c r="HX29" s="139">
        <f>('[4]Проверочная  таблица'!MZ27+'[4]Проверочная  таблица'!NH27)/1000</f>
        <v>0</v>
      </c>
      <c r="HY29" s="140">
        <f t="shared" si="57"/>
        <v>0</v>
      </c>
      <c r="HZ29" s="138">
        <v>4000</v>
      </c>
      <c r="IA29" s="139">
        <f>('[4]Прочая  субсидия_МР  и  ГО'!BB23+'[4]Прочая  субсидия_БП'!BM23)/1000</f>
        <v>4000</v>
      </c>
      <c r="IB29" s="139">
        <f>('[4]Прочая  субсидия_МР  и  ГО'!BC23+'[4]Прочая  субсидия_БП'!BN23)/1000</f>
        <v>4000</v>
      </c>
      <c r="IC29" s="140">
        <f t="shared" si="58"/>
        <v>100</v>
      </c>
      <c r="ID29" s="138">
        <v>0</v>
      </c>
      <c r="IE29" s="139">
        <f>('[4]Проверочная  таблица'!QF27+'[4]Проверочная  таблица'!QG27)/1000</f>
        <v>0</v>
      </c>
      <c r="IF29" s="139">
        <f>('[4]Проверочная  таблица'!QO27+'[4]Проверочная  таблица'!QP27)/1000</f>
        <v>0</v>
      </c>
      <c r="IG29" s="140">
        <f t="shared" si="59"/>
        <v>0</v>
      </c>
      <c r="IH29" s="138">
        <v>848.56884000000002</v>
      </c>
      <c r="II29" s="139">
        <f>'[4]Проверочная  таблица'!NY27/1000</f>
        <v>0</v>
      </c>
      <c r="IJ29" s="139">
        <f>'[4]Проверочная  таблица'!OB27/1000</f>
        <v>0</v>
      </c>
      <c r="IK29" s="140">
        <f t="shared" si="60"/>
        <v>0</v>
      </c>
      <c r="IL29" s="138"/>
      <c r="IM29" s="139">
        <f>'[4]Проверочная  таблица'!HS27/1000</f>
        <v>0</v>
      </c>
      <c r="IN29" s="139">
        <f>'[4]Проверочная  таблица'!HV27/1000</f>
        <v>0</v>
      </c>
      <c r="IO29" s="140">
        <f t="shared" si="61"/>
        <v>0</v>
      </c>
      <c r="IP29" s="138">
        <v>0</v>
      </c>
      <c r="IQ29" s="139">
        <f>('[4]Проверочная  таблица'!PP27+'[4]Проверочная  таблица'!PQ27+'[4]Проверочная  таблица'!QJ27+'[4]Проверочная  таблица'!QK27)/1000</f>
        <v>0</v>
      </c>
      <c r="IR29" s="139">
        <f>('[4]Проверочная  таблица'!PY27+'[4]Проверочная  таблица'!PZ27+'[4]Проверочная  таблица'!QS27+'[4]Проверочная  таблица'!QT27)/1000</f>
        <v>0</v>
      </c>
      <c r="IS29" s="140">
        <f t="shared" si="62"/>
        <v>0</v>
      </c>
      <c r="IT29" s="138"/>
      <c r="IU29" s="139">
        <f>('[4]Проверочная  таблица'!PR27+'[4]Проверочная  таблица'!PS27)/1000</f>
        <v>0</v>
      </c>
      <c r="IV29" s="139">
        <f>('[4]Проверочная  таблица'!QA27+'[4]Проверочная  таблица'!QB27)/1000</f>
        <v>0</v>
      </c>
      <c r="IW29" s="140">
        <f t="shared" si="63"/>
        <v>0</v>
      </c>
      <c r="IX29" s="138">
        <v>0</v>
      </c>
      <c r="IY29" s="139">
        <f>('[4]Проверочная  таблица'!PT27+'[4]Проверочная  таблица'!PU27)/1000</f>
        <v>0</v>
      </c>
      <c r="IZ29" s="139">
        <f>('[4]Проверочная  таблица'!QC27+'[4]Проверочная  таблица'!QD27)/1000</f>
        <v>0</v>
      </c>
      <c r="JA29" s="140">
        <f t="shared" si="64"/>
        <v>0</v>
      </c>
      <c r="JB29" s="138"/>
      <c r="JC29" s="139">
        <f>'[4]Проверочная  таблица'!SG27/1000</f>
        <v>0</v>
      </c>
      <c r="JD29" s="139">
        <f>'[4]Проверочная  таблица'!SJ27/1000</f>
        <v>0</v>
      </c>
      <c r="JE29" s="140">
        <f t="shared" si="65"/>
        <v>0</v>
      </c>
    </row>
    <row r="30" spans="1:265" ht="21.75" customHeight="1" x14ac:dyDescent="0.25">
      <c r="A30" s="143" t="s">
        <v>50</v>
      </c>
      <c r="B30" s="144">
        <f t="shared" si="10"/>
        <v>93721.357119999986</v>
      </c>
      <c r="C30" s="144">
        <f t="shared" si="10"/>
        <v>123272.65474000001</v>
      </c>
      <c r="D30" s="145">
        <f t="shared" si="10"/>
        <v>121848.40084</v>
      </c>
      <c r="E30" s="146" t="e">
        <f>M30+Q30+Y30+#REF!+#REF!+AO30+AS30+AW30+BU30+#REF!+CC30+CO30+DE30+#REF!+DI30+DQ30+DU30+DY30+EO30+ES30+EW30+FA30+FM30+FU30+FY30+GC30+#REF!+#REF!+GG30+GK30+GO30+HA30+#REF!+HE30+#REF!+HQ30+HU30+HY30+IC30+AC30+#REF!+#REF!+HM30+#REF!+AK30+CK30+FQ30+EC30+IG30+IK30+JA30+#REF!+#REF!+CW30+EG30+DA30+GS30+IW30+BA30+BE30+#REF!+AG30+IS30+CS30+FE30+EK30+BI30+BQ30+GW30+IO30+BM30+U30+HI30+DM30</f>
        <v>#REF!</v>
      </c>
      <c r="F30" s="144" t="e">
        <f>O30+S30+AA30+AE30+#REF!+AQ30+AU30+#REF!+BW30+#REF!+CI30+CQ30+#REF!+DG30+DK30+DS30+DW30+EA30+EQ30+EU30+EY30+FC30+FO30+FW30+GA30+GE30+#REF!+IM30+GI30+GM30+#REF!+HC30+GQ30+#REF!+HG30+HS30+HW30+IA30+IE30+#REF!+AI30+CA30+HO30+#REF!+AM30+CM30+FS30+EE30+II30+#REF!+JF30+AY30+CU30+CY30+EI30+DC30+GU30+IY30+BC30+BG30+FK30+#REF!+IU30+#REF!+#REF!+EM30+BK30+BS30+GY30+IQ30+BO30+W30+HK30+DO30</f>
        <v>#REF!</v>
      </c>
      <c r="G30" s="144" t="e">
        <f>P30+T30+AB30+AF30+#REF!+AR30+AV30+#REF!+BX30+#REF!+CJ30+CR30+#REF!+DH30+DL30+DT30+DX30+EB30+ER30+EV30+EZ30+FD30+FP30+FX30+GB30+GF30+#REF!+IN30+GJ30+GN30+#REF!+HD30+GR30+#REF!+HH30+HT30+HX30+IB30+IF30+#REF!+AJ30+CB30+HP30+#REF!+AN30+CN30+FT30+EF30+IJ30+#REF!+#REF!+AZ30+CV30+CZ30+EJ30+DD30+GV30+IZ30+BD30+BH30+FL30+#REF!+IV30+#REF!+#REF!+EN30+BL30+BT30+GZ30+IR30+BP30+X30+HL30+DP30</f>
        <v>#REF!</v>
      </c>
      <c r="H30" s="144" t="e">
        <f>Q30+U30+AC30+AG30+#REF!+AS30+AW30+#REF!+BY30+#REF!+CK30+CS30+#REF!+DI30+DM30+DU30+DY30+EC30+ES30+EW30+FA30+FE30+FQ30+FY30+GC30+GG30+#REF!+IO30+GK30+GO30+#REF!+HE30+GS30+#REF!+HI30+HU30+HY30+IC30+IG30+#REF!+AK30+CC30+HQ30+#REF!+AO30+CO30+FU30+EG30+IK30+#REF!+JG30+BA30+CW30+DA30+EK30+DE30+GW30+JA30+BE30+BI30+FM30+#REF!+IW30+#REF!+#REF!+EO30+BM30+BU30+HA30+IS30+BQ30+Y30+HM30+DQ30</f>
        <v>#REF!</v>
      </c>
      <c r="I30" s="137">
        <f t="shared" si="11"/>
        <v>98.844631112225201</v>
      </c>
      <c r="J30" s="138">
        <v>1001</v>
      </c>
      <c r="K30" s="139">
        <f>'[4]Проверочная  таблица'!DV28/1000</f>
        <v>1001</v>
      </c>
      <c r="L30" s="139">
        <f>'[4]Проверочная  таблица'!DY28/1000</f>
        <v>1000.8736899999999</v>
      </c>
      <c r="M30" s="140">
        <f t="shared" si="12"/>
        <v>99.987381618381605</v>
      </c>
      <c r="N30" s="140">
        <v>0</v>
      </c>
      <c r="O30" s="141">
        <f>'[4]Проверочная  таблица'!DW28/1000</f>
        <v>0</v>
      </c>
      <c r="P30" s="139">
        <f>'[4]Проверочная  таблица'!DZ28/1000</f>
        <v>0</v>
      </c>
      <c r="Q30" s="140">
        <f t="shared" si="13"/>
        <v>0</v>
      </c>
      <c r="R30" s="138"/>
      <c r="S30" s="139">
        <f>'[4]Проверочная  таблица'!PA28/1000</f>
        <v>0</v>
      </c>
      <c r="T30" s="139">
        <f>'[4]Проверочная  таблица'!PD28/1000</f>
        <v>0</v>
      </c>
      <c r="U30" s="140">
        <f t="shared" si="14"/>
        <v>0</v>
      </c>
      <c r="V30" s="138">
        <v>324.07015000000001</v>
      </c>
      <c r="W30" s="139">
        <f>('[4]Прочая  субсидия_МР  и  ГО'!D24)/1000</f>
        <v>324.07015000000001</v>
      </c>
      <c r="X30" s="139">
        <f>('[4]Прочая  субсидия_МР  и  ГО'!E24)/1000</f>
        <v>324.07015000000001</v>
      </c>
      <c r="Y30" s="140">
        <f t="shared" si="15"/>
        <v>100</v>
      </c>
      <c r="Z30" s="138"/>
      <c r="AA30" s="139">
        <f>'[4]Проверочная  таблица'!PG28/1000</f>
        <v>0</v>
      </c>
      <c r="AB30" s="139">
        <f>'[4]Проверочная  таблица'!PJ28/1000</f>
        <v>0</v>
      </c>
      <c r="AC30" s="140">
        <f t="shared" si="16"/>
        <v>0</v>
      </c>
      <c r="AD30" s="138">
        <v>0</v>
      </c>
      <c r="AE30" s="139">
        <f>('[4]Проверочная  таблица'!EL28+'[4]Проверочная  таблица'!EM28)/1000</f>
        <v>0</v>
      </c>
      <c r="AF30" s="139">
        <f>('[4]Проверочная  таблица'!ES28+'[4]Проверочная  таблица'!ET28)/1000</f>
        <v>0</v>
      </c>
      <c r="AG30" s="140">
        <f t="shared" si="17"/>
        <v>0</v>
      </c>
      <c r="AH30" s="138">
        <v>0</v>
      </c>
      <c r="AI30" s="139">
        <f>'[4]Прочая  субсидия_МР  и  ГО'!F24/1000</f>
        <v>0</v>
      </c>
      <c r="AJ30" s="139">
        <f>'[4]Прочая  субсидия_МР  и  ГО'!G24/1000</f>
        <v>0</v>
      </c>
      <c r="AK30" s="140">
        <f t="shared" si="18"/>
        <v>0</v>
      </c>
      <c r="AL30" s="138">
        <v>3255</v>
      </c>
      <c r="AM30" s="139">
        <f>'[4]Прочая  субсидия_МР  и  ГО'!H24/1000</f>
        <v>3255</v>
      </c>
      <c r="AN30" s="139">
        <f>'[4]Прочая  субсидия_МР  и  ГО'!I24/1000</f>
        <v>3196.6145999999999</v>
      </c>
      <c r="AO30" s="140">
        <f t="shared" si="19"/>
        <v>98.206285714285713</v>
      </c>
      <c r="AP30" s="138">
        <v>82.927419999999998</v>
      </c>
      <c r="AQ30" s="139">
        <f>'[4]Прочая  субсидия_МР  и  ГО'!J24/1000</f>
        <v>82.927419999999998</v>
      </c>
      <c r="AR30" s="139">
        <f>'[4]Прочая  субсидия_МР  и  ГО'!K24/1000</f>
        <v>82.927419999999998</v>
      </c>
      <c r="AS30" s="140">
        <f t="shared" si="20"/>
        <v>100</v>
      </c>
      <c r="AT30" s="138">
        <v>7101</v>
      </c>
      <c r="AU30" s="139">
        <f>'[4]Прочая  субсидия_МР  и  ГО'!L24/1000</f>
        <v>7383.72</v>
      </c>
      <c r="AV30" s="139">
        <f>'[4]Прочая  субсидия_МР  и  ГО'!M24/1000</f>
        <v>7383.72</v>
      </c>
      <c r="AW30" s="140">
        <f t="shared" si="21"/>
        <v>100</v>
      </c>
      <c r="AX30" s="138">
        <v>2487.7839800000002</v>
      </c>
      <c r="AY30" s="139">
        <f>'[4]Прочая  субсидия_МР  и  ГО'!N24/1000</f>
        <v>2487.7839800000002</v>
      </c>
      <c r="AZ30" s="139">
        <f>'[4]Прочая  субсидия_МР  и  ГО'!O24/1000</f>
        <v>2487.7839800000002</v>
      </c>
      <c r="BA30" s="140">
        <f t="shared" si="0"/>
        <v>100</v>
      </c>
      <c r="BB30" s="138">
        <v>0</v>
      </c>
      <c r="BC30" s="139">
        <f>'[4]Прочая  субсидия_МР  и  ГО'!P24/1000</f>
        <v>0</v>
      </c>
      <c r="BD30" s="139">
        <f>'[4]Прочая  субсидия_МР  и  ГО'!Q24/1000</f>
        <v>0</v>
      </c>
      <c r="BE30" s="140">
        <f t="shared" si="1"/>
        <v>0</v>
      </c>
      <c r="BF30" s="138"/>
      <c r="BG30" s="139">
        <f>'[4]Проверочная  таблица'!OR28/1000</f>
        <v>0</v>
      </c>
      <c r="BH30" s="139">
        <f>'[4]Проверочная  таблица'!OW28/1000</f>
        <v>0</v>
      </c>
      <c r="BI30" s="140">
        <f t="shared" si="2"/>
        <v>0</v>
      </c>
      <c r="BJ30" s="138"/>
      <c r="BK30" s="139">
        <f>'[4]Проверочная  таблица'!OS28/1000</f>
        <v>0</v>
      </c>
      <c r="BL30" s="139">
        <f>'[4]Проверочная  таблица'!OX28/1000</f>
        <v>0</v>
      </c>
      <c r="BM30" s="140">
        <f t="shared" si="3"/>
        <v>0</v>
      </c>
      <c r="BN30" s="138"/>
      <c r="BO30" s="139">
        <f>('[4]Проверочная  таблица'!OT28+'[4]Проверочная  таблица'!OU28)/1000</f>
        <v>0</v>
      </c>
      <c r="BP30" s="139">
        <f>('[4]Проверочная  таблица'!OY28+'[4]Проверочная  таблица'!OZ28)/1000</f>
        <v>0</v>
      </c>
      <c r="BQ30" s="140">
        <f t="shared" si="4"/>
        <v>0</v>
      </c>
      <c r="BR30" s="138">
        <v>0</v>
      </c>
      <c r="BS30" s="139">
        <f>'[4]Проверочная  таблица'!EA28/1000</f>
        <v>0</v>
      </c>
      <c r="BT30" s="139">
        <f>'[4]Проверочная  таблица'!ED28/1000</f>
        <v>0</v>
      </c>
      <c r="BU30" s="140">
        <f t="shared" si="22"/>
        <v>0</v>
      </c>
      <c r="BV30" s="138"/>
      <c r="BW30" s="139">
        <f>'[4]Проверочная  таблица'!FG28/1000</f>
        <v>0</v>
      </c>
      <c r="BX30" s="139">
        <f>'[4]Проверочная  таблица'!FJ28/1000</f>
        <v>0</v>
      </c>
      <c r="BY30" s="140">
        <f t="shared" si="5"/>
        <v>0</v>
      </c>
      <c r="BZ30" s="138">
        <v>0</v>
      </c>
      <c r="CA30" s="139">
        <f>('[4]Проверочная  таблица'!MH28+'[4]Проверочная  таблица'!MI28)/1000</f>
        <v>0</v>
      </c>
      <c r="CB30" s="139">
        <f>('[4]Проверочная  таблица'!MN28+'[4]Проверочная  таблица'!MO28)/1000</f>
        <v>0</v>
      </c>
      <c r="CC30" s="140">
        <f t="shared" si="23"/>
        <v>0</v>
      </c>
      <c r="CD30" s="138"/>
      <c r="CE30" s="139">
        <f>('[4]Проверочная  таблица'!MJ28+'[4]Проверочная  таблица'!MK28)/1000</f>
        <v>0</v>
      </c>
      <c r="CF30" s="139">
        <f>('[4]Проверочная  таблица'!MP28+'[4]Проверочная  таблица'!MQ28)/1000</f>
        <v>0</v>
      </c>
      <c r="CG30" s="140">
        <f t="shared" si="24"/>
        <v>0</v>
      </c>
      <c r="CH30" s="138">
        <v>0</v>
      </c>
      <c r="CI30" s="139">
        <f>'[4]Проверочная  таблица'!ML28/1000</f>
        <v>0</v>
      </c>
      <c r="CJ30" s="139">
        <f>'[4]Проверочная  таблица'!MR28/1000</f>
        <v>0</v>
      </c>
      <c r="CK30" s="140">
        <f t="shared" si="25"/>
        <v>0</v>
      </c>
      <c r="CL30" s="138">
        <v>0</v>
      </c>
      <c r="CM30" s="139">
        <f>('[4]Проверочная  таблица'!KC28+'[4]Проверочная  таблица'!KD28)/1000</f>
        <v>0</v>
      </c>
      <c r="CN30" s="139">
        <f>('[4]Проверочная  таблица'!KG28+'[4]Проверочная  таблица'!KH28)/1000</f>
        <v>0</v>
      </c>
      <c r="CO30" s="140">
        <f t="shared" si="6"/>
        <v>0</v>
      </c>
      <c r="CP30" s="138">
        <v>0</v>
      </c>
      <c r="CQ30" s="139">
        <f>'[4]Проверочная  таблица'!KB28/1000</f>
        <v>0</v>
      </c>
      <c r="CR30" s="139">
        <f>'[4]Проверочная  таблица'!KF28/1000</f>
        <v>0</v>
      </c>
      <c r="CS30" s="140">
        <f t="shared" si="7"/>
        <v>0</v>
      </c>
      <c r="CT30" s="138">
        <v>0</v>
      </c>
      <c r="CU30" s="139">
        <f>('[4]Проверочная  таблица'!LB28+'[4]Проверочная  таблица'!LC28)/1000</f>
        <v>0</v>
      </c>
      <c r="CV30" s="139">
        <f>('[4]Проверочная  таблица'!LJ28+'[4]Проверочная  таблица'!LK28)/1000</f>
        <v>0</v>
      </c>
      <c r="CW30" s="140">
        <f t="shared" si="26"/>
        <v>0</v>
      </c>
      <c r="CX30" s="138">
        <v>0</v>
      </c>
      <c r="CY30" s="139">
        <f>'[4]Проверочная  таблица'!LD28/1000</f>
        <v>0</v>
      </c>
      <c r="CZ30" s="139">
        <f>'[4]Проверочная  таблица'!LL28/1000</f>
        <v>0</v>
      </c>
      <c r="DA30" s="140">
        <f t="shared" si="8"/>
        <v>0</v>
      </c>
      <c r="DB30" s="138">
        <v>15.33061</v>
      </c>
      <c r="DC30" s="139">
        <f>('[4]Прочая  субсидия_МР  и  ГО'!R24+'[4]Прочая  субсидия_БП'!H24)/1000</f>
        <v>15.33061</v>
      </c>
      <c r="DD30" s="139">
        <f>('[4]Прочая  субсидия_МР  и  ГО'!S24+'[4]Прочая  субсидия_БП'!I24)/1000</f>
        <v>15.33061</v>
      </c>
      <c r="DE30" s="140">
        <f t="shared" si="27"/>
        <v>100</v>
      </c>
      <c r="DF30" s="138">
        <v>267.87993999999998</v>
      </c>
      <c r="DG30" s="139">
        <f>('[4]Проверочная  таблица'!LE28+'[4]Проверочная  таблица'!LF28)/1000</f>
        <v>267.87993999999998</v>
      </c>
      <c r="DH30" s="139">
        <f>('[4]Проверочная  таблица'!LM28+'[4]Проверочная  таблица'!LN28)/1000</f>
        <v>267.87993999999998</v>
      </c>
      <c r="DI30" s="140">
        <f t="shared" si="28"/>
        <v>100</v>
      </c>
      <c r="DJ30" s="138"/>
      <c r="DK30" s="139">
        <f>'[4]Проверочная  таблица'!HM28/1000</f>
        <v>0</v>
      </c>
      <c r="DL30" s="139">
        <f>'[4]Проверочная  таблица'!HP28/1000</f>
        <v>0</v>
      </c>
      <c r="DM30" s="140">
        <f t="shared" si="29"/>
        <v>0</v>
      </c>
      <c r="DN30" s="138">
        <v>557.43394999999998</v>
      </c>
      <c r="DO30" s="139">
        <f>('[4]Проверочная  таблица'!IK28+'[4]Проверочная  таблица'!IQ28)/1000</f>
        <v>557.43394999999998</v>
      </c>
      <c r="DP30" s="139">
        <f>('[4]Проверочная  таблица'!IN28+'[4]Проверочная  таблица'!IT28)/1000</f>
        <v>557.43394999999998</v>
      </c>
      <c r="DQ30" s="140">
        <f t="shared" si="30"/>
        <v>100</v>
      </c>
      <c r="DR30" s="138">
        <v>0</v>
      </c>
      <c r="DS30" s="139">
        <f>'[4]Проверочная  таблица'!IE28/1000</f>
        <v>0</v>
      </c>
      <c r="DT30" s="139">
        <f>'[4]Проверочная  таблица'!IH28/1000</f>
        <v>0</v>
      </c>
      <c r="DU30" s="140">
        <f t="shared" si="9"/>
        <v>0</v>
      </c>
      <c r="DV30" s="138">
        <v>700.22938999999997</v>
      </c>
      <c r="DW30" s="139">
        <f>'[4]Прочая  субсидия_МР  и  ГО'!T24/1000</f>
        <v>536.08487000000002</v>
      </c>
      <c r="DX30" s="139">
        <f>'[4]Прочая  субсидия_МР  и  ГО'!U24/1000</f>
        <v>536.08487000000002</v>
      </c>
      <c r="DY30" s="140">
        <f t="shared" si="31"/>
        <v>100</v>
      </c>
      <c r="DZ30" s="138">
        <v>10778.07</v>
      </c>
      <c r="EA30" s="139">
        <f>'[4]Проверочная  таблица'!DO28/1000</f>
        <v>16532.456600000001</v>
      </c>
      <c r="EB30" s="139">
        <f>'[4]Проверочная  таблица'!DR28/1000</f>
        <v>16532.456600000001</v>
      </c>
      <c r="EC30" s="140">
        <f t="shared" si="32"/>
        <v>100</v>
      </c>
      <c r="ED30" s="138">
        <v>1046.4000000000001</v>
      </c>
      <c r="EE30" s="139">
        <f>('[4]Прочая  субсидия_МР  и  ГО'!X24+'[4]Прочая  субсидия_БП'!T24)/1000</f>
        <v>1046.4000000000001</v>
      </c>
      <c r="EF30" s="139">
        <f>('[4]Прочая  субсидия_МР  и  ГО'!Y24+'[4]Прочая  субсидия_БП'!U24)/1000</f>
        <v>592.02</v>
      </c>
      <c r="EG30" s="140">
        <f t="shared" si="33"/>
        <v>56.576834862385319</v>
      </c>
      <c r="EH30" s="138">
        <v>0</v>
      </c>
      <c r="EI30" s="139">
        <f>('[4]Прочая  субсидия_МР  и  ГО'!V24+'[4]Прочая  субсидия_БП'!N24)/1000</f>
        <v>0</v>
      </c>
      <c r="EJ30" s="139">
        <f>('[4]Прочая  субсидия_МР  и  ГО'!W24+'[4]Прочая  субсидия_БП'!O24)/1000</f>
        <v>0</v>
      </c>
      <c r="EK30" s="140">
        <f t="shared" si="34"/>
        <v>0</v>
      </c>
      <c r="EL30" s="138">
        <v>19684.289699999998</v>
      </c>
      <c r="EM30" s="139">
        <f>('[4]Проверочная  таблица'!AY28+'[4]Прочая  субсидия_МР  и  ГО'!Z24+'[4]Прочая  субсидия_БП'!Z24)/1000</f>
        <v>19684.289699999994</v>
      </c>
      <c r="EN30" s="139">
        <f>('[4]Проверочная  таблица'!BD28+'[4]Прочая  субсидия_МР  и  ГО'!AA24+'[4]Прочая  субсидия_БП'!AA24)/1000</f>
        <v>19683.769510000002</v>
      </c>
      <c r="EO30" s="140">
        <f t="shared" si="35"/>
        <v>99.997357334158764</v>
      </c>
      <c r="EP30" s="138">
        <v>0</v>
      </c>
      <c r="EQ30" s="139">
        <f>('[4]Проверочная  таблица'!CY28+'[4]Проверочная  таблица'!DA28)/1000</f>
        <v>0</v>
      </c>
      <c r="ER30" s="139">
        <f>('[4]Проверочная  таблица'!CZ28+'[4]Проверочная  таблица'!DB28)/1000</f>
        <v>0</v>
      </c>
      <c r="ES30" s="140">
        <f t="shared" si="36"/>
        <v>0</v>
      </c>
      <c r="ET30" s="138">
        <v>0</v>
      </c>
      <c r="EU30" s="139">
        <f>('[4]Проверочная  таблица'!DG28+'[4]Проверочная  таблица'!DI28)/1000</f>
        <v>0</v>
      </c>
      <c r="EV30" s="139">
        <f>('[4]Проверочная  таблица'!DH28+'[4]Проверочная  таблица'!DJ28)/1000</f>
        <v>0</v>
      </c>
      <c r="EW30" s="140">
        <f t="shared" si="37"/>
        <v>0</v>
      </c>
      <c r="EX30" s="138">
        <v>13889.56</v>
      </c>
      <c r="EY30" s="139">
        <f>'[4]Проверочная  таблица'!AZ28/1000</f>
        <v>13889.56</v>
      </c>
      <c r="EZ30" s="139">
        <f>'[4]Проверочная  таблица'!BE28/1000</f>
        <v>12978.718000000001</v>
      </c>
      <c r="FA30" s="140">
        <f t="shared" si="38"/>
        <v>93.442254470264004</v>
      </c>
      <c r="FB30" s="138">
        <v>4904.2</v>
      </c>
      <c r="FC30" s="139">
        <f>'[4]Прочая  субсидия_МР  и  ГО'!AB24/1000</f>
        <v>21287.411629999999</v>
      </c>
      <c r="FD30" s="139">
        <f>'[4]Прочая  субсидия_МР  и  ГО'!AC24/1000</f>
        <v>21287.411629999999</v>
      </c>
      <c r="FE30" s="140">
        <f t="shared" si="39"/>
        <v>100</v>
      </c>
      <c r="FF30" s="138"/>
      <c r="FG30" s="139">
        <f>'[4]Прочая  субсидия_МР  и  ГО'!AD24/1000</f>
        <v>0</v>
      </c>
      <c r="FH30" s="139">
        <f>'[4]Прочая  субсидия_МР  и  ГО'!AE24/1000</f>
        <v>0</v>
      </c>
      <c r="FI30" s="140">
        <f t="shared" si="40"/>
        <v>0</v>
      </c>
      <c r="FJ30" s="138">
        <v>0</v>
      </c>
      <c r="FK30" s="139">
        <f>'[4]Прочая  субсидия_МР  и  ГО'!AF24/1000</f>
        <v>0</v>
      </c>
      <c r="FL30" s="139">
        <f>'[4]Прочая  субсидия_МР  и  ГО'!AG24/1000</f>
        <v>0</v>
      </c>
      <c r="FM30" s="140">
        <f t="shared" si="41"/>
        <v>0</v>
      </c>
      <c r="FN30" s="138">
        <v>90.040999999999997</v>
      </c>
      <c r="FO30" s="139">
        <f>('[4]Проверочная  таблица'!GO28+'[4]Проверочная  таблица'!GU28)/1000</f>
        <v>90.040999999999997</v>
      </c>
      <c r="FP30" s="139">
        <f>('[4]Проверочная  таблица'!GR28+'[4]Проверочная  таблица'!GX28)/1000</f>
        <v>90.040999999999997</v>
      </c>
      <c r="FQ30" s="140">
        <f t="shared" si="42"/>
        <v>100</v>
      </c>
      <c r="FR30" s="138">
        <v>99.849350000000001</v>
      </c>
      <c r="FS30" s="139">
        <f>('[4]Прочая  субсидия_МР  и  ГО'!AH24+'[4]Прочая  субсидия_БП'!AG24)/1000</f>
        <v>99.849350000000001</v>
      </c>
      <c r="FT30" s="139">
        <f>('[4]Прочая  субсидия_МР  и  ГО'!AI24+'[4]Прочая  субсидия_БП'!AH24)/1000</f>
        <v>99.849350000000001</v>
      </c>
      <c r="FU30" s="140">
        <f t="shared" si="43"/>
        <v>100</v>
      </c>
      <c r="FV30" s="138">
        <v>884.76787999999999</v>
      </c>
      <c r="FW30" s="139">
        <f>('[4]Прочая  субсидия_МР  и  ГО'!AJ24+'[4]Прочая  субсидия_БП'!AM24)/1000</f>
        <v>316.2</v>
      </c>
      <c r="FX30" s="139">
        <f>('[4]Прочая  субсидия_МР  и  ГО'!AK24+'[4]Прочая  субсидия_БП'!AN24)/1000</f>
        <v>316.2</v>
      </c>
      <c r="FY30" s="140">
        <f t="shared" si="44"/>
        <v>100</v>
      </c>
      <c r="FZ30" s="138">
        <v>0</v>
      </c>
      <c r="GA30" s="139">
        <f>('[4]Прочая  субсидия_МР  и  ГО'!AL24)/1000</f>
        <v>0</v>
      </c>
      <c r="GB30" s="139">
        <f>('[4]Прочая  субсидия_МР  и  ГО'!AM24)/1000</f>
        <v>0</v>
      </c>
      <c r="GC30" s="140">
        <f t="shared" si="45"/>
        <v>0</v>
      </c>
      <c r="GD30" s="138">
        <v>750.99110999999994</v>
      </c>
      <c r="GE30" s="139">
        <f>'[4]Прочая  субсидия_МР  и  ГО'!AN24/1000</f>
        <v>616.68290000000002</v>
      </c>
      <c r="GF30" s="139">
        <f>'[4]Прочая  субсидия_МР  и  ГО'!AO24/1000</f>
        <v>616.68290000000002</v>
      </c>
      <c r="GG30" s="140">
        <f t="shared" si="46"/>
        <v>100</v>
      </c>
      <c r="GH30" s="138">
        <v>0</v>
      </c>
      <c r="GI30" s="139">
        <f>('[4]Проверочная  таблица'!CF28+'[4]Проверочная  таблица'!CN28)/1000</f>
        <v>0</v>
      </c>
      <c r="GJ30" s="139">
        <f>('[4]Проверочная  таблица'!CR28+'[4]Проверочная  таблица'!CJ28)/1000</f>
        <v>0</v>
      </c>
      <c r="GK30" s="140">
        <f t="shared" si="47"/>
        <v>0</v>
      </c>
      <c r="GL30" s="138">
        <v>24793.87989</v>
      </c>
      <c r="GM30" s="139">
        <f>('[4]Проверочная  таблица'!CG28+'[4]Проверочная  таблица'!CO28)/1000</f>
        <v>32791.879890000004</v>
      </c>
      <c r="GN30" s="139">
        <f>('[4]Проверочная  таблица'!CS28+'[4]Проверочная  таблица'!CK28)/1000</f>
        <v>32791.879890000004</v>
      </c>
      <c r="GO30" s="140">
        <f t="shared" si="48"/>
        <v>100</v>
      </c>
      <c r="GP30" s="138">
        <v>0</v>
      </c>
      <c r="GQ30" s="139">
        <f>('[4]Прочая  субсидия_МР  и  ГО'!AR24)/1000</f>
        <v>0</v>
      </c>
      <c r="GR30" s="139">
        <f>('[4]Прочая  субсидия_МР  и  ГО'!AS24)/1000</f>
        <v>0</v>
      </c>
      <c r="GS30" s="140">
        <f t="shared" si="49"/>
        <v>0</v>
      </c>
      <c r="GT30" s="138"/>
      <c r="GU30" s="139">
        <f>'[4]Проверочная  таблица'!HY28/1000</f>
        <v>0</v>
      </c>
      <c r="GV30" s="139">
        <f>'[4]Проверочная  таблица'!IB28/1000</f>
        <v>0</v>
      </c>
      <c r="GW30" s="140">
        <f t="shared" si="50"/>
        <v>0</v>
      </c>
      <c r="GX30" s="138">
        <v>0</v>
      </c>
      <c r="GY30" s="139">
        <f>('[4]Проверочная  таблица'!CH28+'[4]Проверочная  таблица'!CP28)/1000</f>
        <v>0</v>
      </c>
      <c r="GZ30" s="139">
        <f>('[4]Проверочная  таблица'!CL28+'[4]Проверочная  таблица'!CT28)/1000</f>
        <v>0</v>
      </c>
      <c r="HA30" s="140">
        <f t="shared" si="51"/>
        <v>0</v>
      </c>
      <c r="HB30" s="138">
        <v>0</v>
      </c>
      <c r="HC30" s="139">
        <f>('[4]Прочая  субсидия_МР  и  ГО'!AT24+'[4]Прочая  субсидия_БП'!AT24)/1000</f>
        <v>0</v>
      </c>
      <c r="HD30" s="139">
        <f>('[4]Прочая  субсидия_МР  и  ГО'!AU24+'[4]Прочая  субсидия_БП'!AU24)/1000</f>
        <v>0</v>
      </c>
      <c r="HE30" s="140">
        <f t="shared" si="52"/>
        <v>0</v>
      </c>
      <c r="HF30" s="138"/>
      <c r="HG30" s="139">
        <f>'[4]Прочая  субсидия_МР  и  ГО'!AX24/1000</f>
        <v>0</v>
      </c>
      <c r="HH30" s="139">
        <f>'[4]Прочая  субсидия_МР  и  ГО'!AY24/1000</f>
        <v>0</v>
      </c>
      <c r="HI30" s="140">
        <f t="shared" si="53"/>
        <v>0</v>
      </c>
      <c r="HJ30" s="138">
        <v>0</v>
      </c>
      <c r="HK30" s="139">
        <f>'[4]Проверочная  таблица'!FM28/1000</f>
        <v>0</v>
      </c>
      <c r="HL30" s="139">
        <f>'[4]Проверочная  таблица'!FP28/1000</f>
        <v>0</v>
      </c>
      <c r="HM30" s="140">
        <f t="shared" si="54"/>
        <v>0</v>
      </c>
      <c r="HN30" s="138">
        <v>1006.65275</v>
      </c>
      <c r="HO30" s="139">
        <f>('[4]Прочая  субсидия_БП'!BF24+'[4]Прочая  субсидия_МР  и  ГО'!AZ24)/1000</f>
        <v>1006.65275</v>
      </c>
      <c r="HP30" s="139">
        <f>('[4]Прочая  субсидия_БП'!BG24+'[4]Прочая  субсидия_МР  и  ГО'!BA24)/1000</f>
        <v>1006.65275</v>
      </c>
      <c r="HQ30" s="140">
        <f t="shared" si="55"/>
        <v>100</v>
      </c>
      <c r="HR30" s="138">
        <v>0</v>
      </c>
      <c r="HS30" s="139">
        <f>('[4]Проверочная  таблица'!MT28+'[4]Проверочная  таблица'!MU28+'[4]Проверочная  таблица'!NB28+'[4]Проверочная  таблица'!NC28)/1000</f>
        <v>0</v>
      </c>
      <c r="HT30" s="139">
        <f>('[4]Проверочная  таблица'!MX28+'[4]Проверочная  таблица'!MY28+'[4]Проверочная  таблица'!NF28+'[4]Проверочная  таблица'!NG28)/1000</f>
        <v>0</v>
      </c>
      <c r="HU30" s="140">
        <f t="shared" si="56"/>
        <v>0</v>
      </c>
      <c r="HV30" s="138">
        <v>0</v>
      </c>
      <c r="HW30" s="139">
        <f>('[4]Проверочная  таблица'!MV28+'[4]Проверочная  таблица'!ND28)/1000</f>
        <v>0</v>
      </c>
      <c r="HX30" s="139">
        <f>('[4]Проверочная  таблица'!MZ28+'[4]Проверочная  таблица'!NH28)/1000</f>
        <v>0</v>
      </c>
      <c r="HY30" s="140">
        <f t="shared" si="57"/>
        <v>0</v>
      </c>
      <c r="HZ30" s="138">
        <v>0</v>
      </c>
      <c r="IA30" s="139">
        <f>('[4]Прочая  субсидия_МР  и  ГО'!BB24+'[4]Прочая  субсидия_БП'!BM24)/1000</f>
        <v>0</v>
      </c>
      <c r="IB30" s="139">
        <f>('[4]Прочая  субсидия_МР  и  ГО'!BC24+'[4]Прочая  субсидия_БП'!BN24)/1000</f>
        <v>0</v>
      </c>
      <c r="IC30" s="140">
        <f t="shared" si="58"/>
        <v>0</v>
      </c>
      <c r="ID30" s="138">
        <v>0</v>
      </c>
      <c r="IE30" s="139">
        <f>('[4]Проверочная  таблица'!QF28+'[4]Проверочная  таблица'!QG28)/1000</f>
        <v>0</v>
      </c>
      <c r="IF30" s="139">
        <f>('[4]Проверочная  таблица'!QO28+'[4]Проверочная  таблица'!QP28)/1000</f>
        <v>0</v>
      </c>
      <c r="IG30" s="140">
        <f t="shared" si="59"/>
        <v>0</v>
      </c>
      <c r="IH30" s="138">
        <v>0</v>
      </c>
      <c r="II30" s="139">
        <f>'[4]Проверочная  таблица'!NY28/1000</f>
        <v>0</v>
      </c>
      <c r="IJ30" s="139">
        <f>'[4]Проверочная  таблица'!OB28/1000</f>
        <v>0</v>
      </c>
      <c r="IK30" s="140">
        <f t="shared" si="60"/>
        <v>0</v>
      </c>
      <c r="IL30" s="138"/>
      <c r="IM30" s="139">
        <f>'[4]Проверочная  таблица'!HS28/1000</f>
        <v>0</v>
      </c>
      <c r="IN30" s="139">
        <f>'[4]Проверочная  таблица'!HV28/1000</f>
        <v>0</v>
      </c>
      <c r="IO30" s="140">
        <f t="shared" si="61"/>
        <v>0</v>
      </c>
      <c r="IP30" s="138">
        <v>0</v>
      </c>
      <c r="IQ30" s="139">
        <f>('[4]Проверочная  таблица'!PP28+'[4]Проверочная  таблица'!PQ28+'[4]Проверочная  таблица'!QJ28+'[4]Проверочная  таблица'!QK28)/1000</f>
        <v>0</v>
      </c>
      <c r="IR30" s="139">
        <f>('[4]Проверочная  таблица'!PY28+'[4]Проверочная  таблица'!PZ28+'[4]Проверочная  таблица'!QS28+'[4]Проверочная  таблица'!QT28)/1000</f>
        <v>0</v>
      </c>
      <c r="IS30" s="140">
        <f t="shared" si="62"/>
        <v>0</v>
      </c>
      <c r="IT30" s="138"/>
      <c r="IU30" s="139">
        <f>('[4]Проверочная  таблица'!PR28+'[4]Проверочная  таблица'!PS28)/1000</f>
        <v>0</v>
      </c>
      <c r="IV30" s="139">
        <f>('[4]Проверочная  таблица'!QA28+'[4]Проверочная  таблица'!QB28)/1000</f>
        <v>0</v>
      </c>
      <c r="IW30" s="140">
        <f t="shared" si="63"/>
        <v>0</v>
      </c>
      <c r="IX30" s="138">
        <v>0</v>
      </c>
      <c r="IY30" s="139">
        <f>('[4]Проверочная  таблица'!PT28+'[4]Проверочная  таблица'!PU28)/1000</f>
        <v>0</v>
      </c>
      <c r="IZ30" s="139">
        <f>('[4]Проверочная  таблица'!QC28+'[4]Проверочная  таблица'!QD28)/1000</f>
        <v>0</v>
      </c>
      <c r="JA30" s="140">
        <f t="shared" si="64"/>
        <v>0</v>
      </c>
      <c r="JB30" s="138"/>
      <c r="JC30" s="139">
        <f>'[4]Проверочная  таблица'!SG28/1000</f>
        <v>0</v>
      </c>
      <c r="JD30" s="139">
        <f>'[4]Проверочная  таблица'!SJ28/1000</f>
        <v>0</v>
      </c>
      <c r="JE30" s="140">
        <f t="shared" si="65"/>
        <v>0</v>
      </c>
    </row>
    <row r="31" spans="1:265" ht="21.75" customHeight="1" thickBot="1" x14ac:dyDescent="0.3">
      <c r="A31" s="147" t="s">
        <v>51</v>
      </c>
      <c r="B31" s="148">
        <f t="shared" si="10"/>
        <v>152780.80405000004</v>
      </c>
      <c r="C31" s="148">
        <f t="shared" si="10"/>
        <v>369167.22596999997</v>
      </c>
      <c r="D31" s="149">
        <f t="shared" si="10"/>
        <v>362042.92597000004</v>
      </c>
      <c r="E31" s="146" t="e">
        <f>M31+Q31+Y31+#REF!+#REF!+AO31+AS31+AW31+BU31+#REF!+CC31+CO31+DE31+#REF!+DI31+DQ31+DU31+DY31+EO31+ES31+EW31+FA31+FM31+FU31+FY31+GC31+#REF!+#REF!+GG31+GK31+GO31+HA31+#REF!+HE31+#REF!+HQ31+HU31+HY31+IC31+AC31+#REF!+#REF!+HM31+#REF!+AK31+CK31+FQ31+EC31+IG31+IK31+JA31+#REF!+#REF!+CW31+EG31+DA31+GS31+IW31+BA31+BE31+#REF!+AG31+IS31+CS31+FE31+EK31+BI31+BQ31+GW31+IO31+BM31+U31+HI31+DM31</f>
        <v>#REF!</v>
      </c>
      <c r="F31" s="144" t="e">
        <f>O31+S31+AA31+AE31+#REF!+AQ31+AU31+#REF!+BW31+#REF!+CI31+CQ31+#REF!+DG31+DK31+DS31+DW31+EA31+EQ31+EU31+EY31+FC31+FO31+FW31+GA31+GE31+#REF!+IM31+GI31+GM31+#REF!+HC31+GQ31+#REF!+HG31+HS31+HW31+IA31+IE31+#REF!+AI31+CA31+HO31+#REF!+AM31+CM31+FS31+EE31+II31+#REF!+JF31+AY31+CU31+CY31+EI31+DC31+GU31+IY31+BC31+BG31+FK31+#REF!+IU31+#REF!+#REF!+EM31+BK31+BS31+GY31+IQ31+BO31+W31+HK31+DO31</f>
        <v>#REF!</v>
      </c>
      <c r="G31" s="144" t="e">
        <f>P31+T31+AB31+AF31+#REF!+AR31+AV31+#REF!+BX31+#REF!+CJ31+CR31+#REF!+DH31+DL31+DT31+DX31+EB31+ER31+EV31+EZ31+FD31+FP31+FX31+GB31+GF31+#REF!+IN31+GJ31+GN31+#REF!+HD31+GR31+#REF!+HH31+HT31+HX31+IB31+IF31+#REF!+AJ31+CB31+HP31+#REF!+AN31+CN31+FT31+EF31+IJ31+#REF!+#REF!+AZ31+CV31+CZ31+EJ31+DD31+GV31+IZ31+BD31+BH31+FL31+#REF!+IV31+#REF!+#REF!+EN31+BL31+BT31+GZ31+IR31+BP31+X31+HL31+DP31</f>
        <v>#REF!</v>
      </c>
      <c r="H31" s="144" t="e">
        <f>Q31+U31+AC31+AG31+#REF!+AS31+AW31+#REF!+BY31+#REF!+CK31+CS31+#REF!+DI31+DM31+DU31+DY31+EC31+ES31+EW31+FA31+FE31+FQ31+FY31+GC31+GG31+#REF!+IO31+GK31+GO31+#REF!+HE31+GS31+#REF!+HI31+HU31+HY31+IC31+IG31+#REF!+AK31+CC31+HQ31+#REF!+AO31+CO31+FU31+EG31+IK31+#REF!+JG31+BA31+CW31+DA31+EK31+DE31+GW31+JA31+BE31+BI31+FM31+#REF!+IW31+#REF!+#REF!+EO31+BM31+BU31+HA31+IS31+BQ31+Y31+HM31+DQ31</f>
        <v>#REF!</v>
      </c>
      <c r="I31" s="150">
        <f t="shared" si="11"/>
        <v>98.070169966664679</v>
      </c>
      <c r="J31" s="151">
        <v>1500</v>
      </c>
      <c r="K31" s="139">
        <f>'[4]Проверочная  таблица'!DV29/1000</f>
        <v>1500</v>
      </c>
      <c r="L31" s="139">
        <f>'[4]Проверочная  таблица'!DY29/1000</f>
        <v>1500</v>
      </c>
      <c r="M31" s="140">
        <f t="shared" si="12"/>
        <v>100</v>
      </c>
      <c r="N31" s="152">
        <v>2500</v>
      </c>
      <c r="O31" s="141">
        <f>'[4]Проверочная  таблица'!DW29/1000</f>
        <v>2500</v>
      </c>
      <c r="P31" s="139">
        <f>'[4]Проверочная  таблица'!DZ29/1000</f>
        <v>2500</v>
      </c>
      <c r="Q31" s="152">
        <f t="shared" si="13"/>
        <v>100</v>
      </c>
      <c r="R31" s="151"/>
      <c r="S31" s="139">
        <f>'[4]Проверочная  таблица'!PA29/1000</f>
        <v>0</v>
      </c>
      <c r="T31" s="139">
        <f>'[4]Проверочная  таблица'!PD29/1000</f>
        <v>0</v>
      </c>
      <c r="U31" s="140">
        <f t="shared" si="14"/>
        <v>0</v>
      </c>
      <c r="V31" s="151">
        <v>389.63832000000002</v>
      </c>
      <c r="W31" s="153">
        <f>('[4]Прочая  субсидия_МР  и  ГО'!D25)/1000</f>
        <v>389.63832000000002</v>
      </c>
      <c r="X31" s="153">
        <f>('[4]Прочая  субсидия_МР  и  ГО'!E25)/1000</f>
        <v>389.63832000000002</v>
      </c>
      <c r="Y31" s="152">
        <f t="shared" si="15"/>
        <v>100</v>
      </c>
      <c r="Z31" s="151"/>
      <c r="AA31" s="139">
        <f>'[4]Проверочная  таблица'!PG29/1000</f>
        <v>0</v>
      </c>
      <c r="AB31" s="139">
        <f>'[4]Проверочная  таблица'!PJ29/1000</f>
        <v>0</v>
      </c>
      <c r="AC31" s="152">
        <f t="shared" si="16"/>
        <v>0</v>
      </c>
      <c r="AD31" s="151">
        <v>0</v>
      </c>
      <c r="AE31" s="139">
        <f>('[4]Проверочная  таблица'!EL29+'[4]Проверочная  таблица'!EM29)/1000</f>
        <v>0</v>
      </c>
      <c r="AF31" s="139">
        <f>('[4]Проверочная  таблица'!ES29+'[4]Проверочная  таблица'!ET29)/1000</f>
        <v>0</v>
      </c>
      <c r="AG31" s="152">
        <f t="shared" si="17"/>
        <v>0</v>
      </c>
      <c r="AH31" s="151">
        <v>0</v>
      </c>
      <c r="AI31" s="153">
        <f>'[4]Прочая  субсидия_МР  и  ГО'!F25/1000</f>
        <v>0</v>
      </c>
      <c r="AJ31" s="153">
        <f>'[4]Прочая  субсидия_МР  и  ГО'!G25/1000</f>
        <v>0</v>
      </c>
      <c r="AK31" s="152">
        <f t="shared" si="18"/>
        <v>0</v>
      </c>
      <c r="AL31" s="151">
        <v>3290</v>
      </c>
      <c r="AM31" s="153">
        <f>'[4]Прочая  субсидия_МР  и  ГО'!H25/1000</f>
        <v>3290</v>
      </c>
      <c r="AN31" s="153">
        <f>'[4]Прочая  субсидия_МР  и  ГО'!I25/1000</f>
        <v>3290</v>
      </c>
      <c r="AO31" s="152">
        <f t="shared" si="19"/>
        <v>100</v>
      </c>
      <c r="AP31" s="151">
        <v>92.283330000000007</v>
      </c>
      <c r="AQ31" s="153">
        <f>'[4]Прочая  субсидия_МР  и  ГО'!J25/1000</f>
        <v>92.283330000000007</v>
      </c>
      <c r="AR31" s="153">
        <f>'[4]Прочая  субсидия_МР  и  ГО'!K25/1000</f>
        <v>92.283330000000007</v>
      </c>
      <c r="AS31" s="152">
        <f t="shared" si="20"/>
        <v>100</v>
      </c>
      <c r="AT31" s="151">
        <v>6010</v>
      </c>
      <c r="AU31" s="153">
        <f>'[4]Прочая  субсидия_МР  и  ГО'!L25/1000</f>
        <v>6295.76</v>
      </c>
      <c r="AV31" s="153">
        <f>'[4]Прочая  субсидия_МР  и  ГО'!M25/1000</f>
        <v>6295.76</v>
      </c>
      <c r="AW31" s="152">
        <f t="shared" si="21"/>
        <v>100</v>
      </c>
      <c r="AX31" s="151">
        <v>2017.67138</v>
      </c>
      <c r="AY31" s="139">
        <f>'[4]Прочая  субсидия_МР  и  ГО'!N25/1000</f>
        <v>2017.67138</v>
      </c>
      <c r="AZ31" s="139">
        <f>'[4]Прочая  субсидия_МР  и  ГО'!O25/1000</f>
        <v>2017.67138</v>
      </c>
      <c r="BA31" s="152">
        <f t="shared" si="0"/>
        <v>100</v>
      </c>
      <c r="BB31" s="151">
        <v>0</v>
      </c>
      <c r="BC31" s="139">
        <f>'[4]Прочая  субсидия_МР  и  ГО'!P25/1000</f>
        <v>0</v>
      </c>
      <c r="BD31" s="139">
        <f>'[4]Прочая  субсидия_МР  и  ГО'!Q25/1000</f>
        <v>0</v>
      </c>
      <c r="BE31" s="152">
        <f t="shared" si="1"/>
        <v>0</v>
      </c>
      <c r="BF31" s="151"/>
      <c r="BG31" s="139">
        <f>'[4]Проверочная  таблица'!OR29/1000</f>
        <v>0</v>
      </c>
      <c r="BH31" s="139">
        <f>'[4]Проверочная  таблица'!OW29/1000</f>
        <v>0</v>
      </c>
      <c r="BI31" s="140">
        <f t="shared" si="2"/>
        <v>0</v>
      </c>
      <c r="BJ31" s="151"/>
      <c r="BK31" s="139">
        <f>'[4]Проверочная  таблица'!OS29/1000</f>
        <v>0</v>
      </c>
      <c r="BL31" s="139">
        <f>'[4]Проверочная  таблица'!OX29/1000</f>
        <v>0</v>
      </c>
      <c r="BM31" s="140">
        <f t="shared" si="3"/>
        <v>0</v>
      </c>
      <c r="BN31" s="151"/>
      <c r="BO31" s="139">
        <f>('[4]Проверочная  таблица'!OT29+'[4]Проверочная  таблица'!OU29)/1000</f>
        <v>0</v>
      </c>
      <c r="BP31" s="139">
        <f>('[4]Проверочная  таблица'!OY29+'[4]Проверочная  таблица'!OZ29)/1000</f>
        <v>0</v>
      </c>
      <c r="BQ31" s="140">
        <f t="shared" si="4"/>
        <v>0</v>
      </c>
      <c r="BR31" s="151">
        <v>0</v>
      </c>
      <c r="BS31" s="139">
        <f>'[4]Проверочная  таблица'!EA29/1000</f>
        <v>0</v>
      </c>
      <c r="BT31" s="139">
        <f>'[4]Проверочная  таблица'!ED29/1000</f>
        <v>0</v>
      </c>
      <c r="BU31" s="140">
        <f t="shared" si="22"/>
        <v>0</v>
      </c>
      <c r="BV31" s="151"/>
      <c r="BW31" s="139">
        <f>'[4]Проверочная  таблица'!FG29/1000</f>
        <v>0</v>
      </c>
      <c r="BX31" s="139">
        <f>'[4]Проверочная  таблица'!FJ29/1000</f>
        <v>0</v>
      </c>
      <c r="BY31" s="152">
        <f t="shared" si="5"/>
        <v>0</v>
      </c>
      <c r="BZ31" s="151">
        <v>0</v>
      </c>
      <c r="CA31" s="139">
        <f>('[4]Проверочная  таблица'!MH29+'[4]Проверочная  таблица'!MI29)/1000</f>
        <v>0</v>
      </c>
      <c r="CB31" s="139">
        <f>('[4]Проверочная  таблица'!MN29+'[4]Проверочная  таблица'!MO29)/1000</f>
        <v>0</v>
      </c>
      <c r="CC31" s="140">
        <f t="shared" si="23"/>
        <v>0</v>
      </c>
      <c r="CD31" s="151"/>
      <c r="CE31" s="139">
        <f>('[4]Проверочная  таблица'!MJ29+'[4]Проверочная  таблица'!MK29)/1000</f>
        <v>0</v>
      </c>
      <c r="CF31" s="139">
        <f>('[4]Проверочная  таблица'!MP29+'[4]Проверочная  таблица'!MQ29)/1000</f>
        <v>0</v>
      </c>
      <c r="CG31" s="140">
        <f t="shared" si="24"/>
        <v>0</v>
      </c>
      <c r="CH31" s="151">
        <v>0</v>
      </c>
      <c r="CI31" s="139">
        <f>'[4]Проверочная  таблица'!ML29/1000</f>
        <v>0</v>
      </c>
      <c r="CJ31" s="139">
        <f>'[4]Проверочная  таблица'!MR29/1000</f>
        <v>0</v>
      </c>
      <c r="CK31" s="140">
        <f t="shared" si="25"/>
        <v>0</v>
      </c>
      <c r="CL31" s="151">
        <v>0</v>
      </c>
      <c r="CM31" s="139">
        <f>('[4]Проверочная  таблица'!KC29+'[4]Проверочная  таблица'!KD29)/1000</f>
        <v>0</v>
      </c>
      <c r="CN31" s="139">
        <f>('[4]Проверочная  таблица'!KG29+'[4]Проверочная  таблица'!KH29)/1000</f>
        <v>0</v>
      </c>
      <c r="CO31" s="140">
        <f t="shared" si="6"/>
        <v>0</v>
      </c>
      <c r="CP31" s="151">
        <v>0</v>
      </c>
      <c r="CQ31" s="139">
        <f>'[4]Проверочная  таблица'!KB29/1000</f>
        <v>0</v>
      </c>
      <c r="CR31" s="139">
        <f>'[4]Проверочная  таблица'!KF29/1000</f>
        <v>0</v>
      </c>
      <c r="CS31" s="140">
        <f t="shared" si="7"/>
        <v>0</v>
      </c>
      <c r="CT31" s="151">
        <v>0</v>
      </c>
      <c r="CU31" s="139">
        <f>('[4]Проверочная  таблица'!LB29+'[4]Проверочная  таблица'!LC29)/1000</f>
        <v>0</v>
      </c>
      <c r="CV31" s="139">
        <f>('[4]Проверочная  таблица'!LJ29+'[4]Проверочная  таблица'!LK29)/1000</f>
        <v>0</v>
      </c>
      <c r="CW31" s="140">
        <f t="shared" si="26"/>
        <v>0</v>
      </c>
      <c r="CX31" s="151">
        <v>0</v>
      </c>
      <c r="CY31" s="139">
        <f>'[4]Проверочная  таблица'!LD29/1000</f>
        <v>0</v>
      </c>
      <c r="CZ31" s="139">
        <f>'[4]Проверочная  таблица'!LL29/1000</f>
        <v>0</v>
      </c>
      <c r="DA31" s="140">
        <f t="shared" si="8"/>
        <v>0</v>
      </c>
      <c r="DB31" s="151">
        <v>19.9298</v>
      </c>
      <c r="DC31" s="139">
        <f>('[4]Прочая  субсидия_МР  и  ГО'!R25+'[4]Прочая  субсидия_БП'!H25)/1000</f>
        <v>19.9298</v>
      </c>
      <c r="DD31" s="139">
        <f>('[4]Прочая  субсидия_МР  и  ГО'!S25+'[4]Прочая  субсидия_БП'!I25)/1000</f>
        <v>19.9298</v>
      </c>
      <c r="DE31" s="140">
        <f t="shared" si="27"/>
        <v>100</v>
      </c>
      <c r="DF31" s="151">
        <v>357.17325</v>
      </c>
      <c r="DG31" s="139">
        <f>('[4]Проверочная  таблица'!LE29+'[4]Проверочная  таблица'!LF29)/1000</f>
        <v>357.17325</v>
      </c>
      <c r="DH31" s="139">
        <f>('[4]Проверочная  таблица'!LM29+'[4]Проверочная  таблица'!LN29)/1000</f>
        <v>357.17325</v>
      </c>
      <c r="DI31" s="140">
        <f t="shared" si="28"/>
        <v>100</v>
      </c>
      <c r="DJ31" s="151"/>
      <c r="DK31" s="139">
        <f>'[4]Проверочная  таблица'!HM29/1000</f>
        <v>0</v>
      </c>
      <c r="DL31" s="139">
        <f>'[4]Проверочная  таблица'!HP29/1000</f>
        <v>0</v>
      </c>
      <c r="DM31" s="140">
        <f t="shared" si="29"/>
        <v>0</v>
      </c>
      <c r="DN31" s="151">
        <v>1464.8333300000002</v>
      </c>
      <c r="DO31" s="139">
        <f>('[4]Проверочная  таблица'!IK29+'[4]Проверочная  таблица'!IQ29)/1000</f>
        <v>1464.8333300000002</v>
      </c>
      <c r="DP31" s="139">
        <f>('[4]Проверочная  таблица'!IN29+'[4]Проверочная  таблица'!IT29)/1000</f>
        <v>1464.8333300000002</v>
      </c>
      <c r="DQ31" s="140">
        <f t="shared" si="30"/>
        <v>100</v>
      </c>
      <c r="DR31" s="151">
        <v>0</v>
      </c>
      <c r="DS31" s="139">
        <f>'[4]Проверочная  таблица'!IE29/1000</f>
        <v>0</v>
      </c>
      <c r="DT31" s="139">
        <f>'[4]Проверочная  таблица'!IH29/1000</f>
        <v>0</v>
      </c>
      <c r="DU31" s="140">
        <f t="shared" si="9"/>
        <v>0</v>
      </c>
      <c r="DV31" s="151">
        <v>1661.6406999999999</v>
      </c>
      <c r="DW31" s="139">
        <f>'[4]Прочая  субсидия_МР  и  ГО'!T25/1000</f>
        <v>1517.7528300000001</v>
      </c>
      <c r="DX31" s="139">
        <f>'[4]Прочая  субсидия_МР  и  ГО'!U25/1000</f>
        <v>1517.7528300000001</v>
      </c>
      <c r="DY31" s="140">
        <f t="shared" si="31"/>
        <v>100</v>
      </c>
      <c r="DZ31" s="151">
        <v>0</v>
      </c>
      <c r="EA31" s="139">
        <f>'[4]Проверочная  таблица'!DO29/1000</f>
        <v>0</v>
      </c>
      <c r="EB31" s="139">
        <f>'[4]Проверочная  таблица'!DR29/1000</f>
        <v>0</v>
      </c>
      <c r="EC31" s="140">
        <f t="shared" si="32"/>
        <v>0</v>
      </c>
      <c r="ED31" s="151">
        <v>4528.2</v>
      </c>
      <c r="EE31" s="139">
        <f>('[4]Прочая  субсидия_МР  и  ГО'!X25+'[4]Прочая  субсидия_БП'!T25)/1000</f>
        <v>4528.2</v>
      </c>
      <c r="EF31" s="139">
        <f>('[4]Прочая  субсидия_МР  и  ГО'!Y25+'[4]Прочая  субсидия_БП'!U25)/1000</f>
        <v>4359.8999999999996</v>
      </c>
      <c r="EG31" s="140">
        <f t="shared" si="33"/>
        <v>96.283291374055906</v>
      </c>
      <c r="EH31" s="151">
        <v>0</v>
      </c>
      <c r="EI31" s="139">
        <f>('[4]Прочая  субсидия_МР  и  ГО'!V25+'[4]Прочая  субсидия_БП'!N25)/1000</f>
        <v>0</v>
      </c>
      <c r="EJ31" s="139">
        <f>('[4]Прочая  субсидия_МР  и  ГО'!W25+'[4]Прочая  субсидия_БП'!O25)/1000</f>
        <v>0</v>
      </c>
      <c r="EK31" s="140">
        <f t="shared" si="34"/>
        <v>0</v>
      </c>
      <c r="EL31" s="151">
        <v>0</v>
      </c>
      <c r="EM31" s="139">
        <f>('[4]Проверочная  таблица'!AY29+'[4]Прочая  субсидия_МР  и  ГО'!Z25+'[4]Прочая  субсидия_БП'!Z25)/1000</f>
        <v>0</v>
      </c>
      <c r="EN31" s="139">
        <f>('[4]Проверочная  таблица'!BD29+'[4]Прочая  субсидия_МР  и  ГО'!AA25+'[4]Прочая  субсидия_БП'!AA25)/1000</f>
        <v>0</v>
      </c>
      <c r="EO31" s="140">
        <f t="shared" si="35"/>
        <v>0</v>
      </c>
      <c r="EP31" s="151">
        <v>19257.457340000001</v>
      </c>
      <c r="EQ31" s="139">
        <f>('[4]Проверочная  таблица'!CY29+'[4]Проверочная  таблица'!DA29)/1000</f>
        <v>17855.197960000001</v>
      </c>
      <c r="ER31" s="139">
        <f>('[4]Проверочная  таблица'!CZ29+'[4]Проверочная  таблица'!DB29)/1000</f>
        <v>17855.197960000001</v>
      </c>
      <c r="ES31" s="140">
        <f t="shared" si="36"/>
        <v>100</v>
      </c>
      <c r="ET31" s="151">
        <v>5180.0376699999997</v>
      </c>
      <c r="EU31" s="139">
        <f>('[4]Проверочная  таблица'!DG29+'[4]Проверочная  таблица'!DI29)/1000</f>
        <v>4794.2069000000001</v>
      </c>
      <c r="EV31" s="139">
        <f>('[4]Проверочная  таблица'!DH29+'[4]Проверочная  таблица'!DJ29)/1000</f>
        <v>4794.2069000000001</v>
      </c>
      <c r="EW31" s="140">
        <f t="shared" si="37"/>
        <v>100</v>
      </c>
      <c r="EX31" s="151">
        <v>28576</v>
      </c>
      <c r="EY31" s="139">
        <f>'[4]Проверочная  таблица'!AZ29/1000</f>
        <v>28576</v>
      </c>
      <c r="EZ31" s="139">
        <f>'[4]Проверочная  таблица'!BE29/1000</f>
        <v>21620</v>
      </c>
      <c r="FA31" s="140">
        <f t="shared" si="38"/>
        <v>75.657894736842096</v>
      </c>
      <c r="FB31" s="151">
        <v>5847.8</v>
      </c>
      <c r="FC31" s="139">
        <f>'[4]Прочая  субсидия_МР  и  ГО'!AB25/1000</f>
        <v>42430.235980000005</v>
      </c>
      <c r="FD31" s="139">
        <f>'[4]Прочая  субсидия_МР  и  ГО'!AC25/1000</f>
        <v>42430.235980000005</v>
      </c>
      <c r="FE31" s="140">
        <f t="shared" si="39"/>
        <v>100</v>
      </c>
      <c r="FF31" s="151"/>
      <c r="FG31" s="139">
        <f>'[4]Прочая  субсидия_МР  и  ГО'!AD25/1000</f>
        <v>0</v>
      </c>
      <c r="FH31" s="139">
        <f>'[4]Прочая  субсидия_МР  и  ГО'!AE25/1000</f>
        <v>0</v>
      </c>
      <c r="FI31" s="140">
        <f t="shared" si="40"/>
        <v>0</v>
      </c>
      <c r="FJ31" s="151">
        <v>180.59576999999999</v>
      </c>
      <c r="FK31" s="139">
        <f>'[4]Прочая  субсидия_МР  и  ГО'!AF25/1000</f>
        <v>180.59576999999999</v>
      </c>
      <c r="FL31" s="139">
        <f>'[4]Прочая  субсидия_МР  и  ГО'!AG25/1000</f>
        <v>180.59576999999999</v>
      </c>
      <c r="FM31" s="140">
        <f t="shared" si="41"/>
        <v>100</v>
      </c>
      <c r="FN31" s="151">
        <v>0</v>
      </c>
      <c r="FO31" s="139">
        <f>('[4]Проверочная  таблица'!GO29+'[4]Проверочная  таблица'!GU29)/1000</f>
        <v>0</v>
      </c>
      <c r="FP31" s="139">
        <f>('[4]Проверочная  таблица'!GR29+'[4]Проверочная  таблица'!GX29)/1000</f>
        <v>0</v>
      </c>
      <c r="FQ31" s="140">
        <f t="shared" si="42"/>
        <v>0</v>
      </c>
      <c r="FR31" s="151">
        <v>0</v>
      </c>
      <c r="FS31" s="139">
        <f>('[4]Прочая  субсидия_МР  и  ГО'!AH25+'[4]Прочая  субсидия_БП'!AG25)/1000</f>
        <v>0</v>
      </c>
      <c r="FT31" s="139">
        <f>('[4]Прочая  субсидия_МР  и  ГО'!AI25+'[4]Прочая  субсидия_БП'!AH25)/1000</f>
        <v>0</v>
      </c>
      <c r="FU31" s="140">
        <f t="shared" si="43"/>
        <v>0</v>
      </c>
      <c r="FV31" s="151">
        <v>0</v>
      </c>
      <c r="FW31" s="139">
        <f>('[4]Прочая  субсидия_МР  и  ГО'!AJ25+'[4]Прочая  субсидия_БП'!AM25)/1000</f>
        <v>0</v>
      </c>
      <c r="FX31" s="139">
        <f>('[4]Прочая  субсидия_МР  и  ГО'!AK25+'[4]Прочая  субсидия_БП'!AN25)/1000</f>
        <v>0</v>
      </c>
      <c r="FY31" s="140">
        <f t="shared" si="44"/>
        <v>0</v>
      </c>
      <c r="FZ31" s="151">
        <v>0</v>
      </c>
      <c r="GA31" s="139">
        <f>('[4]Прочая  субсидия_МР  и  ГО'!AL25)/1000</f>
        <v>0</v>
      </c>
      <c r="GB31" s="139">
        <f>('[4]Прочая  субсидия_МР  и  ГО'!AM25)/1000</f>
        <v>0</v>
      </c>
      <c r="GC31" s="140">
        <f t="shared" si="45"/>
        <v>0</v>
      </c>
      <c r="GD31" s="151">
        <v>494.64130999999998</v>
      </c>
      <c r="GE31" s="139">
        <f>'[4]Прочая  субсидия_МР  и  ГО'!AN25/1000</f>
        <v>1132.6162099999999</v>
      </c>
      <c r="GF31" s="139">
        <f>'[4]Прочая  субсидия_МР  и  ГО'!AO25/1000</f>
        <v>1132.6162099999999</v>
      </c>
      <c r="GG31" s="140">
        <f t="shared" si="46"/>
        <v>100</v>
      </c>
      <c r="GH31" s="151">
        <v>0</v>
      </c>
      <c r="GI31" s="139">
        <f>('[4]Проверочная  таблица'!CF29+'[4]Проверочная  таблица'!CN29)/1000</f>
        <v>0</v>
      </c>
      <c r="GJ31" s="139">
        <f>('[4]Проверочная  таблица'!CR29+'[4]Проверочная  таблица'!CJ29)/1000</f>
        <v>0</v>
      </c>
      <c r="GK31" s="140">
        <f t="shared" si="47"/>
        <v>0</v>
      </c>
      <c r="GL31" s="151">
        <v>29267.529730000002</v>
      </c>
      <c r="GM31" s="139">
        <f>('[4]Проверочная  таблица'!CG29+'[4]Проверочная  таблица'!CO29)/1000</f>
        <v>36700.47219</v>
      </c>
      <c r="GN31" s="139">
        <f>('[4]Проверочная  таблица'!CS29+'[4]Проверочная  таблица'!CK29)/1000</f>
        <v>36700.47219</v>
      </c>
      <c r="GO31" s="140">
        <f t="shared" si="48"/>
        <v>100</v>
      </c>
      <c r="GP31" s="151">
        <v>0</v>
      </c>
      <c r="GQ31" s="139">
        <f>('[4]Прочая  субсидия_МР  и  ГО'!AR25)/1000</f>
        <v>0</v>
      </c>
      <c r="GR31" s="139">
        <f>('[4]Прочая  субсидия_МР  и  ГО'!AS25)/1000</f>
        <v>0</v>
      </c>
      <c r="GS31" s="140">
        <f t="shared" si="49"/>
        <v>0</v>
      </c>
      <c r="GT31" s="151"/>
      <c r="GU31" s="139">
        <f>'[4]Проверочная  таблица'!HY29/1000</f>
        <v>173448</v>
      </c>
      <c r="GV31" s="139">
        <f>'[4]Проверочная  таблица'!IB29/1000</f>
        <v>173448</v>
      </c>
      <c r="GW31" s="140">
        <f t="shared" si="50"/>
        <v>100</v>
      </c>
      <c r="GX31" s="151">
        <v>0</v>
      </c>
      <c r="GY31" s="139">
        <f>('[4]Проверочная  таблица'!CH29+'[4]Проверочная  таблица'!CP29)/1000</f>
        <v>0</v>
      </c>
      <c r="GZ31" s="139">
        <f>('[4]Проверочная  таблица'!CL29+'[4]Проверочная  таблица'!CT29)/1000</f>
        <v>0</v>
      </c>
      <c r="HA31" s="140">
        <f t="shared" si="51"/>
        <v>0</v>
      </c>
      <c r="HB31" s="151">
        <v>0</v>
      </c>
      <c r="HC31" s="139">
        <f>('[4]Прочая  субсидия_МР  и  ГО'!AT25+'[4]Прочая  субсидия_БП'!AT25)/1000</f>
        <v>0</v>
      </c>
      <c r="HD31" s="139">
        <f>('[4]Прочая  субсидия_МР  и  ГО'!AU25+'[4]Прочая  субсидия_БП'!AU25)/1000</f>
        <v>0</v>
      </c>
      <c r="HE31" s="140">
        <f t="shared" si="52"/>
        <v>0</v>
      </c>
      <c r="HF31" s="151"/>
      <c r="HG31" s="139">
        <f>'[4]Прочая  субсидия_МР  и  ГО'!AX25/1000</f>
        <v>0</v>
      </c>
      <c r="HH31" s="139">
        <f>'[4]Прочая  субсидия_МР  и  ГО'!AY25/1000</f>
        <v>0</v>
      </c>
      <c r="HI31" s="140">
        <f t="shared" si="53"/>
        <v>0</v>
      </c>
      <c r="HJ31" s="151">
        <v>0</v>
      </c>
      <c r="HK31" s="139">
        <f>'[4]Проверочная  таблица'!FM29/1000</f>
        <v>0</v>
      </c>
      <c r="HL31" s="139">
        <f>'[4]Проверочная  таблица'!FP29/1000</f>
        <v>0</v>
      </c>
      <c r="HM31" s="140">
        <f t="shared" si="54"/>
        <v>0</v>
      </c>
      <c r="HN31" s="151">
        <v>627.01148999999998</v>
      </c>
      <c r="HO31" s="139">
        <f>('[4]Прочая  субсидия_БП'!BF25+'[4]Прочая  субсидия_МР  и  ГО'!AZ25)/1000</f>
        <v>627.01148999999998</v>
      </c>
      <c r="HP31" s="139">
        <f>('[4]Прочая  субсидия_БП'!BG25+'[4]Прочая  субсидия_МР  и  ГО'!BA25)/1000</f>
        <v>627.01148999999998</v>
      </c>
      <c r="HQ31" s="140">
        <f t="shared" si="55"/>
        <v>100</v>
      </c>
      <c r="HR31" s="151">
        <v>17400</v>
      </c>
      <c r="HS31" s="139">
        <f>('[4]Проверочная  таблица'!MT29+'[4]Проверочная  таблица'!MU29+'[4]Проверочная  таблица'!NB29+'[4]Проверочная  таблица'!NC29)/1000</f>
        <v>17400</v>
      </c>
      <c r="HT31" s="139">
        <f>('[4]Проверочная  таблица'!MX29+'[4]Проверочная  таблица'!MY29+'[4]Проверочная  таблица'!NF29+'[4]Проверочная  таблица'!NG29)/1000</f>
        <v>17400</v>
      </c>
      <c r="HU31" s="140">
        <f t="shared" si="56"/>
        <v>100</v>
      </c>
      <c r="HV31" s="151">
        <v>11200</v>
      </c>
      <c r="HW31" s="139">
        <f>('[4]Проверочная  таблица'!MV29+'[4]Проверочная  таблица'!ND29)/1000</f>
        <v>11200</v>
      </c>
      <c r="HX31" s="139">
        <f>('[4]Проверочная  таблица'!MZ29+'[4]Проверочная  таблица'!NH29)/1000</f>
        <v>11200</v>
      </c>
      <c r="HY31" s="140">
        <f t="shared" si="57"/>
        <v>100</v>
      </c>
      <c r="HZ31" s="151">
        <v>4900</v>
      </c>
      <c r="IA31" s="139">
        <f>('[4]Прочая  субсидия_МР  и  ГО'!BB25+'[4]Прочая  субсидия_БП'!BM25)/1000</f>
        <v>4900</v>
      </c>
      <c r="IB31" s="139">
        <f>('[4]Прочая  субсидия_МР  и  ГО'!BC25+'[4]Прочая  субсидия_БП'!BN25)/1000</f>
        <v>4900</v>
      </c>
      <c r="IC31" s="140">
        <f t="shared" si="58"/>
        <v>100</v>
      </c>
      <c r="ID31" s="151">
        <v>5575.0926300000001</v>
      </c>
      <c r="IE31" s="139">
        <f>('[4]Проверочная  таблица'!QF29+'[4]Проверочная  таблица'!QG29)/1000</f>
        <v>5575.0926300000001</v>
      </c>
      <c r="IF31" s="139">
        <f>('[4]Проверочная  таблица'!QO29+'[4]Проверочная  таблица'!QP29)/1000</f>
        <v>5575.0926300000001</v>
      </c>
      <c r="IG31" s="140">
        <f t="shared" si="59"/>
        <v>100</v>
      </c>
      <c r="IH31" s="151">
        <v>443.26799999999997</v>
      </c>
      <c r="II31" s="139">
        <f>'[4]Проверочная  таблица'!NY29/1000</f>
        <v>374.55459999999999</v>
      </c>
      <c r="IJ31" s="139">
        <f>'[4]Проверочная  таблица'!OB29/1000</f>
        <v>374.55459999999999</v>
      </c>
      <c r="IK31" s="140">
        <f t="shared" si="60"/>
        <v>100</v>
      </c>
      <c r="IL31" s="151"/>
      <c r="IM31" s="139">
        <f>'[4]Проверочная  таблица'!HS29/1000</f>
        <v>0</v>
      </c>
      <c r="IN31" s="139">
        <f>'[4]Проверочная  таблица'!HV29/1000</f>
        <v>0</v>
      </c>
      <c r="IO31" s="140">
        <f t="shared" si="61"/>
        <v>0</v>
      </c>
      <c r="IP31" s="151">
        <v>0</v>
      </c>
      <c r="IQ31" s="139">
        <f>('[4]Проверочная  таблица'!PP29+'[4]Проверочная  таблица'!PQ29+'[4]Проверочная  таблица'!QJ29+'[4]Проверочная  таблица'!QK29)/1000</f>
        <v>0</v>
      </c>
      <c r="IR31" s="139">
        <f>('[4]Проверочная  таблица'!PY29+'[4]Проверочная  таблица'!PZ29+'[4]Проверочная  таблица'!QS29+'[4]Проверочная  таблица'!QT29)/1000</f>
        <v>0</v>
      </c>
      <c r="IS31" s="140">
        <f t="shared" si="62"/>
        <v>0</v>
      </c>
      <c r="IT31" s="151"/>
      <c r="IU31" s="139">
        <f>('[4]Проверочная  таблица'!PR29+'[4]Проверочная  таблица'!PS29)/1000</f>
        <v>0</v>
      </c>
      <c r="IV31" s="139">
        <f>('[4]Проверочная  таблица'!QA29+'[4]Проверочная  таблица'!QB29)/1000</f>
        <v>0</v>
      </c>
      <c r="IW31" s="140">
        <f t="shared" si="63"/>
        <v>0</v>
      </c>
      <c r="IX31" s="151">
        <v>0</v>
      </c>
      <c r="IY31" s="139">
        <f>('[4]Проверочная  таблица'!PT29+'[4]Проверочная  таблица'!PU29)/1000</f>
        <v>0</v>
      </c>
      <c r="IZ31" s="139">
        <f>('[4]Проверочная  таблица'!QC29+'[4]Проверочная  таблица'!QD29)/1000</f>
        <v>0</v>
      </c>
      <c r="JA31" s="140">
        <f t="shared" si="64"/>
        <v>0</v>
      </c>
      <c r="JB31" s="151"/>
      <c r="JC31" s="139">
        <f>'[4]Проверочная  таблица'!SG29/1000</f>
        <v>0</v>
      </c>
      <c r="JD31" s="139">
        <f>'[4]Проверочная  таблица'!SJ29/1000</f>
        <v>0</v>
      </c>
      <c r="JE31" s="140">
        <f t="shared" si="65"/>
        <v>0</v>
      </c>
    </row>
    <row r="32" spans="1:265" s="55" customFormat="1" ht="21.75" customHeight="1" thickBot="1" x14ac:dyDescent="0.3">
      <c r="A32" s="154" t="s">
        <v>52</v>
      </c>
      <c r="B32" s="155">
        <f>SUM(B14:B31)</f>
        <v>3604110.9105899995</v>
      </c>
      <c r="C32" s="156">
        <f>SUM(C14:C31)</f>
        <v>6143484.402590001</v>
      </c>
      <c r="D32" s="156">
        <f>SUM(D14:D31)</f>
        <v>5961543.5912199998</v>
      </c>
      <c r="E32" s="157" t="e">
        <f t="shared" ref="E32:H32" si="66">SUM(E14:E31)</f>
        <v>#REF!</v>
      </c>
      <c r="F32" s="158" t="e">
        <f t="shared" si="66"/>
        <v>#REF!</v>
      </c>
      <c r="G32" s="158" t="e">
        <f t="shared" si="66"/>
        <v>#REF!</v>
      </c>
      <c r="H32" s="158" t="e">
        <f t="shared" si="66"/>
        <v>#REF!</v>
      </c>
      <c r="I32" s="159">
        <f>IF(ISERROR(D32/C32*100),,D32/C32*100)</f>
        <v>97.038475245525206</v>
      </c>
      <c r="J32" s="160">
        <v>6309.7</v>
      </c>
      <c r="K32" s="160">
        <f>SUM(K14:K31)</f>
        <v>6309.7</v>
      </c>
      <c r="L32" s="160">
        <f>SUM(L14:L31)</f>
        <v>6309.5736899999993</v>
      </c>
      <c r="M32" s="161">
        <f t="shared" si="12"/>
        <v>99.997998161560758</v>
      </c>
      <c r="N32" s="156">
        <v>6821.4</v>
      </c>
      <c r="O32" s="162">
        <f>SUM(O14:O31)</f>
        <v>6821.4</v>
      </c>
      <c r="P32" s="160">
        <f>SUM(P14:P31)</f>
        <v>6821.4</v>
      </c>
      <c r="Q32" s="161">
        <f t="shared" si="13"/>
        <v>100</v>
      </c>
      <c r="R32" s="160">
        <f>SUM(R14:R31)</f>
        <v>0</v>
      </c>
      <c r="S32" s="160">
        <f>SUM(S14:S31)</f>
        <v>43248</v>
      </c>
      <c r="T32" s="160">
        <f>SUM(T14:T31)</f>
        <v>37935.84461</v>
      </c>
      <c r="U32" s="161">
        <f t="shared" si="14"/>
        <v>87.716991791527931</v>
      </c>
      <c r="V32" s="160">
        <v>4175.7857299999996</v>
      </c>
      <c r="W32" s="160">
        <f>SUM(W14:W31)</f>
        <v>4105.1730699999989</v>
      </c>
      <c r="X32" s="160">
        <f>SUM(X14:X31)</f>
        <v>3949.1975999999995</v>
      </c>
      <c r="Y32" s="161">
        <f t="shared" si="15"/>
        <v>96.200514147872468</v>
      </c>
      <c r="Z32" s="160">
        <f>SUM(Z14:Z31)</f>
        <v>0</v>
      </c>
      <c r="AA32" s="160">
        <f>SUM(AA14:AA31)</f>
        <v>136806.57246</v>
      </c>
      <c r="AB32" s="160">
        <f>SUM(AB14:AB31)</f>
        <v>92536.653829999996</v>
      </c>
      <c r="AC32" s="161">
        <f t="shared" si="16"/>
        <v>67.64050305920513</v>
      </c>
      <c r="AD32" s="160">
        <v>6975.4179999999997</v>
      </c>
      <c r="AE32" s="160">
        <f>SUM(AE14:AE31)</f>
        <v>9068.0644499999999</v>
      </c>
      <c r="AF32" s="160">
        <f>SUM(AF14:AF31)</f>
        <v>8882.2494800000004</v>
      </c>
      <c r="AG32" s="161">
        <f t="shared" si="17"/>
        <v>97.950886090140216</v>
      </c>
      <c r="AH32" s="160">
        <v>305.66500000000002</v>
      </c>
      <c r="AI32" s="160">
        <f>SUM(AI14:AI31)</f>
        <v>305.66500000000002</v>
      </c>
      <c r="AJ32" s="160">
        <f>SUM(AJ14:AJ31)</f>
        <v>305.66500000000002</v>
      </c>
      <c r="AK32" s="161">
        <f t="shared" si="18"/>
        <v>100</v>
      </c>
      <c r="AL32" s="160">
        <v>39305</v>
      </c>
      <c r="AM32" s="160">
        <f>SUM(AM14:AM31)</f>
        <v>39305</v>
      </c>
      <c r="AN32" s="160">
        <f>SUM(AN14:AN31)</f>
        <v>39246.614600000001</v>
      </c>
      <c r="AO32" s="161">
        <f t="shared" si="19"/>
        <v>99.851455540007635</v>
      </c>
      <c r="AP32" s="160">
        <v>1314.1278399999999</v>
      </c>
      <c r="AQ32" s="160">
        <f>SUM(AQ14:AQ31)</f>
        <v>1314.1278399999999</v>
      </c>
      <c r="AR32" s="160">
        <f>SUM(AR14:AR31)</f>
        <v>1220.26811</v>
      </c>
      <c r="AS32" s="161">
        <f t="shared" si="20"/>
        <v>92.857640851745444</v>
      </c>
      <c r="AT32" s="160">
        <v>81631.8</v>
      </c>
      <c r="AU32" s="160">
        <f>SUM(AU14:AU31)</f>
        <v>88404.92</v>
      </c>
      <c r="AV32" s="160">
        <f>SUM(AV14:AV31)</f>
        <v>87865.015499999994</v>
      </c>
      <c r="AW32" s="161">
        <f t="shared" si="21"/>
        <v>99.389282293338425</v>
      </c>
      <c r="AX32" s="160">
        <v>77847.877829999998</v>
      </c>
      <c r="AY32" s="160">
        <f t="shared" ref="AY32:AZ32" si="67">SUM(AY14:AY31)</f>
        <v>77847.877829999998</v>
      </c>
      <c r="AZ32" s="160">
        <f t="shared" si="67"/>
        <v>77565.59663</v>
      </c>
      <c r="BA32" s="161">
        <f t="shared" si="0"/>
        <v>99.637393840566304</v>
      </c>
      <c r="BB32" s="160">
        <v>216000</v>
      </c>
      <c r="BC32" s="160">
        <f t="shared" ref="BC32:BD32" si="68">SUM(BC14:BC31)</f>
        <v>250000</v>
      </c>
      <c r="BD32" s="160">
        <f t="shared" si="68"/>
        <v>250000</v>
      </c>
      <c r="BE32" s="161">
        <f t="shared" si="1"/>
        <v>100</v>
      </c>
      <c r="BF32" s="160">
        <f>SUM(BF14:BF31)</f>
        <v>0</v>
      </c>
      <c r="BG32" s="160">
        <f t="shared" ref="BG32:BH32" si="69">SUM(BG14:BG31)</f>
        <v>89775.958659999989</v>
      </c>
      <c r="BH32" s="160">
        <f t="shared" si="69"/>
        <v>89775.958659999989</v>
      </c>
      <c r="BI32" s="161">
        <f t="shared" si="2"/>
        <v>100</v>
      </c>
      <c r="BJ32" s="160">
        <f>SUM(BJ14:BJ31)</f>
        <v>0</v>
      </c>
      <c r="BK32" s="160">
        <f t="shared" ref="BK32:BL32" si="70">SUM(BK14:BK31)</f>
        <v>4414.8570099999997</v>
      </c>
      <c r="BL32" s="160">
        <f t="shared" si="70"/>
        <v>4394.0298499999999</v>
      </c>
      <c r="BM32" s="161">
        <f t="shared" si="3"/>
        <v>99.528248367889944</v>
      </c>
      <c r="BN32" s="160">
        <f>SUM(BN14:BN31)</f>
        <v>0</v>
      </c>
      <c r="BO32" s="160">
        <f t="shared" ref="BO32:BP32" si="71">SUM(BO14:BO31)</f>
        <v>130759.86487</v>
      </c>
      <c r="BP32" s="160">
        <f t="shared" si="71"/>
        <v>130759.86487</v>
      </c>
      <c r="BQ32" s="161">
        <f t="shared" si="4"/>
        <v>100</v>
      </c>
      <c r="BR32" s="160">
        <v>5050.527</v>
      </c>
      <c r="BS32" s="160">
        <f>SUM(BS14:BS31)</f>
        <v>18065.684209999999</v>
      </c>
      <c r="BT32" s="160">
        <f>SUM(BT14:BT31)</f>
        <v>18065.684209999999</v>
      </c>
      <c r="BU32" s="161">
        <f t="shared" si="22"/>
        <v>100</v>
      </c>
      <c r="BV32" s="160">
        <f>SUM(BV14:BV31)</f>
        <v>0</v>
      </c>
      <c r="BW32" s="160">
        <f t="shared" ref="BW32:BX32" si="72">SUM(BW14:BW31)</f>
        <v>31220.842109999998</v>
      </c>
      <c r="BX32" s="160">
        <f t="shared" si="72"/>
        <v>31220.842109999998</v>
      </c>
      <c r="BY32" s="161">
        <f t="shared" si="5"/>
        <v>100</v>
      </c>
      <c r="BZ32" s="160">
        <v>256144.59458999999</v>
      </c>
      <c r="CA32" s="160">
        <f>SUM(CA14:CA31)</f>
        <v>256144.59458999999</v>
      </c>
      <c r="CB32" s="160">
        <f>SUM(CB14:CB31)</f>
        <v>256144.59458999999</v>
      </c>
      <c r="CC32" s="161">
        <f t="shared" si="23"/>
        <v>100</v>
      </c>
      <c r="CD32" s="160">
        <f>SUM(CD14:CD31)</f>
        <v>0</v>
      </c>
      <c r="CE32" s="160">
        <f>SUM(CE14:CE31)</f>
        <v>173291.48649000001</v>
      </c>
      <c r="CF32" s="160">
        <f>SUM(CF14:CF31)</f>
        <v>173291.48649000001</v>
      </c>
      <c r="CG32" s="161">
        <f t="shared" si="24"/>
        <v>100</v>
      </c>
      <c r="CH32" s="160">
        <v>85033.805410000001</v>
      </c>
      <c r="CI32" s="160">
        <f>SUM(CI14:CI31)</f>
        <v>129639.01772999999</v>
      </c>
      <c r="CJ32" s="160">
        <f>SUM(CJ14:CJ31)</f>
        <v>129639.01772999999</v>
      </c>
      <c r="CK32" s="161">
        <f t="shared" si="25"/>
        <v>100</v>
      </c>
      <c r="CL32" s="160">
        <v>121511.90000000001</v>
      </c>
      <c r="CM32" s="160">
        <f>SUM(CM14:CM31)</f>
        <v>121511.90000000001</v>
      </c>
      <c r="CN32" s="160">
        <f>SUM(CN14:CN31)</f>
        <v>121511.90000000001</v>
      </c>
      <c r="CO32" s="161">
        <f t="shared" si="6"/>
        <v>100</v>
      </c>
      <c r="CP32" s="160">
        <v>18000</v>
      </c>
      <c r="CQ32" s="160">
        <f>SUM(CQ14:CQ31)</f>
        <v>18000</v>
      </c>
      <c r="CR32" s="160">
        <f>SUM(CR14:CR31)</f>
        <v>18000</v>
      </c>
      <c r="CS32" s="161">
        <f t="shared" si="7"/>
        <v>100</v>
      </c>
      <c r="CT32" s="160">
        <v>22199.59</v>
      </c>
      <c r="CU32" s="160">
        <f>SUM(CU14:CU31)</f>
        <v>22199.59</v>
      </c>
      <c r="CV32" s="160">
        <f>SUM(CV14:CV31)</f>
        <v>22199.59</v>
      </c>
      <c r="CW32" s="161">
        <f t="shared" si="26"/>
        <v>100</v>
      </c>
      <c r="CX32" s="160">
        <v>0</v>
      </c>
      <c r="CY32" s="160">
        <f>SUM(CY14:CY31)</f>
        <v>0</v>
      </c>
      <c r="CZ32" s="160">
        <f>SUM(CZ14:CZ31)</f>
        <v>0</v>
      </c>
      <c r="DA32" s="161">
        <f t="shared" si="8"/>
        <v>0</v>
      </c>
      <c r="DB32" s="160">
        <v>418.57223999999991</v>
      </c>
      <c r="DC32" s="160">
        <f>SUM(DC14:DC31)</f>
        <v>418.57223999999991</v>
      </c>
      <c r="DD32" s="160">
        <f>SUM(DD14:DD31)</f>
        <v>418.57223999999991</v>
      </c>
      <c r="DE32" s="161">
        <f t="shared" si="27"/>
        <v>100</v>
      </c>
      <c r="DF32" s="160">
        <v>5612.7225099999996</v>
      </c>
      <c r="DG32" s="160">
        <f>SUM(DG14:DG31)</f>
        <v>5612.7225099999996</v>
      </c>
      <c r="DH32" s="160">
        <f>SUM(DH14:DH31)</f>
        <v>5612.7225099999996</v>
      </c>
      <c r="DI32" s="161">
        <f t="shared" si="28"/>
        <v>100</v>
      </c>
      <c r="DJ32" s="160">
        <f>SUM(DJ14:DJ31)</f>
        <v>0</v>
      </c>
      <c r="DK32" s="160">
        <f>SUM(DK14:DK31)</f>
        <v>0</v>
      </c>
      <c r="DL32" s="160">
        <f>SUM(DL14:DL31)</f>
        <v>0</v>
      </c>
      <c r="DM32" s="161">
        <f t="shared" si="29"/>
        <v>0</v>
      </c>
      <c r="DN32" s="160">
        <v>19836.5</v>
      </c>
      <c r="DO32" s="160">
        <f>SUM(DO14:DO31)</f>
        <v>19836.5</v>
      </c>
      <c r="DP32" s="160">
        <f>SUM(DP14:DP31)</f>
        <v>19836.499970000001</v>
      </c>
      <c r="DQ32" s="161">
        <f t="shared" si="30"/>
        <v>99.99999984876365</v>
      </c>
      <c r="DR32" s="160">
        <v>0</v>
      </c>
      <c r="DS32" s="160">
        <f>SUM(DS14:DS31)</f>
        <v>0</v>
      </c>
      <c r="DT32" s="160">
        <f>SUM(DT14:DT31)</f>
        <v>0</v>
      </c>
      <c r="DU32" s="161">
        <f t="shared" si="9"/>
        <v>0</v>
      </c>
      <c r="DV32" s="160">
        <v>14699.999999999998</v>
      </c>
      <c r="DW32" s="160">
        <f>SUM(DW14:DW31)</f>
        <v>12142.001930000002</v>
      </c>
      <c r="DX32" s="160">
        <f>SUM(DX14:DX31)</f>
        <v>12142.001930000002</v>
      </c>
      <c r="DY32" s="161">
        <f t="shared" si="31"/>
        <v>100</v>
      </c>
      <c r="DZ32" s="160">
        <v>10778.07</v>
      </c>
      <c r="EA32" s="160">
        <f>SUM(EA14:EA31)</f>
        <v>16532.456600000001</v>
      </c>
      <c r="EB32" s="160">
        <f>SUM(EB14:EB31)</f>
        <v>16532.456600000001</v>
      </c>
      <c r="EC32" s="161">
        <f t="shared" si="32"/>
        <v>100</v>
      </c>
      <c r="ED32" s="160">
        <v>18454.557000000001</v>
      </c>
      <c r="EE32" s="160">
        <f>SUM(EE14:EE31)</f>
        <v>18481.427</v>
      </c>
      <c r="EF32" s="160">
        <f>SUM(EF14:EF31)</f>
        <v>15259.973330000001</v>
      </c>
      <c r="EG32" s="161">
        <f>IF(ISERROR(EF32/EE32*100),,EF32/EE32*100)</f>
        <v>82.569237375447258</v>
      </c>
      <c r="EH32" s="160">
        <v>43000</v>
      </c>
      <c r="EI32" s="160">
        <f>SUM(EI14:EI31)</f>
        <v>41007.543709999998</v>
      </c>
      <c r="EJ32" s="160">
        <f>SUM(EJ14:EJ31)</f>
        <v>41007.543709999998</v>
      </c>
      <c r="EK32" s="161">
        <f t="shared" si="34"/>
        <v>100</v>
      </c>
      <c r="EL32" s="160">
        <v>269508.35774000001</v>
      </c>
      <c r="EM32" s="160">
        <f>SUM(EM14:EM31)</f>
        <v>191970.34723999997</v>
      </c>
      <c r="EN32" s="160">
        <f>SUM(EN14:EN31)</f>
        <v>187636.58434000003</v>
      </c>
      <c r="EO32" s="161">
        <f t="shared" si="35"/>
        <v>97.742483168725059</v>
      </c>
      <c r="EP32" s="160">
        <v>281953.52889000007</v>
      </c>
      <c r="EQ32" s="160">
        <f>SUM(EQ14:EQ31)</f>
        <v>514087.74894000002</v>
      </c>
      <c r="ER32" s="160">
        <f>SUM(ER14:ER31)</f>
        <v>509174.95390000002</v>
      </c>
      <c r="ES32" s="161">
        <f t="shared" si="36"/>
        <v>99.044366443252201</v>
      </c>
      <c r="ET32" s="160">
        <v>57250.817439999992</v>
      </c>
      <c r="EU32" s="160">
        <f>SUM(EU14:EU31)</f>
        <v>98691.939660000004</v>
      </c>
      <c r="EV32" s="160">
        <f>SUM(EV14:EV31)</f>
        <v>98190.362540000002</v>
      </c>
      <c r="EW32" s="161">
        <f t="shared" si="37"/>
        <v>99.491774990208953</v>
      </c>
      <c r="EX32" s="160">
        <v>481324.24</v>
      </c>
      <c r="EY32" s="160">
        <f>SUM(EY14:EY31)</f>
        <v>469611.51685999997</v>
      </c>
      <c r="EZ32" s="160">
        <f>SUM(EZ14:EZ31)</f>
        <v>391266.26841999998</v>
      </c>
      <c r="FA32" s="161">
        <f t="shared" si="38"/>
        <v>83.317008713106972</v>
      </c>
      <c r="FB32" s="160">
        <v>64185.000000000007</v>
      </c>
      <c r="FC32" s="160">
        <f>SUM(FC14:FC31)</f>
        <v>471026.48</v>
      </c>
      <c r="FD32" s="160">
        <f>SUM(FD14:FD31)</f>
        <v>471026.48</v>
      </c>
      <c r="FE32" s="161">
        <f t="shared" si="39"/>
        <v>100</v>
      </c>
      <c r="FF32" s="160">
        <f>SUM(FF14:FF31)</f>
        <v>0</v>
      </c>
      <c r="FG32" s="160">
        <f>SUM(FG14:FG31)</f>
        <v>55090.286319999999</v>
      </c>
      <c r="FH32" s="160">
        <f>SUM(FH14:FH31)</f>
        <v>55090.286319999999</v>
      </c>
      <c r="FI32" s="161">
        <f t="shared" si="40"/>
        <v>100</v>
      </c>
      <c r="FJ32" s="160">
        <v>1149.5416500000001</v>
      </c>
      <c r="FK32" s="160">
        <f>SUM(FK14:FK31)</f>
        <v>1149.5416500000001</v>
      </c>
      <c r="FL32" s="160">
        <f>SUM(FL14:FL31)</f>
        <v>1020.5665000000001</v>
      </c>
      <c r="FM32" s="161">
        <f t="shared" si="41"/>
        <v>88.780297782163871</v>
      </c>
      <c r="FN32" s="160">
        <v>7914.1799999999994</v>
      </c>
      <c r="FO32" s="160">
        <f>SUM(FO14:FO31)</f>
        <v>7914.1799999999994</v>
      </c>
      <c r="FP32" s="160">
        <f>SUM(FP14:FP31)</f>
        <v>7562.9317299999993</v>
      </c>
      <c r="FQ32" s="161">
        <f t="shared" si="42"/>
        <v>95.561785680891759</v>
      </c>
      <c r="FR32" s="160">
        <v>1110.1249</v>
      </c>
      <c r="FS32" s="160">
        <f>SUM(FS14:FS31)</f>
        <v>1110.1249</v>
      </c>
      <c r="FT32" s="160">
        <f>SUM(FT14:FT31)</f>
        <v>1110.1249</v>
      </c>
      <c r="FU32" s="161">
        <f t="shared" si="43"/>
        <v>100</v>
      </c>
      <c r="FV32" s="160">
        <v>63483.408410000004</v>
      </c>
      <c r="FW32" s="160">
        <f>SUM(FW14:FW31)</f>
        <v>70432.458029999994</v>
      </c>
      <c r="FX32" s="160">
        <f>SUM(FX14:FX31)</f>
        <v>68829.628089999998</v>
      </c>
      <c r="FY32" s="161">
        <f t="shared" si="44"/>
        <v>97.724302140190417</v>
      </c>
      <c r="FZ32" s="160">
        <v>0</v>
      </c>
      <c r="GA32" s="160">
        <f>SUM(GA14:GA31)</f>
        <v>0</v>
      </c>
      <c r="GB32" s="160">
        <f>SUM(GB14:GB31)</f>
        <v>0</v>
      </c>
      <c r="GC32" s="161">
        <f t="shared" si="45"/>
        <v>0</v>
      </c>
      <c r="GD32" s="160">
        <v>18967</v>
      </c>
      <c r="GE32" s="160">
        <f>SUM(GE14:GE31)</f>
        <v>18966.999999999996</v>
      </c>
      <c r="GF32" s="160">
        <f>SUM(GF14:GF31)</f>
        <v>18940.875069999998</v>
      </c>
      <c r="GG32" s="161">
        <f t="shared" si="46"/>
        <v>99.8622611377656</v>
      </c>
      <c r="GH32" s="160">
        <v>262668</v>
      </c>
      <c r="GI32" s="160">
        <f>SUM(GI14:GI31)</f>
        <v>333014.10749999998</v>
      </c>
      <c r="GJ32" s="160">
        <f>SUM(GJ14:GJ31)</f>
        <v>323802.83283999999</v>
      </c>
      <c r="GK32" s="161">
        <f t="shared" si="47"/>
        <v>97.233968635998409</v>
      </c>
      <c r="GL32" s="160">
        <v>496936.94705999998</v>
      </c>
      <c r="GM32" s="160">
        <f>SUM(GM14:GM31)</f>
        <v>727429.67427000008</v>
      </c>
      <c r="GN32" s="160">
        <f>SUM(GN14:GN31)</f>
        <v>701543.18599000003</v>
      </c>
      <c r="GO32" s="161">
        <f t="shared" si="48"/>
        <v>96.441375820146732</v>
      </c>
      <c r="GP32" s="160">
        <v>0</v>
      </c>
      <c r="GQ32" s="160">
        <f>SUM(GQ14:GQ31)</f>
        <v>0</v>
      </c>
      <c r="GR32" s="160">
        <f>SUM(GR14:GR31)</f>
        <v>0</v>
      </c>
      <c r="GS32" s="161">
        <f t="shared" si="49"/>
        <v>0</v>
      </c>
      <c r="GT32" s="160">
        <f>SUM(GT14:GT31)</f>
        <v>0</v>
      </c>
      <c r="GU32" s="160">
        <f>SUM(GU14:GU31)</f>
        <v>173448</v>
      </c>
      <c r="GV32" s="160">
        <f>SUM(GV14:GV31)</f>
        <v>173448</v>
      </c>
      <c r="GW32" s="161">
        <f t="shared" si="50"/>
        <v>100</v>
      </c>
      <c r="GX32" s="160">
        <v>18500</v>
      </c>
      <c r="GY32" s="160">
        <f>SUM(GY14:GY31)</f>
        <v>212540</v>
      </c>
      <c r="GZ32" s="160">
        <f>SUM(GZ14:GZ31)</f>
        <v>212540</v>
      </c>
      <c r="HA32" s="161">
        <f t="shared" si="51"/>
        <v>100</v>
      </c>
      <c r="HB32" s="160">
        <v>27483.406500000001</v>
      </c>
      <c r="HC32" s="160">
        <f>SUM(HC14:HC31)</f>
        <v>24469.217200000003</v>
      </c>
      <c r="HD32" s="160">
        <f>SUM(HD14:HD31)</f>
        <v>22346.207200000001</v>
      </c>
      <c r="HE32" s="161">
        <f t="shared" si="52"/>
        <v>91.323751868940036</v>
      </c>
      <c r="HF32" s="160">
        <f>SUM(HF14:HF31)</f>
        <v>0</v>
      </c>
      <c r="HG32" s="160">
        <f>SUM(HG14:HG31)</f>
        <v>0</v>
      </c>
      <c r="HH32" s="160">
        <f>SUM(HH14:HH31)</f>
        <v>0</v>
      </c>
      <c r="HI32" s="161">
        <f>IF(ISERROR(HH32/HG32*100),,HH32/HG32*100)</f>
        <v>0</v>
      </c>
      <c r="HJ32" s="160">
        <v>0</v>
      </c>
      <c r="HK32" s="160">
        <f>SUM(HK14:HK31)</f>
        <v>0</v>
      </c>
      <c r="HL32" s="160">
        <f>SUM(HL14:HL31)</f>
        <v>0</v>
      </c>
      <c r="HM32" s="161">
        <f t="shared" si="54"/>
        <v>0</v>
      </c>
      <c r="HN32" s="160">
        <v>12899.335370000001</v>
      </c>
      <c r="HO32" s="160">
        <f>SUM(HO14:HO31)</f>
        <v>12899.335370000001</v>
      </c>
      <c r="HP32" s="160">
        <f>SUM(HP14:HP31)</f>
        <v>12522.62068</v>
      </c>
      <c r="HQ32" s="161">
        <f t="shared" si="55"/>
        <v>97.079580620284318</v>
      </c>
      <c r="HR32" s="160">
        <v>115907.26316</v>
      </c>
      <c r="HS32" s="160">
        <f>SUM(HS14:HS31)</f>
        <v>115907.26316</v>
      </c>
      <c r="HT32" s="160">
        <f>SUM(HT14:HT31)</f>
        <v>115907.26316</v>
      </c>
      <c r="HU32" s="161">
        <f t="shared" si="56"/>
        <v>100</v>
      </c>
      <c r="HV32" s="160">
        <v>90000</v>
      </c>
      <c r="HW32" s="160">
        <f>SUM(HW14:HW31)</f>
        <v>113900</v>
      </c>
      <c r="HX32" s="160">
        <f>SUM(HX14:HX31)</f>
        <v>113900</v>
      </c>
      <c r="HY32" s="161">
        <f t="shared" si="57"/>
        <v>100</v>
      </c>
      <c r="HZ32" s="160">
        <v>46321.71</v>
      </c>
      <c r="IA32" s="160">
        <f>SUM(IA14:IA31)</f>
        <v>46321.71</v>
      </c>
      <c r="IB32" s="160">
        <f>SUM(IB14:IB31)</f>
        <v>46321.71</v>
      </c>
      <c r="IC32" s="161">
        <f t="shared" si="58"/>
        <v>100</v>
      </c>
      <c r="ID32" s="160">
        <v>28693.6842</v>
      </c>
      <c r="IE32" s="160">
        <f>SUM(IE14:IE31)</f>
        <v>28693.6842</v>
      </c>
      <c r="IF32" s="160">
        <f>SUM(IF14:IF31)</f>
        <v>28693.6842</v>
      </c>
      <c r="IG32" s="161">
        <f t="shared" si="59"/>
        <v>100</v>
      </c>
      <c r="IH32" s="160">
        <v>9729.4737000000005</v>
      </c>
      <c r="II32" s="160">
        <f>SUM(II14:II31)</f>
        <v>7629.8947399999997</v>
      </c>
      <c r="IJ32" s="160">
        <f>SUM(IJ14:IJ31)</f>
        <v>7629.8947399999997</v>
      </c>
      <c r="IK32" s="161">
        <f t="shared" si="60"/>
        <v>100</v>
      </c>
      <c r="IL32" s="160">
        <f>SUM(IL14:IL31)</f>
        <v>0</v>
      </c>
      <c r="IM32" s="160">
        <f>SUM(IM14:IM31)</f>
        <v>188715.50755000001</v>
      </c>
      <c r="IN32" s="160">
        <f>SUM(IN14:IN31)</f>
        <v>188715.50755000001</v>
      </c>
      <c r="IO32" s="161">
        <f t="shared" si="61"/>
        <v>100</v>
      </c>
      <c r="IP32" s="160">
        <v>32057.368419999999</v>
      </c>
      <c r="IQ32" s="160">
        <f>SUM(IQ14:IQ31)</f>
        <v>26341.157900000002</v>
      </c>
      <c r="IR32" s="160">
        <f>SUM(IR14:IR31)</f>
        <v>26341.098410000002</v>
      </c>
      <c r="IS32" s="161">
        <f t="shared" si="62"/>
        <v>99.999774155713936</v>
      </c>
      <c r="IT32" s="160">
        <f>SUM(IT14:IT31)</f>
        <v>0</v>
      </c>
      <c r="IU32" s="160">
        <f>SUM(IU14:IU31)</f>
        <v>251183.79678999999</v>
      </c>
      <c r="IV32" s="160">
        <f>SUM(IV14:IV31)</f>
        <v>251183.79678999999</v>
      </c>
      <c r="IW32" s="161">
        <f t="shared" si="63"/>
        <v>100</v>
      </c>
      <c r="IX32" s="160">
        <v>154639.91</v>
      </c>
      <c r="IY32" s="160">
        <f>SUM(IY14:IY31)</f>
        <v>154639.91</v>
      </c>
      <c r="IZ32" s="160">
        <f>SUM(IZ14:IZ31)</f>
        <v>154639.91</v>
      </c>
      <c r="JA32" s="161">
        <f t="shared" si="64"/>
        <v>100</v>
      </c>
      <c r="JB32" s="160">
        <f>SUM(JB14:JB31)</f>
        <v>0</v>
      </c>
      <c r="JC32" s="160">
        <f>SUM(JC14:JC31)</f>
        <v>53708</v>
      </c>
      <c r="JD32" s="160">
        <f>SUM(JD14:JD31)</f>
        <v>53708</v>
      </c>
      <c r="JE32" s="161">
        <f t="shared" si="65"/>
        <v>100</v>
      </c>
    </row>
    <row r="33" spans="1:265" ht="21.75" customHeight="1" x14ac:dyDescent="0.25">
      <c r="A33" s="56"/>
      <c r="B33" s="163"/>
      <c r="C33" s="164"/>
      <c r="D33" s="164"/>
      <c r="E33" s="165"/>
      <c r="F33" s="166"/>
      <c r="G33" s="167"/>
      <c r="H33" s="167"/>
      <c r="I33" s="164"/>
      <c r="J33" s="168"/>
      <c r="K33" s="153"/>
      <c r="L33" s="153"/>
      <c r="M33" s="152"/>
      <c r="N33" s="152"/>
      <c r="O33" s="169"/>
      <c r="P33" s="153"/>
      <c r="Q33" s="152"/>
      <c r="R33" s="168"/>
      <c r="S33" s="153"/>
      <c r="T33" s="153"/>
      <c r="U33" s="152"/>
      <c r="V33" s="168"/>
      <c r="W33" s="153"/>
      <c r="X33" s="153"/>
      <c r="Y33" s="152"/>
      <c r="Z33" s="168"/>
      <c r="AA33" s="153"/>
      <c r="AB33" s="153"/>
      <c r="AC33" s="152"/>
      <c r="AD33" s="168"/>
      <c r="AE33" s="153"/>
      <c r="AF33" s="153"/>
      <c r="AG33" s="152"/>
      <c r="AH33" s="168"/>
      <c r="AI33" s="153"/>
      <c r="AJ33" s="153"/>
      <c r="AK33" s="152"/>
      <c r="AL33" s="168"/>
      <c r="AM33" s="153"/>
      <c r="AN33" s="153"/>
      <c r="AO33" s="152"/>
      <c r="AP33" s="168"/>
      <c r="AQ33" s="153"/>
      <c r="AR33" s="153"/>
      <c r="AS33" s="152"/>
      <c r="AT33" s="168"/>
      <c r="AU33" s="153"/>
      <c r="AV33" s="153"/>
      <c r="AW33" s="152"/>
      <c r="AX33" s="168"/>
      <c r="AY33" s="153"/>
      <c r="AZ33" s="153"/>
      <c r="BA33" s="164"/>
      <c r="BB33" s="168"/>
      <c r="BC33" s="153"/>
      <c r="BD33" s="153"/>
      <c r="BE33" s="164"/>
      <c r="BF33" s="168"/>
      <c r="BG33" s="153"/>
      <c r="BH33" s="153"/>
      <c r="BI33" s="164"/>
      <c r="BJ33" s="168"/>
      <c r="BK33" s="153"/>
      <c r="BL33" s="153"/>
      <c r="BM33" s="164"/>
      <c r="BN33" s="168"/>
      <c r="BO33" s="153"/>
      <c r="BP33" s="153"/>
      <c r="BQ33" s="164"/>
      <c r="BR33" s="168"/>
      <c r="BS33" s="153"/>
      <c r="BT33" s="153"/>
      <c r="BU33" s="152"/>
      <c r="BV33" s="168"/>
      <c r="BW33" s="153"/>
      <c r="BX33" s="153"/>
      <c r="BY33" s="164"/>
      <c r="BZ33" s="168"/>
      <c r="CA33" s="153"/>
      <c r="CB33" s="153"/>
      <c r="CC33" s="152"/>
      <c r="CD33" s="168"/>
      <c r="CE33" s="153"/>
      <c r="CF33" s="153"/>
      <c r="CG33" s="152"/>
      <c r="CH33" s="168"/>
      <c r="CI33" s="153"/>
      <c r="CJ33" s="153"/>
      <c r="CK33" s="152"/>
      <c r="CL33" s="168"/>
      <c r="CM33" s="153"/>
      <c r="CN33" s="153"/>
      <c r="CO33" s="152"/>
      <c r="CP33" s="168"/>
      <c r="CQ33" s="153"/>
      <c r="CR33" s="153"/>
      <c r="CS33" s="152"/>
      <c r="CT33" s="168"/>
      <c r="CU33" s="153"/>
      <c r="CV33" s="153"/>
      <c r="CW33" s="152"/>
      <c r="CX33" s="168"/>
      <c r="CY33" s="153"/>
      <c r="CZ33" s="153"/>
      <c r="DA33" s="152"/>
      <c r="DB33" s="168"/>
      <c r="DC33" s="153"/>
      <c r="DD33" s="153"/>
      <c r="DE33" s="152"/>
      <c r="DF33" s="168"/>
      <c r="DG33" s="153"/>
      <c r="DH33" s="153"/>
      <c r="DI33" s="152"/>
      <c r="DJ33" s="168"/>
      <c r="DK33" s="153"/>
      <c r="DL33" s="153"/>
      <c r="DM33" s="152"/>
      <c r="DN33" s="168"/>
      <c r="DO33" s="153"/>
      <c r="DP33" s="153"/>
      <c r="DQ33" s="152"/>
      <c r="DR33" s="168"/>
      <c r="DS33" s="153"/>
      <c r="DT33" s="153"/>
      <c r="DU33" s="152"/>
      <c r="DV33" s="168"/>
      <c r="DW33" s="153"/>
      <c r="DX33" s="153"/>
      <c r="DY33" s="152"/>
      <c r="DZ33" s="168"/>
      <c r="EA33" s="153"/>
      <c r="EB33" s="153"/>
      <c r="EC33" s="152"/>
      <c r="ED33" s="168"/>
      <c r="EE33" s="153"/>
      <c r="EF33" s="153"/>
      <c r="EG33" s="164"/>
      <c r="EH33" s="168"/>
      <c r="EI33" s="153"/>
      <c r="EJ33" s="153"/>
      <c r="EK33" s="152"/>
      <c r="EL33" s="168"/>
      <c r="EM33" s="153"/>
      <c r="EN33" s="153"/>
      <c r="EO33" s="152"/>
      <c r="EP33" s="168"/>
      <c r="EQ33" s="153"/>
      <c r="ER33" s="153"/>
      <c r="ES33" s="152"/>
      <c r="ET33" s="168"/>
      <c r="EU33" s="153"/>
      <c r="EV33" s="153"/>
      <c r="EW33" s="152"/>
      <c r="EX33" s="168"/>
      <c r="EY33" s="153"/>
      <c r="EZ33" s="153"/>
      <c r="FA33" s="152"/>
      <c r="FB33" s="168"/>
      <c r="FC33" s="153"/>
      <c r="FD33" s="153"/>
      <c r="FE33" s="152"/>
      <c r="FF33" s="168"/>
      <c r="FG33" s="153"/>
      <c r="FH33" s="153"/>
      <c r="FI33" s="152"/>
      <c r="FJ33" s="168"/>
      <c r="FK33" s="153"/>
      <c r="FL33" s="153"/>
      <c r="FM33" s="152"/>
      <c r="FN33" s="168"/>
      <c r="FO33" s="153"/>
      <c r="FP33" s="153"/>
      <c r="FQ33" s="152"/>
      <c r="FR33" s="168"/>
      <c r="FS33" s="153"/>
      <c r="FT33" s="153"/>
      <c r="FU33" s="152"/>
      <c r="FV33" s="168"/>
      <c r="FW33" s="153"/>
      <c r="FX33" s="153"/>
      <c r="FY33" s="152"/>
      <c r="FZ33" s="168"/>
      <c r="GA33" s="153"/>
      <c r="GB33" s="153"/>
      <c r="GC33" s="152"/>
      <c r="GD33" s="168"/>
      <c r="GE33" s="153"/>
      <c r="GF33" s="153"/>
      <c r="GG33" s="152"/>
      <c r="GH33" s="168"/>
      <c r="GI33" s="153"/>
      <c r="GJ33" s="153"/>
      <c r="GK33" s="152"/>
      <c r="GL33" s="168"/>
      <c r="GM33" s="153"/>
      <c r="GN33" s="153"/>
      <c r="GO33" s="152"/>
      <c r="GP33" s="168"/>
      <c r="GQ33" s="153"/>
      <c r="GR33" s="153"/>
      <c r="GS33" s="152"/>
      <c r="GT33" s="168"/>
      <c r="GU33" s="153"/>
      <c r="GV33" s="153"/>
      <c r="GW33" s="152"/>
      <c r="GX33" s="168"/>
      <c r="GY33" s="153"/>
      <c r="GZ33" s="153"/>
      <c r="HA33" s="152"/>
      <c r="HB33" s="168"/>
      <c r="HC33" s="153"/>
      <c r="HD33" s="153"/>
      <c r="HE33" s="152"/>
      <c r="HF33" s="168"/>
      <c r="HG33" s="153"/>
      <c r="HH33" s="153"/>
      <c r="HI33" s="164"/>
      <c r="HJ33" s="168"/>
      <c r="HK33" s="153"/>
      <c r="HL33" s="153"/>
      <c r="HM33" s="152"/>
      <c r="HN33" s="168"/>
      <c r="HO33" s="153"/>
      <c r="HP33" s="153"/>
      <c r="HQ33" s="152"/>
      <c r="HR33" s="168"/>
      <c r="HS33" s="153"/>
      <c r="HT33" s="153"/>
      <c r="HU33" s="152"/>
      <c r="HV33" s="168"/>
      <c r="HW33" s="153"/>
      <c r="HX33" s="153"/>
      <c r="HY33" s="152"/>
      <c r="HZ33" s="168"/>
      <c r="IA33" s="153"/>
      <c r="IB33" s="153"/>
      <c r="IC33" s="152"/>
      <c r="ID33" s="168"/>
      <c r="IE33" s="153"/>
      <c r="IF33" s="153"/>
      <c r="IG33" s="152"/>
      <c r="IH33" s="168"/>
      <c r="II33" s="153"/>
      <c r="IJ33" s="153"/>
      <c r="IK33" s="152"/>
      <c r="IL33" s="168"/>
      <c r="IM33" s="153"/>
      <c r="IN33" s="153"/>
      <c r="IO33" s="152"/>
      <c r="IP33" s="168"/>
      <c r="IQ33" s="153"/>
      <c r="IR33" s="153"/>
      <c r="IS33" s="152"/>
      <c r="IT33" s="168"/>
      <c r="IU33" s="153"/>
      <c r="IV33" s="153"/>
      <c r="IW33" s="152"/>
      <c r="IX33" s="168"/>
      <c r="IY33" s="153"/>
      <c r="IZ33" s="153"/>
      <c r="JA33" s="152"/>
      <c r="JB33" s="168"/>
      <c r="JC33" s="153"/>
      <c r="JD33" s="153"/>
      <c r="JE33" s="152"/>
    </row>
    <row r="34" spans="1:265" ht="21.75" customHeight="1" x14ac:dyDescent="0.25">
      <c r="A34" s="170" t="s">
        <v>53</v>
      </c>
      <c r="B34" s="144">
        <f t="shared" ref="B34:D35" si="73">J34+N34+R34+V34+Z34+AD34+AH34+AL34+AP34+AT34+AX34+BB34+BF34+BJ34+BN34+BR34+BV34+BZ34+CD34+CH34+CL34+CP34+CT34+CX34+DB34+DF34+DJ34+DN34+DR34+DV34+DZ34+ED34+EH34+EL34+EP34+ET34+EX34+FB34+FF34+FJ34+FN34+FR34+FV34+FZ34+GD34+GH34+GL34+GP34+GT34+GX34+HB34+HF34+HJ34+HN34+HR34+HV34+HZ34+ID34+IH34+IL34+IP34+IT34+IX34+JB34</f>
        <v>784626.78331999993</v>
      </c>
      <c r="C34" s="145">
        <f t="shared" si="73"/>
        <v>1319327.7358200001</v>
      </c>
      <c r="D34" s="145">
        <f t="shared" si="73"/>
        <v>1294770.2143900001</v>
      </c>
      <c r="E34" s="146" t="e">
        <f>M34+Q34+Y34+#REF!+#REF!+AO34+AS34+AW34+BU34+#REF!+CC34+CO34+DE34+#REF!+DI34+DQ34+DU34+DY34+EO34+ES34+EW34+FA34+FM34+FU34+FY34+GC34+#REF!+#REF!+GG34+GK34+GO34+HA34+#REF!+HE34+#REF!+HQ34+HU34+HY34+IC34+AC34+#REF!+#REF!+HM34+#REF!+AK34+CK34+FQ34+EC34+IG34+IK34+JA34+#REF!+#REF!+CW34+EG34+DA34+GS34+IW34+BA34+BE34+#REF!+AG34+IS34+CS34+FE34+EK34+BI34+BQ34+GW34+IO34+BM34+U34+HI34+DM34</f>
        <v>#REF!</v>
      </c>
      <c r="F34" s="144" t="e">
        <f>O34+S34+AA34+AE34+#REF!+AQ34+AU34+#REF!+BW34+#REF!+CI34+CQ34+#REF!+DG34+DK34+DS34+DW34+EA34+EQ34+EU34+EY34+FC34+FO34+FW34+GA34+GE34+#REF!+IM34+GI34+GM34+#REF!+HC34+GQ34+#REF!+HG34+HS34+HW34+IA34+IE34+#REF!+AI34+CA34+HO34+#REF!+AM34+CM34+FS34+EE34+II34+#REF!+JF34+AY34+CU34+CY34+EI34+DC34+GU34+IY34+BC34+BG34+FK34+#REF!+IU34+#REF!+#REF!+EM34+BK34+BS34+GY34+IQ34+BO34+W34+HK34+DO34</f>
        <v>#REF!</v>
      </c>
      <c r="G34" s="144" t="e">
        <f>P34+T34+AB34+AF34+#REF!+AR34+AV34+#REF!+BX34+#REF!+CJ34+CR34+#REF!+DH34+DL34+DT34+DX34+EB34+ER34+EV34+EZ34+FD34+FP34+FX34+GB34+GF34+#REF!+IN34+GJ34+GN34+#REF!+HD34+GR34+#REF!+HH34+HT34+HX34+IB34+IF34+#REF!+AJ34+CB34+HP34+#REF!+AN34+CN34+FT34+EF34+IJ34+#REF!+#REF!+AZ34+CV34+CZ34+EJ34+DD34+GV34+IZ34+BD34+BH34+FL34+#REF!+IV34+#REF!+#REF!+EN34+BL34+BT34+GZ34+IR34+BP34+X34+HL34+DP34</f>
        <v>#REF!</v>
      </c>
      <c r="H34" s="144" t="e">
        <f>Q34+U34+AC34+AG34+#REF!+AS34+AW34+#REF!+BY34+#REF!+CK34+CS34+#REF!+DI34+DM34+DU34+DY34+EC34+ES34+EW34+FA34+FE34+FQ34+FY34+GC34+GG34+#REF!+IO34+GK34+GO34+#REF!+HE34+GS34+#REF!+HI34+HU34+HY34+IC34+IG34+#REF!+AK34+CC34+HQ34+#REF!+AO34+CO34+FU34+EG34+IK34+#REF!+JG34+BA34+CW34+DA34+EK34+DE34+GW34+JA34+BE34+BI34+FM34+#REF!+IW34+#REF!+#REF!+EO34+BM34+BU34+HA34+IS34+BQ34+Y34+HM34+DQ34</f>
        <v>#REF!</v>
      </c>
      <c r="I34" s="171">
        <f t="shared" ref="I34:I35" si="74">IF(ISERROR(D34/C34*100),,D34/C34*100)</f>
        <v>98.138633732676226</v>
      </c>
      <c r="J34" s="172">
        <v>1068.7444399999999</v>
      </c>
      <c r="K34" s="173">
        <f>'[4]Проверочная  таблица'!DV32/1000</f>
        <v>1068.7444399999999</v>
      </c>
      <c r="L34" s="173">
        <f>'[4]Проверочная  таблица'!DY32/1000</f>
        <v>1068.7444399999999</v>
      </c>
      <c r="M34" s="174">
        <f t="shared" ref="M34:M35" si="75">IF(ISERROR(L34/K34*100),,L34/K34*100)</f>
        <v>100</v>
      </c>
      <c r="N34" s="174">
        <v>0</v>
      </c>
      <c r="O34" s="175">
        <f>'[4]Проверочная  таблица'!DW32/1000</f>
        <v>0</v>
      </c>
      <c r="P34" s="173">
        <f>'[4]Проверочная  таблица'!DZ32/1000</f>
        <v>0</v>
      </c>
      <c r="Q34" s="174">
        <f t="shared" ref="Q34:Q35" si="76">IF(ISERROR(P34/O34*100),,P34/O34*100)</f>
        <v>0</v>
      </c>
      <c r="R34" s="172"/>
      <c r="S34" s="173">
        <f>'[4]Проверочная  таблица'!PA32/1000</f>
        <v>27030</v>
      </c>
      <c r="T34" s="176">
        <f>'[4]Проверочная  таблица'!PD32/1000</f>
        <v>22995.210950000001</v>
      </c>
      <c r="U34" s="174">
        <f t="shared" ref="U34:U35" si="77">IF(ISERROR(T34/S34*100),,T34/S34*100)</f>
        <v>85.072922493525709</v>
      </c>
      <c r="V34" s="172">
        <v>647.71713999999997</v>
      </c>
      <c r="W34" s="173">
        <f>('[4]Прочая  субсидия_МР  и  ГО'!D28)/1000</f>
        <v>647.71713999999997</v>
      </c>
      <c r="X34" s="173">
        <f>('[4]Прочая  субсидия_МР  и  ГО'!E28)/1000</f>
        <v>647.71713999999997</v>
      </c>
      <c r="Y34" s="174">
        <f t="shared" ref="Y34:Y35" si="78">IF(ISERROR(X34/W34*100),,X34/W34*100)</f>
        <v>100</v>
      </c>
      <c r="Z34" s="172"/>
      <c r="AA34" s="173">
        <f>'[4]Проверочная  таблица'!PG32/1000</f>
        <v>0</v>
      </c>
      <c r="AB34" s="176">
        <f>'[4]Проверочная  таблица'!PJ32/1000</f>
        <v>0</v>
      </c>
      <c r="AC34" s="174">
        <f t="shared" ref="AC34:AC35" si="79">IF(ISERROR(AB34/AA34*100),,AB34/AA34*100)</f>
        <v>0</v>
      </c>
      <c r="AD34" s="172">
        <v>0</v>
      </c>
      <c r="AE34" s="173">
        <f>('[4]Проверочная  таблица'!EL32+'[4]Проверочная  таблица'!EM32)/1000</f>
        <v>0</v>
      </c>
      <c r="AF34" s="176">
        <f>('[4]Проверочная  таблица'!ES32+'[4]Проверочная  таблица'!ET32)/1000</f>
        <v>0</v>
      </c>
      <c r="AG34" s="174">
        <f t="shared" ref="AG34:AG35" si="80">IF(ISERROR(AF34/AE34*100),,AF34/AE34*100)</f>
        <v>0</v>
      </c>
      <c r="AH34" s="172">
        <v>0</v>
      </c>
      <c r="AI34" s="173">
        <f>'[4]Прочая  субсидия_МР  и  ГО'!F28/1000</f>
        <v>0</v>
      </c>
      <c r="AJ34" s="173">
        <f>'[4]Прочая  субсидия_МР  и  ГО'!G28/1000</f>
        <v>0</v>
      </c>
      <c r="AK34" s="174">
        <f t="shared" ref="AK34:AK35" si="81">IF(ISERROR(AJ34/AI34*100),,AJ34/AI34*100)</f>
        <v>0</v>
      </c>
      <c r="AL34" s="172">
        <v>0</v>
      </c>
      <c r="AM34" s="173">
        <f>'[4]Прочая  субсидия_МР  и  ГО'!H28/1000</f>
        <v>0</v>
      </c>
      <c r="AN34" s="173">
        <f>'[4]Прочая  субсидия_МР  и  ГО'!I28/1000</f>
        <v>0</v>
      </c>
      <c r="AO34" s="174">
        <f t="shared" ref="AO34:AO35" si="82">IF(ISERROR(AN34/AM34*100),,AN34/AM34*100)</f>
        <v>0</v>
      </c>
      <c r="AP34" s="172">
        <v>194.38834</v>
      </c>
      <c r="AQ34" s="173">
        <f>'[4]Прочая  субсидия_МР  и  ГО'!J28/1000</f>
        <v>194.38834</v>
      </c>
      <c r="AR34" s="173">
        <f>'[4]Прочая  субсидия_МР  и  ГО'!K28/1000</f>
        <v>194.38834</v>
      </c>
      <c r="AS34" s="174">
        <f t="shared" ref="AS34:AS35" si="83">IF(ISERROR(AR34/AQ34*100),,AR34/AQ34*100)</f>
        <v>100</v>
      </c>
      <c r="AT34" s="172">
        <v>8341.3190699999996</v>
      </c>
      <c r="AU34" s="173">
        <f>'[4]Прочая  субсидия_МР  и  ГО'!L28/1000</f>
        <v>13335.07907</v>
      </c>
      <c r="AV34" s="173">
        <f>'[4]Прочая  субсидия_МР  и  ГО'!M28/1000</f>
        <v>13335.07907</v>
      </c>
      <c r="AW34" s="174">
        <f t="shared" ref="AW34:AW35" si="84">IF(ISERROR(AV34/AU34*100),,AV34/AU34*100)</f>
        <v>100</v>
      </c>
      <c r="AX34" s="172">
        <v>10539.01857</v>
      </c>
      <c r="AY34" s="173">
        <f>'[4]Прочая  субсидия_МР  и  ГО'!N28/1000</f>
        <v>10539.01857</v>
      </c>
      <c r="AZ34" s="176">
        <f>'[4]Прочая  субсидия_МР  и  ГО'!O28/1000</f>
        <v>10539.01857</v>
      </c>
      <c r="BA34" s="174">
        <f t="shared" ref="BA34:BA36" si="85">IF(ISERROR(AZ34/AY34*100),,AZ34/AY34*100)</f>
        <v>100</v>
      </c>
      <c r="BB34" s="172">
        <v>0</v>
      </c>
      <c r="BC34" s="173">
        <f>'[4]Прочая  субсидия_МР  и  ГО'!P28/1000</f>
        <v>0</v>
      </c>
      <c r="BD34" s="176">
        <f>'[4]Прочая  субсидия_МР  и  ГО'!Q28/1000</f>
        <v>0</v>
      </c>
      <c r="BE34" s="174">
        <f t="shared" ref="BE34:BE36" si="86">IF(ISERROR(BD34/BC34*100),,BD34/BC34*100)</f>
        <v>0</v>
      </c>
      <c r="BF34" s="172"/>
      <c r="BG34" s="173">
        <f>'[4]Проверочная  таблица'!OR32/1000</f>
        <v>54865.746100000004</v>
      </c>
      <c r="BH34" s="173">
        <f>'[4]Проверочная  таблица'!OW32/1000</f>
        <v>54865.746100000004</v>
      </c>
      <c r="BI34" s="174">
        <f t="shared" ref="BI34:BI36" si="87">IF(ISERROR(BH34/BG34*100),,BH34/BG34*100)</f>
        <v>100</v>
      </c>
      <c r="BJ34" s="172"/>
      <c r="BK34" s="173">
        <f>'[4]Проверочная  таблица'!OS32/1000</f>
        <v>9808.6720000000005</v>
      </c>
      <c r="BL34" s="173">
        <f>'[4]Проверочная  таблица'!OX32/1000</f>
        <v>9808.6720000000005</v>
      </c>
      <c r="BM34" s="174">
        <f t="shared" ref="BM34:BM36" si="88">IF(ISERROR(BL34/BK34*100),,BL34/BK34*100)</f>
        <v>100</v>
      </c>
      <c r="BN34" s="172"/>
      <c r="BO34" s="173">
        <f>('[4]Проверочная  таблица'!OT32+'[4]Проверочная  таблица'!OU32)/1000</f>
        <v>130759.86487</v>
      </c>
      <c r="BP34" s="173">
        <f>('[4]Проверочная  таблица'!OY32+'[4]Проверочная  таблица'!OZ32)/1000</f>
        <v>130759.86487</v>
      </c>
      <c r="BQ34" s="174">
        <f t="shared" ref="BQ34:BQ36" si="89">IF(ISERROR(BP34/BO34*100),,BP34/BO34*100)</f>
        <v>100</v>
      </c>
      <c r="BR34" s="172">
        <v>0</v>
      </c>
      <c r="BS34" s="173">
        <f>'[4]Проверочная  таблица'!EA32/1000</f>
        <v>0</v>
      </c>
      <c r="BT34" s="176">
        <f>'[4]Проверочная  таблица'!ED32/1000</f>
        <v>0</v>
      </c>
      <c r="BU34" s="174">
        <f t="shared" ref="BU34:BU35" si="90">IF(ISERROR(BT34/BS34*100),,BT34/BS34*100)</f>
        <v>0</v>
      </c>
      <c r="BV34" s="172"/>
      <c r="BW34" s="173">
        <f>'[4]Проверочная  таблица'!FG32/1000</f>
        <v>0</v>
      </c>
      <c r="BX34" s="176">
        <f>'[4]Проверочная  таблица'!FJ32/1000</f>
        <v>0</v>
      </c>
      <c r="BY34" s="174">
        <f t="shared" ref="BY34:BY36" si="91">IF(ISERROR(BX34/BW34*100),,BX34/BW34*100)</f>
        <v>0</v>
      </c>
      <c r="BZ34" s="172">
        <v>0</v>
      </c>
      <c r="CA34" s="173">
        <f>('[4]Проверочная  таблица'!MH32+'[4]Проверочная  таблица'!MI32)/1000</f>
        <v>0</v>
      </c>
      <c r="CB34" s="173">
        <f>('[4]Проверочная  таблица'!MN32+'[4]Проверочная  таблица'!MO32)/1000</f>
        <v>0</v>
      </c>
      <c r="CC34" s="174">
        <f t="shared" ref="CC34:CC35" si="92">IF(ISERROR(CB34/CA34*100),,CB34/CA34*100)</f>
        <v>0</v>
      </c>
      <c r="CD34" s="172"/>
      <c r="CE34" s="173">
        <f>('[4]Проверочная  таблица'!MJ32+'[4]Проверочная  таблица'!MK32)/1000</f>
        <v>0</v>
      </c>
      <c r="CF34" s="173">
        <f>('[4]Проверочная  таблица'!MP32+'[4]Проверочная  таблица'!MQ32)/1000</f>
        <v>0</v>
      </c>
      <c r="CG34" s="174">
        <f t="shared" ref="CG34:CG35" si="93">IF(ISERROR(CF34/CE34*100),,CF34/CE34*100)</f>
        <v>0</v>
      </c>
      <c r="CH34" s="172">
        <v>0</v>
      </c>
      <c r="CI34" s="173">
        <f>'[4]Проверочная  таблица'!ML32/1000</f>
        <v>0</v>
      </c>
      <c r="CJ34" s="173">
        <f>'[4]Проверочная  таблица'!MR32/1000</f>
        <v>0</v>
      </c>
      <c r="CK34" s="174">
        <f t="shared" ref="CK34:CK35" si="94">IF(ISERROR(CJ34/CI34*100),,CJ34/CI34*100)</f>
        <v>0</v>
      </c>
      <c r="CL34" s="172">
        <v>0</v>
      </c>
      <c r="CM34" s="173">
        <f>('[4]Проверочная  таблица'!KC32+'[4]Проверочная  таблица'!KD32)/1000</f>
        <v>0</v>
      </c>
      <c r="CN34" s="173">
        <f>('[4]Проверочная  таблица'!KG32+'[4]Проверочная  таблица'!KH32)/1000</f>
        <v>0</v>
      </c>
      <c r="CO34" s="174">
        <f t="shared" ref="CO34:CO35" si="95">IF(ISERROR(CN34/CM34*100),,CN34/CM34*100)</f>
        <v>0</v>
      </c>
      <c r="CP34" s="172">
        <v>0</v>
      </c>
      <c r="CQ34" s="173">
        <f>'[4]Проверочная  таблица'!KB32/1000</f>
        <v>0</v>
      </c>
      <c r="CR34" s="176">
        <f>'[4]Проверочная  таблица'!KF32/1000</f>
        <v>0</v>
      </c>
      <c r="CS34" s="174">
        <f t="shared" ref="CS34:CS35" si="96">IF(ISERROR(CR34/CQ34*100),,CR34/CQ34*100)</f>
        <v>0</v>
      </c>
      <c r="CT34" s="172">
        <v>16419.189999999999</v>
      </c>
      <c r="CU34" s="173">
        <f>('[4]Проверочная  таблица'!LB32+'[4]Проверочная  таблица'!LC32)/1000</f>
        <v>16419.189999999999</v>
      </c>
      <c r="CV34" s="173">
        <f>('[4]Проверочная  таблица'!LJ32+'[4]Проверочная  таблица'!LK32)/1000</f>
        <v>16419.189999999999</v>
      </c>
      <c r="CW34" s="174">
        <f t="shared" ref="CW34:CW35" si="97">IF(ISERROR(CV34/CU34*100),,CV34/CU34*100)</f>
        <v>100</v>
      </c>
      <c r="CX34" s="172">
        <v>10500</v>
      </c>
      <c r="CY34" s="173">
        <f>'[4]Проверочная  таблица'!LD32/1000</f>
        <v>10500</v>
      </c>
      <c r="CZ34" s="173">
        <f>'[4]Проверочная  таблица'!LL32/1000</f>
        <v>10500</v>
      </c>
      <c r="DA34" s="174">
        <f t="shared" ref="DA34:DA35" si="98">IF(ISERROR(CZ34/CY34*100),,CZ34/CY34*100)</f>
        <v>100</v>
      </c>
      <c r="DB34" s="172">
        <v>75.878799999999998</v>
      </c>
      <c r="DC34" s="173">
        <f>('[4]Прочая  субсидия_МР  и  ГО'!R28)/1000</f>
        <v>75.878799999999998</v>
      </c>
      <c r="DD34" s="173">
        <f>('[4]Прочая  субсидия_МР  и  ГО'!S28)/1000</f>
        <v>75.878799999999998</v>
      </c>
      <c r="DE34" s="174">
        <f t="shared" ref="DE34:DE35" si="99">IF(ISERROR(DD34/DC34*100),,DD34/DC34*100)</f>
        <v>100</v>
      </c>
      <c r="DF34" s="172">
        <v>165.83043000000001</v>
      </c>
      <c r="DG34" s="173">
        <f>('[4]Проверочная  таблица'!LE32+'[4]Проверочная  таблица'!LF32)/1000</f>
        <v>165.83043000000001</v>
      </c>
      <c r="DH34" s="176">
        <f>('[4]Проверочная  таблица'!LM32+'[4]Проверочная  таблица'!LN32)/1000</f>
        <v>165.83042</v>
      </c>
      <c r="DI34" s="174">
        <f t="shared" ref="DI34:DI35" si="100">IF(ISERROR(DH34/DG34*100),,DH34/DG34*100)</f>
        <v>99.99999396974367</v>
      </c>
      <c r="DJ34" s="172"/>
      <c r="DK34" s="173">
        <f>'[4]Проверочная  таблица'!HM32/1000</f>
        <v>0</v>
      </c>
      <c r="DL34" s="176">
        <f>'[4]Проверочная  таблица'!HP32/1000</f>
        <v>0</v>
      </c>
      <c r="DM34" s="174">
        <f t="shared" ref="DM34:DM35" si="101">IF(ISERROR(DL34/DK34*100),,DL34/DK34*100)</f>
        <v>0</v>
      </c>
      <c r="DN34" s="172">
        <v>0</v>
      </c>
      <c r="DO34" s="173">
        <f>('[4]Проверочная  таблица'!IK32+'[4]Проверочная  таблица'!IQ32)/1000</f>
        <v>0</v>
      </c>
      <c r="DP34" s="173">
        <f>('[4]Проверочная  таблица'!IN32+'[4]Проверочная  таблица'!IT32)/1000</f>
        <v>0</v>
      </c>
      <c r="DQ34" s="174">
        <f t="shared" ref="DQ34:DQ35" si="102">IF(ISERROR(DP34/DO34*100),,DP34/DO34*100)</f>
        <v>0</v>
      </c>
      <c r="DR34" s="172">
        <v>1932.3</v>
      </c>
      <c r="DS34" s="173">
        <f>'[4]Проверочная  таблица'!IE32/1000</f>
        <v>1932.3</v>
      </c>
      <c r="DT34" s="176">
        <f>'[4]Проверочная  таблица'!IH32/1000</f>
        <v>1932.3</v>
      </c>
      <c r="DU34" s="174">
        <f t="shared" ref="DU34:DU35" si="103">IF(ISERROR(DT34/DS34*100),,DT34/DS34*100)</f>
        <v>100</v>
      </c>
      <c r="DV34" s="172">
        <v>0</v>
      </c>
      <c r="DW34" s="173">
        <f>'[4]Прочая  субсидия_МР  и  ГО'!T28/1000</f>
        <v>0</v>
      </c>
      <c r="DX34" s="173">
        <f>'[4]Прочая  субсидия_МР  и  ГО'!U28/1000</f>
        <v>0</v>
      </c>
      <c r="DY34" s="174">
        <f t="shared" ref="DY34:DY35" si="104">IF(ISERROR(DX34/DW34*100),,DX34/DW34*100)</f>
        <v>0</v>
      </c>
      <c r="DZ34" s="172">
        <v>0</v>
      </c>
      <c r="EA34" s="173">
        <f>'[4]Проверочная  таблица'!DO32/1000</f>
        <v>0</v>
      </c>
      <c r="EB34" s="176">
        <f>'[4]Проверочная  таблица'!DR32/1000</f>
        <v>0</v>
      </c>
      <c r="EC34" s="174">
        <f t="shared" ref="EC34:EC35" si="105">IF(ISERROR(EB34/EA34*100),,EB34/EA34*100)</f>
        <v>0</v>
      </c>
      <c r="ED34" s="172">
        <v>1440.6</v>
      </c>
      <c r="EE34" s="173">
        <f>('[4]Прочая  субсидия_МР  и  ГО'!X28)/1000</f>
        <v>1440.6</v>
      </c>
      <c r="EF34" s="173">
        <f>('[4]Прочая  субсидия_МР  и  ГО'!Y28)/1000</f>
        <v>0</v>
      </c>
      <c r="EG34" s="174">
        <f t="shared" ref="EG34:EG35" si="106">IF(ISERROR(EF34/EE34*100),,EF34/EE34*100)</f>
        <v>0</v>
      </c>
      <c r="EH34" s="172">
        <v>28900</v>
      </c>
      <c r="EI34" s="173">
        <f>('[4]Прочая  субсидия_МР  и  ГО'!V28)/1000</f>
        <v>38928.729800000001</v>
      </c>
      <c r="EJ34" s="173">
        <f>('[4]Прочая  субсидия_МР  и  ГО'!W28)/1000</f>
        <v>38928.729800000001</v>
      </c>
      <c r="EK34" s="174">
        <f t="shared" ref="EK34:EK35" si="107">IF(ISERROR(EJ34/EI34*100),,EJ34/EI34*100)</f>
        <v>100</v>
      </c>
      <c r="EL34" s="172">
        <v>32529.562399999999</v>
      </c>
      <c r="EM34" s="173">
        <f>('[4]Проверочная  таблица'!AY32+'[4]Прочая  субсидия_МР  и  ГО'!Z28)/1000</f>
        <v>81221.740000000005</v>
      </c>
      <c r="EN34" s="173">
        <f>('[4]Проверочная  таблица'!AZ32+'[4]Прочая  субсидия_МР  и  ГО'!AA28)/1000</f>
        <v>81221.740000000005</v>
      </c>
      <c r="EO34" s="174">
        <f t="shared" ref="EO34:EO35" si="108">IF(ISERROR(EN34/EM34*100),,EN34/EM34*100)</f>
        <v>100</v>
      </c>
      <c r="EP34" s="172">
        <v>97973.120490000001</v>
      </c>
      <c r="EQ34" s="173">
        <f>('[4]Проверочная  таблица'!CY32+'[4]Проверочная  таблица'!DA32)/1000</f>
        <v>183356.70492000002</v>
      </c>
      <c r="ER34" s="173">
        <f>('[4]Проверочная  таблица'!CZ32+'[4]Проверочная  таблица'!DB32)/1000</f>
        <v>183356.70492000002</v>
      </c>
      <c r="ES34" s="174">
        <f t="shared" ref="ES34:ES35" si="109">IF(ISERROR(ER34/EQ34*100),,ER34/EQ34*100)</f>
        <v>100</v>
      </c>
      <c r="ET34" s="172">
        <v>17856.929620000003</v>
      </c>
      <c r="EU34" s="173">
        <f>('[4]Проверочная  таблица'!DG32+'[4]Проверочная  таблица'!DI32)/1000</f>
        <v>33439.307350000003</v>
      </c>
      <c r="EV34" s="176">
        <f>('[4]Проверочная  таблица'!DH32+'[4]Проверочная  таблица'!DJ32)/1000</f>
        <v>33439.307350000003</v>
      </c>
      <c r="EW34" s="174">
        <f t="shared" ref="EW34:EW35" si="110">IF(ISERROR(EV34/EU34*100),,EV34/EU34*100)</f>
        <v>100</v>
      </c>
      <c r="EX34" s="172">
        <v>0</v>
      </c>
      <c r="EY34" s="173">
        <f>'[4]Проверочная  таблица'!AZ32/1000</f>
        <v>0</v>
      </c>
      <c r="EZ34" s="176">
        <f>'[4]Проверочная  таблица'!BE32/1000</f>
        <v>0</v>
      </c>
      <c r="FA34" s="174">
        <f t="shared" ref="FA34:FA35" si="111">IF(ISERROR(EZ34/EY34*100),,EZ34/EY34*100)</f>
        <v>0</v>
      </c>
      <c r="FB34" s="172">
        <v>0</v>
      </c>
      <c r="FC34" s="173">
        <f>'[4]Прочая  субсидия_МР  и  ГО'!AB28/1000</f>
        <v>0</v>
      </c>
      <c r="FD34" s="176">
        <f>'[4]Прочая  субсидия_МР  и  ГО'!AC28/1000</f>
        <v>0</v>
      </c>
      <c r="FE34" s="174">
        <f t="shared" ref="FE34:FE35" si="112">IF(ISERROR(FD34/FC34*100),,FD34/FC34*100)</f>
        <v>0</v>
      </c>
      <c r="FF34" s="172"/>
      <c r="FG34" s="173">
        <f>'[4]Прочая  субсидия_МР  и  ГО'!AD28/1000</f>
        <v>0</v>
      </c>
      <c r="FH34" s="176">
        <f>'[4]Прочая  субсидия_МР  и  ГО'!AE28/1000</f>
        <v>0</v>
      </c>
      <c r="FI34" s="174">
        <f t="shared" ref="FI34:FI35" si="113">IF(ISERROR(FH34/FG34*100),,FH34/FG34*100)</f>
        <v>0</v>
      </c>
      <c r="FJ34" s="172">
        <v>0</v>
      </c>
      <c r="FK34" s="173">
        <f>'[4]Прочая  субсидия_МР  и  ГО'!AF28/1000</f>
        <v>0</v>
      </c>
      <c r="FL34" s="173">
        <f>'[4]Прочая  субсидия_МР  и  ГО'!AG28/1000</f>
        <v>0</v>
      </c>
      <c r="FM34" s="174">
        <f t="shared" ref="FM34:FM35" si="114">IF(ISERROR(FL34/FK34*100),,FL34/FK34*100)</f>
        <v>0</v>
      </c>
      <c r="FN34" s="172">
        <v>1093.6199999999999</v>
      </c>
      <c r="FO34" s="173">
        <f>('[4]Проверочная  таблица'!GO32+'[4]Проверочная  таблица'!GU32)/1000</f>
        <v>1093.6199999999999</v>
      </c>
      <c r="FP34" s="176">
        <f>('[4]Проверочная  таблица'!GR32+'[4]Проверочная  таблица'!GX32)/1000</f>
        <v>1093.6199999999999</v>
      </c>
      <c r="FQ34" s="174">
        <f t="shared" ref="FQ34:FQ35" si="115">IF(ISERROR(FP34/FO34*100),,FP34/FO34*100)</f>
        <v>100</v>
      </c>
      <c r="FR34" s="172">
        <v>189.8751</v>
      </c>
      <c r="FS34" s="173">
        <f>('[4]Прочая  субсидия_МР  и  ГО'!AH28)/1000</f>
        <v>189.8751</v>
      </c>
      <c r="FT34" s="173">
        <f>('[4]Прочая  субсидия_МР  и  ГО'!AI28)/1000</f>
        <v>189.8751</v>
      </c>
      <c r="FU34" s="174">
        <f t="shared" ref="FU34:FU35" si="116">IF(ISERROR(FT34/FS34*100),,FT34/FS34*100)</f>
        <v>100</v>
      </c>
      <c r="FV34" s="172">
        <v>40165.63048</v>
      </c>
      <c r="FW34" s="173">
        <f>('[4]Прочая  субсидия_МР  и  ГО'!AJ28)/1000</f>
        <v>40165.63048</v>
      </c>
      <c r="FX34" s="173">
        <f>('[4]Прочая  субсидия_МР  и  ГО'!AK28)/1000</f>
        <v>40165.63048</v>
      </c>
      <c r="FY34" s="174">
        <f t="shared" ref="FY34:FY35" si="117">IF(ISERROR(FX34/FW34*100),,FX34/FW34*100)</f>
        <v>100</v>
      </c>
      <c r="FZ34" s="172">
        <v>0</v>
      </c>
      <c r="GA34" s="173">
        <f>('[4]Прочая  субсидия_МР  и  ГО'!AL28)/1000</f>
        <v>0</v>
      </c>
      <c r="GB34" s="173">
        <f>('[4]Прочая  субсидия_МР  и  ГО'!AM28)/1000</f>
        <v>0</v>
      </c>
      <c r="GC34" s="174">
        <f t="shared" ref="GC34:GC35" si="118">IF(ISERROR(GB34/GA34*100),,GB34/GA34*100)</f>
        <v>0</v>
      </c>
      <c r="GD34" s="172">
        <v>0</v>
      </c>
      <c r="GE34" s="173">
        <f>'[4]Прочая  субсидия_МР  и  ГО'!AN28/1000</f>
        <v>0</v>
      </c>
      <c r="GF34" s="173">
        <f>'[4]Прочая  субсидия_МР  и  ГО'!AO28/1000</f>
        <v>0</v>
      </c>
      <c r="GG34" s="174">
        <f t="shared" ref="GG34:GG35" si="119">IF(ISERROR(GF34/GE34*100),,GF34/GE34*100)</f>
        <v>0</v>
      </c>
      <c r="GH34" s="172">
        <v>0</v>
      </c>
      <c r="GI34" s="173">
        <f>('[4]Проверочная  таблица'!CF32+'[4]Проверочная  таблица'!CN32)/1000</f>
        <v>17000</v>
      </c>
      <c r="GJ34" s="173">
        <f>('[4]Проверочная  таблица'!CR32+'[4]Проверочная  таблица'!CJ32)/1000</f>
        <v>0</v>
      </c>
      <c r="GK34" s="174">
        <f t="shared" ref="GK34:GK35" si="120">IF(ISERROR(GJ34/GI34*100),,GJ34/GI34*100)</f>
        <v>0</v>
      </c>
      <c r="GL34" s="172">
        <v>0</v>
      </c>
      <c r="GM34" s="173">
        <f>('[4]Проверочная  таблица'!CG32+'[4]Проверочная  таблица'!CO32)/1000</f>
        <v>0</v>
      </c>
      <c r="GN34" s="173">
        <f>('[4]Проверочная  таблица'!CS32+'[4]Проверочная  таблица'!CK32)/1000</f>
        <v>0</v>
      </c>
      <c r="GO34" s="174">
        <f t="shared" ref="GO34:GO35" si="121">IF(ISERROR(GN34/GM34*100),,GN34/GM34*100)</f>
        <v>0</v>
      </c>
      <c r="GP34" s="172">
        <v>35636.503750000003</v>
      </c>
      <c r="GQ34" s="173">
        <f>('[4]Прочая  субсидия_МР  и  ГО'!AR28)/1000</f>
        <v>108636.50375</v>
      </c>
      <c r="GR34" s="176">
        <f>('[4]Прочая  субсидия_МР  и  ГО'!AS28)/1000</f>
        <v>108636.50375</v>
      </c>
      <c r="GS34" s="174">
        <f t="shared" ref="GS34:GS35" si="122">IF(ISERROR(GR34/GQ34*100),,GR34/GQ34*100)</f>
        <v>100</v>
      </c>
      <c r="GT34" s="172"/>
      <c r="GU34" s="173">
        <f>'[4]Проверочная  таблица'!HY32/1000</f>
        <v>0</v>
      </c>
      <c r="GV34" s="176">
        <f>'[4]Проверочная  таблица'!IB32/1000</f>
        <v>0</v>
      </c>
      <c r="GW34" s="174">
        <f t="shared" ref="GW34:GW35" si="123">IF(ISERROR(GV34/GU34*100),,GV34/GU34*100)</f>
        <v>0</v>
      </c>
      <c r="GX34" s="172">
        <v>412409.02258999995</v>
      </c>
      <c r="GY34" s="173">
        <f>('[4]Проверочная  таблица'!CH32+'[4]Проверочная  таблица'!CP32)/1000</f>
        <v>458262.60155999998</v>
      </c>
      <c r="GZ34" s="176">
        <f>('[4]Проверочная  таблица'!CL32+'[4]Проверочная  таблица'!CT32)/1000</f>
        <v>458262.60155999998</v>
      </c>
      <c r="HA34" s="174">
        <f t="shared" ref="HA34:HA35" si="124">IF(ISERROR(GZ34/GY34*100),,GZ34/GY34*100)</f>
        <v>100</v>
      </c>
      <c r="HB34" s="172">
        <v>0</v>
      </c>
      <c r="HC34" s="173">
        <f>('[4]Прочая  субсидия_МР  и  ГО'!AT28)/1000</f>
        <v>0</v>
      </c>
      <c r="HD34" s="173">
        <f>('[4]Прочая  субсидия_МР  и  ГО'!AU28)/1000</f>
        <v>0</v>
      </c>
      <c r="HE34" s="174">
        <f t="shared" ref="HE34:HE35" si="125">IF(ISERROR(HD34/HC34*100),,HD34/HC34*100)</f>
        <v>0</v>
      </c>
      <c r="HF34" s="172"/>
      <c r="HG34" s="173">
        <f>'[4]Прочая  субсидия_МР  и  ГО'!AX28/1000</f>
        <v>0</v>
      </c>
      <c r="HH34" s="176">
        <f>'[4]Прочая  субсидия_МР  и  ГО'!AY28/1000</f>
        <v>0</v>
      </c>
      <c r="HI34" s="174">
        <f t="shared" ref="HI34:HI35" si="126">IF(ISERROR(HH34/HG34*100),,HH34/HG34*100)</f>
        <v>0</v>
      </c>
      <c r="HJ34" s="172">
        <v>0</v>
      </c>
      <c r="HK34" s="173">
        <f>'[4]Проверочная  таблица'!FM32/1000</f>
        <v>7202.4610000000002</v>
      </c>
      <c r="HL34" s="176">
        <f>'[4]Проверочная  таблица'!FP32/1000</f>
        <v>7202.4324299999998</v>
      </c>
      <c r="HM34" s="174">
        <f t="shared" ref="HM34:HM35" si="127">IF(ISERROR(HL34/HK34*100),,HL34/HK34*100)</f>
        <v>99.999603330028435</v>
      </c>
      <c r="HN34" s="172">
        <v>739.11225999999999</v>
      </c>
      <c r="HO34" s="173">
        <f>('[4]Прочая  субсидия_МР  и  ГО'!AZ28)/1000</f>
        <v>739.11225999999999</v>
      </c>
      <c r="HP34" s="173">
        <f>('[4]Прочая  субсидия_МР  и  ГО'!BA28)/1000</f>
        <v>739.11225999999999</v>
      </c>
      <c r="HQ34" s="174">
        <f t="shared" ref="HQ34:HQ35" si="128">IF(ISERROR(HP34/HO34*100),,HP34/HO34*100)</f>
        <v>100</v>
      </c>
      <c r="HR34" s="172">
        <v>32164.736840000001</v>
      </c>
      <c r="HS34" s="173">
        <f>('[4]Проверочная  таблица'!MT32+'[4]Проверочная  таблица'!MU32+'[4]Проверочная  таблица'!NB32+'[4]Проверочная  таблица'!NC32)/1000</f>
        <v>32164.736840000001</v>
      </c>
      <c r="HT34" s="173">
        <f>('[4]Проверочная  таблица'!MX32+'[4]Проверочная  таблица'!MY32+'[4]Проверочная  таблица'!NF32+'[4]Проверочная  таблица'!NG32)/1000</f>
        <v>32164.736840000001</v>
      </c>
      <c r="HU34" s="174">
        <f t="shared" ref="HU34:HU35" si="129">IF(ISERROR(HT34/HS34*100),,HT34/HS34*100)</f>
        <v>100</v>
      </c>
      <c r="HV34" s="172">
        <v>27553.093000000001</v>
      </c>
      <c r="HW34" s="173">
        <f>('[4]Проверочная  таблица'!MV32+'[4]Проверочная  таблица'!ND32)/1000</f>
        <v>27553.093000000001</v>
      </c>
      <c r="HX34" s="176">
        <f>('[4]Проверочная  таблица'!MZ32+'[4]Проверочная  таблица'!NH32)/1000</f>
        <v>25470.9892</v>
      </c>
      <c r="HY34" s="174">
        <f t="shared" ref="HY34:HY35" si="130">IF(ISERROR(HX34/HW34*100),,HX34/HW34*100)</f>
        <v>92.443302826292495</v>
      </c>
      <c r="HZ34" s="172">
        <v>6090.59</v>
      </c>
      <c r="IA34" s="173">
        <f>('[4]Прочая  субсидия_МР  и  ГО'!BB28)/1000</f>
        <v>10590.59</v>
      </c>
      <c r="IB34" s="173">
        <f>('[4]Прочая  субсидия_МР  и  ГО'!BC28)/1000</f>
        <v>10590.59</v>
      </c>
      <c r="IC34" s="174">
        <f t="shared" ref="IC34:IC35" si="131">IF(ISERROR(IB34/IA34*100),,IB34/IA34*100)</f>
        <v>100</v>
      </c>
      <c r="ID34" s="172">
        <v>0</v>
      </c>
      <c r="IE34" s="173">
        <f>('[4]Проверочная  таблица'!QF32+'[4]Проверочная  таблица'!QG32)/1000</f>
        <v>0</v>
      </c>
      <c r="IF34" s="176">
        <f>('[4]Проверочная  таблица'!QO32+'[4]Проверочная  таблица'!QP32)/1000</f>
        <v>0</v>
      </c>
      <c r="IG34" s="174">
        <f t="shared" ref="IG34:IG35" si="132">IF(ISERROR(IF34/IE34*100),,IF34/IE34*100)</f>
        <v>0</v>
      </c>
      <c r="IH34" s="172">
        <v>0</v>
      </c>
      <c r="II34" s="173">
        <f>'[4]Проверочная  таблица'!NY32/1000</f>
        <v>0</v>
      </c>
      <c r="IJ34" s="173">
        <f>'[4]Проверочная  таблица'!OB32/1000</f>
        <v>0</v>
      </c>
      <c r="IK34" s="174">
        <f t="shared" ref="IK34:IK35" si="133">IF(ISERROR(IJ34/II34*100),,IJ34/II34*100)</f>
        <v>0</v>
      </c>
      <c r="IL34" s="172"/>
      <c r="IM34" s="173">
        <f>'[4]Проверочная  таблица'!HS32/1000</f>
        <v>0</v>
      </c>
      <c r="IN34" s="176">
        <f>'[4]Проверочная  таблица'!HV32/1000</f>
        <v>0</v>
      </c>
      <c r="IO34" s="174">
        <f t="shared" ref="IO34:IO35" si="134">IF(ISERROR(IN34/IM34*100),,IN34/IM34*100)</f>
        <v>0</v>
      </c>
      <c r="IP34" s="172">
        <v>0</v>
      </c>
      <c r="IQ34" s="173">
        <f>('[4]Проверочная  таблица'!PP32+'[4]Проверочная  таблица'!PQ32+'[4]Проверочная  таблица'!QJ32+'[4]Проверочная  таблица'!QK32)/1000</f>
        <v>0</v>
      </c>
      <c r="IR34" s="176">
        <f>('[4]Проверочная  таблица'!PY32+'[4]Проверочная  таблица'!PZ32+'[4]Проверочная  таблица'!QS32+'[4]Проверочная  таблица'!QT32)/1000</f>
        <v>0</v>
      </c>
      <c r="IS34" s="174">
        <f t="shared" ref="IS34:IS35" si="135">IF(ISERROR(IR34/IQ34*100),,IR34/IQ34*100)</f>
        <v>0</v>
      </c>
      <c r="IT34" s="172"/>
      <c r="IU34" s="173">
        <f>('[4]Проверочная  таблица'!PR32+'[4]Проверочная  таблица'!PS32)/1000</f>
        <v>0</v>
      </c>
      <c r="IV34" s="173">
        <f>('[4]Проверочная  таблица'!QA32+'[4]Проверочная  таблица'!QB32)/1000</f>
        <v>0</v>
      </c>
      <c r="IW34" s="174">
        <f t="shared" ref="IW34:IW35" si="136">IF(ISERROR(IV34/IU34*100),,IV34/IU34*100)</f>
        <v>0</v>
      </c>
      <c r="IX34" s="172">
        <v>0</v>
      </c>
      <c r="IY34" s="173">
        <f>('[4]Проверочная  таблица'!PT32+'[4]Проверочная  таблица'!PU32)/1000</f>
        <v>0</v>
      </c>
      <c r="IZ34" s="176">
        <f>('[4]Проверочная  таблица'!QC32+'[4]Проверочная  таблица'!QD32)/1000</f>
        <v>0</v>
      </c>
      <c r="JA34" s="174">
        <f t="shared" ref="JA34:JA35" si="137">IF(ISERROR(IZ34/IY34*100),,IZ34/IY34*100)</f>
        <v>0</v>
      </c>
      <c r="JB34" s="172"/>
      <c r="JC34" s="173">
        <f>'[4]Проверочная  таблица'!SG32/1000</f>
        <v>0</v>
      </c>
      <c r="JD34" s="176">
        <f>'[4]Проверочная  таблица'!SJ32/1000</f>
        <v>0</v>
      </c>
      <c r="JE34" s="174">
        <f t="shared" ref="JE34:JE35" si="138">IF(ISERROR(JD34/JC34*100),,JD34/JC34*100)</f>
        <v>0</v>
      </c>
    </row>
    <row r="35" spans="1:265" ht="21.75" customHeight="1" thickBot="1" x14ac:dyDescent="0.3">
      <c r="A35" s="177" t="s">
        <v>54</v>
      </c>
      <c r="B35" s="144">
        <f t="shared" si="73"/>
        <v>3700784.5790900001</v>
      </c>
      <c r="C35" s="145">
        <f t="shared" si="73"/>
        <v>5174058.851999999</v>
      </c>
      <c r="D35" s="145">
        <f t="shared" si="73"/>
        <v>5064929.15099</v>
      </c>
      <c r="E35" s="146" t="e">
        <f>M35+Q35+Y35+#REF!+#REF!+AO35+AS35+AW35+BU35+#REF!+CC35+CO35+DE35+#REF!+DI35+DQ35+DU35+DY35+EO35+ES35+EW35+FA35+FM35+FU35+FY35+GC35+#REF!+#REF!+GG35+GK35+GO35+HA35+#REF!+HE35+#REF!+HQ35+HU35+HY35+IC35+AC35+#REF!+#REF!+HM35+#REF!+AK35+CK35+FQ35+EC35+IG35+IK35+JA35+#REF!+#REF!+CW35+EG35+DA35+GS35+IW35+BA35+BE35+#REF!+AG35+IS35+CS35+FE35+EK35+BI35+BQ35+GW35+IO35+BM35+U35+HI35+DM35</f>
        <v>#REF!</v>
      </c>
      <c r="F35" s="144" t="e">
        <f>O35+S35+AA35+AE35+#REF!+AQ35+AU35+#REF!+BW35+#REF!+CI35+CQ35+#REF!+DG35+DK35+DS35+DW35+EA35+EQ35+EU35+EY35+FC35+FO35+FW35+GA35+GE35+#REF!+IM35+GI35+GM35+#REF!+HC35+GQ35+#REF!+HG35+HS35+HW35+IA35+IE35+#REF!+AI35+CA35+HO35+#REF!+AM35+CM35+FS35+EE35+II35+#REF!+JF35+AY35+CU35+CY35+EI35+DC35+GU35+IY35+BC35+BG35+FK35+#REF!+IU35+#REF!+#REF!+EM35+BK35+BS35+GY35+IQ35+BO35+W35+HK35+DO35</f>
        <v>#REF!</v>
      </c>
      <c r="G35" s="144" t="e">
        <f>P35+T35+AB35+AF35+#REF!+AR35+AV35+#REF!+BX35+#REF!+CJ35+CR35+#REF!+DH35+DL35+DT35+DX35+EB35+ER35+EV35+EZ35+FD35+FP35+FX35+GB35+GF35+#REF!+IN35+GJ35+GN35+#REF!+HD35+GR35+#REF!+HH35+HT35+HX35+IB35+IF35+#REF!+AJ35+CB35+HP35+#REF!+AN35+CN35+FT35+EF35+IJ35+#REF!+#REF!+AZ35+CV35+CZ35+EJ35+DD35+GV35+IZ35+BD35+BH35+FL35+#REF!+IV35+#REF!+#REF!+EN35+BL35+BT35+GZ35+IR35+BP35+X35+HL35+DP35</f>
        <v>#REF!</v>
      </c>
      <c r="H35" s="144" t="e">
        <f>Q35+U35+AC35+AG35+#REF!+AS35+AW35+#REF!+BY35+#REF!+CK35+CS35+#REF!+DI35+DM35+DU35+DY35+EC35+ES35+EW35+FA35+FE35+FQ35+FY35+GC35+GG35+#REF!+IO35+GK35+GO35+#REF!+HE35+GS35+#REF!+HI35+HU35+HY35+IC35+IG35+#REF!+AK35+CC35+HQ35+#REF!+AO35+CO35+FU35+EG35+IK35+#REF!+JG35+BA35+CW35+DA35+EK35+DE35+GW35+JA35+BE35+BI35+FM35+#REF!+IW35+#REF!+#REF!+EO35+BM35+BU35+HA35+IS35+BQ35+Y35+HM35+DQ35</f>
        <v>#REF!</v>
      </c>
      <c r="I35" s="137">
        <f t="shared" si="74"/>
        <v>97.890829924212881</v>
      </c>
      <c r="J35" s="138">
        <v>4040</v>
      </c>
      <c r="K35" s="139">
        <f>'[4]Проверочная  таблица'!DV33/1000</f>
        <v>4040</v>
      </c>
      <c r="L35" s="139">
        <f>'[4]Проверочная  таблица'!DY33/1000</f>
        <v>4040</v>
      </c>
      <c r="M35" s="140">
        <f t="shared" si="75"/>
        <v>100</v>
      </c>
      <c r="N35" s="140">
        <v>1520</v>
      </c>
      <c r="O35" s="141">
        <f>'[4]Проверочная  таблица'!DW33/1000</f>
        <v>1520</v>
      </c>
      <c r="P35" s="139">
        <f>'[4]Проверочная  таблица'!DZ33/1000</f>
        <v>1520</v>
      </c>
      <c r="Q35" s="140">
        <f t="shared" si="76"/>
        <v>100</v>
      </c>
      <c r="R35" s="138"/>
      <c r="S35" s="139">
        <f>'[4]Проверочная  таблица'!PA33/1000</f>
        <v>0</v>
      </c>
      <c r="T35" s="139">
        <f>'[4]Проверочная  таблица'!PD33/1000</f>
        <v>0</v>
      </c>
      <c r="U35" s="140">
        <f t="shared" si="77"/>
        <v>0</v>
      </c>
      <c r="V35" s="138">
        <v>576.49712999999997</v>
      </c>
      <c r="W35" s="139">
        <f>('[4]Прочая  субсидия_МР  и  ГО'!D29)/1000</f>
        <v>576.49712999999997</v>
      </c>
      <c r="X35" s="139">
        <f>('[4]Прочая  субсидия_МР  и  ГО'!E29)/1000</f>
        <v>568.02286000000004</v>
      </c>
      <c r="Y35" s="140">
        <f t="shared" si="78"/>
        <v>98.530041251029303</v>
      </c>
      <c r="Z35" s="138"/>
      <c r="AA35" s="139">
        <f>'[4]Проверочная  таблица'!PG33/1000</f>
        <v>0</v>
      </c>
      <c r="AB35" s="139">
        <f>'[4]Проверочная  таблица'!PJ33/1000</f>
        <v>0</v>
      </c>
      <c r="AC35" s="140">
        <f t="shared" si="79"/>
        <v>0</v>
      </c>
      <c r="AD35" s="138">
        <v>0</v>
      </c>
      <c r="AE35" s="139">
        <f>('[4]Проверочная  таблица'!EL33+'[4]Проверочная  таблица'!EM33)/1000</f>
        <v>0</v>
      </c>
      <c r="AF35" s="139">
        <f>('[4]Проверочная  таблица'!ES33+'[4]Проверочная  таблица'!ET33)/1000</f>
        <v>0</v>
      </c>
      <c r="AG35" s="140">
        <f t="shared" si="80"/>
        <v>0</v>
      </c>
      <c r="AH35" s="138">
        <v>1794.335</v>
      </c>
      <c r="AI35" s="139">
        <f>'[4]Прочая  субсидия_МР  и  ГО'!F29/1000</f>
        <v>1794.335</v>
      </c>
      <c r="AJ35" s="139">
        <f>'[4]Прочая  субсидия_МР  и  ГО'!G29/1000</f>
        <v>1794.3344500000001</v>
      </c>
      <c r="AK35" s="140">
        <f t="shared" si="81"/>
        <v>99.999969347975721</v>
      </c>
      <c r="AL35" s="138">
        <v>0</v>
      </c>
      <c r="AM35" s="139">
        <f>'[4]Прочая  субсидия_МР  и  ГО'!H29/1000</f>
        <v>0</v>
      </c>
      <c r="AN35" s="139">
        <f>'[4]Прочая  субсидия_МР  и  ГО'!I29/1000</f>
        <v>0</v>
      </c>
      <c r="AO35" s="140">
        <f t="shared" si="82"/>
        <v>0</v>
      </c>
      <c r="AP35" s="138">
        <v>991.48381999999992</v>
      </c>
      <c r="AQ35" s="139">
        <f>'[4]Прочая  субсидия_МР  и  ГО'!J29/1000</f>
        <v>991.48381999999992</v>
      </c>
      <c r="AR35" s="139">
        <f>'[4]Прочая  субсидия_МР  и  ГО'!K29/1000</f>
        <v>991.48381999999992</v>
      </c>
      <c r="AS35" s="140">
        <f t="shared" si="83"/>
        <v>100</v>
      </c>
      <c r="AT35" s="138">
        <v>47977.380929999999</v>
      </c>
      <c r="AU35" s="139">
        <f>'[4]Прочая  субсидия_МР  и  ГО'!L29/1000</f>
        <v>176647.92874</v>
      </c>
      <c r="AV35" s="139">
        <f>'[4]Прочая  субсидия_МР  и  ГО'!M29/1000</f>
        <v>153034.33444999999</v>
      </c>
      <c r="AW35" s="140">
        <f t="shared" si="84"/>
        <v>86.632396734888545</v>
      </c>
      <c r="AX35" s="138">
        <v>61613.103600000002</v>
      </c>
      <c r="AY35" s="139">
        <f>'[4]Прочая  субсидия_МР  и  ГО'!N29/1000</f>
        <v>61613.103600000002</v>
      </c>
      <c r="AZ35" s="139">
        <f>'[4]Прочая  субсидия_МР  и  ГО'!O29/1000</f>
        <v>61592.470170000001</v>
      </c>
      <c r="BA35" s="140">
        <f t="shared" si="85"/>
        <v>99.966511295821164</v>
      </c>
      <c r="BB35" s="138">
        <v>0</v>
      </c>
      <c r="BC35" s="139">
        <f>'[4]Прочая  субсидия_МР  и  ГО'!P29/1000</f>
        <v>0</v>
      </c>
      <c r="BD35" s="139">
        <f>'[4]Прочая  субсидия_МР  и  ГО'!Q29/1000</f>
        <v>0</v>
      </c>
      <c r="BE35" s="140">
        <f t="shared" si="86"/>
        <v>0</v>
      </c>
      <c r="BF35" s="138"/>
      <c r="BG35" s="139">
        <f>'[4]Проверочная  таблица'!OR33/1000</f>
        <v>0</v>
      </c>
      <c r="BH35" s="139">
        <f>'[4]Проверочная  таблица'!OW33/1000</f>
        <v>0</v>
      </c>
      <c r="BI35" s="140">
        <f t="shared" si="87"/>
        <v>0</v>
      </c>
      <c r="BJ35" s="138"/>
      <c r="BK35" s="139">
        <f>'[4]Проверочная  таблица'!OS33/1000</f>
        <v>0</v>
      </c>
      <c r="BL35" s="139">
        <f>'[4]Проверочная  таблица'!OX33/1000</f>
        <v>0</v>
      </c>
      <c r="BM35" s="140">
        <f t="shared" si="88"/>
        <v>0</v>
      </c>
      <c r="BN35" s="138"/>
      <c r="BO35" s="139">
        <f>('[4]Проверочная  таблица'!OT33+'[4]Проверочная  таблица'!OU33)/1000</f>
        <v>0</v>
      </c>
      <c r="BP35" s="139">
        <f>('[4]Проверочная  таблица'!OY33+'[4]Проверочная  таблица'!OZ33)/1000</f>
        <v>0</v>
      </c>
      <c r="BQ35" s="140">
        <f t="shared" si="89"/>
        <v>0</v>
      </c>
      <c r="BR35" s="138">
        <v>0</v>
      </c>
      <c r="BS35" s="139">
        <f>'[4]Проверочная  таблица'!EA33/1000</f>
        <v>0</v>
      </c>
      <c r="BT35" s="139">
        <f>'[4]Проверочная  таблица'!ED33/1000</f>
        <v>0</v>
      </c>
      <c r="BU35" s="140">
        <f t="shared" si="90"/>
        <v>0</v>
      </c>
      <c r="BV35" s="138"/>
      <c r="BW35" s="139">
        <f>'[4]Проверочная  таблица'!FG33/1000</f>
        <v>0</v>
      </c>
      <c r="BX35" s="139">
        <f>'[4]Проверочная  таблица'!FJ33/1000</f>
        <v>0</v>
      </c>
      <c r="BY35" s="140">
        <f t="shared" si="91"/>
        <v>0</v>
      </c>
      <c r="BZ35" s="138">
        <v>0</v>
      </c>
      <c r="CA35" s="139">
        <f>('[4]Проверочная  таблица'!MH33+'[4]Проверочная  таблица'!MI33)/1000</f>
        <v>0</v>
      </c>
      <c r="CB35" s="139">
        <f>('[4]Проверочная  таблица'!MN33+'[4]Проверочная  таблица'!MO33)/1000</f>
        <v>0</v>
      </c>
      <c r="CC35" s="140">
        <f t="shared" si="92"/>
        <v>0</v>
      </c>
      <c r="CD35" s="138"/>
      <c r="CE35" s="139">
        <f>('[4]Проверочная  таблица'!MJ33+'[4]Проверочная  таблица'!MK33)/1000</f>
        <v>0</v>
      </c>
      <c r="CF35" s="139">
        <f>('[4]Проверочная  таблица'!MP33+'[4]Проверочная  таблица'!MQ33)/1000</f>
        <v>0</v>
      </c>
      <c r="CG35" s="140">
        <f t="shared" si="93"/>
        <v>0</v>
      </c>
      <c r="CH35" s="138">
        <v>0</v>
      </c>
      <c r="CI35" s="139">
        <f>'[4]Проверочная  таблица'!ML33/1000</f>
        <v>0</v>
      </c>
      <c r="CJ35" s="139">
        <f>'[4]Проверочная  таблица'!MR33/1000</f>
        <v>0</v>
      </c>
      <c r="CK35" s="140">
        <f t="shared" si="94"/>
        <v>0</v>
      </c>
      <c r="CL35" s="138">
        <v>0</v>
      </c>
      <c r="CM35" s="139">
        <f>('[4]Проверочная  таблица'!KC33+'[4]Проверочная  таблица'!KD33)/1000</f>
        <v>0</v>
      </c>
      <c r="CN35" s="139">
        <f>('[4]Проверочная  таблица'!KG33+'[4]Проверочная  таблица'!KH33)/1000</f>
        <v>0</v>
      </c>
      <c r="CO35" s="140">
        <f t="shared" si="95"/>
        <v>0</v>
      </c>
      <c r="CP35" s="138">
        <v>0</v>
      </c>
      <c r="CQ35" s="139">
        <f>'[4]Проверочная  таблица'!KB33/1000</f>
        <v>0</v>
      </c>
      <c r="CR35" s="139">
        <f>'[4]Проверочная  таблица'!KF33/1000</f>
        <v>0</v>
      </c>
      <c r="CS35" s="140">
        <f t="shared" si="96"/>
        <v>0</v>
      </c>
      <c r="CT35" s="138">
        <v>104721.36</v>
      </c>
      <c r="CU35" s="139">
        <f>('[4]Проверочная  таблица'!LB33+'[4]Проверочная  таблица'!LC33)/1000</f>
        <v>104721.36</v>
      </c>
      <c r="CV35" s="139">
        <f>('[4]Проверочная  таблица'!LJ33+'[4]Проверочная  таблица'!LK33)/1000</f>
        <v>104721.36</v>
      </c>
      <c r="CW35" s="140">
        <f t="shared" si="97"/>
        <v>100</v>
      </c>
      <c r="CX35" s="138">
        <v>39090</v>
      </c>
      <c r="CY35" s="139">
        <f>'[4]Проверочная  таблица'!LD33/1000</f>
        <v>39090</v>
      </c>
      <c r="CZ35" s="139">
        <f>'[4]Проверочная  таблица'!LL33/1000</f>
        <v>39090</v>
      </c>
      <c r="DA35" s="140">
        <f t="shared" si="98"/>
        <v>100</v>
      </c>
      <c r="DB35" s="138">
        <v>105.54896000000001</v>
      </c>
      <c r="DC35" s="173">
        <f>('[4]Прочая  субсидия_МР  и  ГО'!R29)/1000</f>
        <v>105.54896000000001</v>
      </c>
      <c r="DD35" s="173">
        <f>('[4]Прочая  субсидия_МР  и  ГО'!S29)/1000</f>
        <v>105.54896000000001</v>
      </c>
      <c r="DE35" s="140">
        <f t="shared" si="99"/>
        <v>100</v>
      </c>
      <c r="DF35" s="138">
        <v>344.41705999999999</v>
      </c>
      <c r="DG35" s="139">
        <f>('[4]Проверочная  таблица'!LE33+'[4]Проверочная  таблица'!LF33)/1000</f>
        <v>344.41705999999999</v>
      </c>
      <c r="DH35" s="139">
        <f>('[4]Проверочная  таблица'!LM33+'[4]Проверочная  таблица'!LN33)/1000</f>
        <v>344.41705999999999</v>
      </c>
      <c r="DI35" s="140">
        <f t="shared" si="100"/>
        <v>100</v>
      </c>
      <c r="DJ35" s="138"/>
      <c r="DK35" s="139">
        <f>'[4]Проверочная  таблица'!HM33/1000</f>
        <v>55307.9</v>
      </c>
      <c r="DL35" s="139">
        <f>'[4]Проверочная  таблица'!HP33/1000</f>
        <v>55307.9</v>
      </c>
      <c r="DM35" s="140">
        <f t="shared" si="101"/>
        <v>100</v>
      </c>
      <c r="DN35" s="138">
        <v>0</v>
      </c>
      <c r="DO35" s="139">
        <f>('[4]Проверочная  таблица'!IK33+'[4]Проверочная  таблица'!IQ33)/1000</f>
        <v>0</v>
      </c>
      <c r="DP35" s="139">
        <f>('[4]Проверочная  таблица'!IN33+'[4]Проверочная  таблица'!IT33)/1000</f>
        <v>0</v>
      </c>
      <c r="DQ35" s="140">
        <f t="shared" si="102"/>
        <v>0</v>
      </c>
      <c r="DR35" s="138">
        <v>0</v>
      </c>
      <c r="DS35" s="139">
        <f>'[4]Проверочная  таблица'!IE33/1000</f>
        <v>0</v>
      </c>
      <c r="DT35" s="139">
        <f>'[4]Проверочная  таблица'!IH33/1000</f>
        <v>0</v>
      </c>
      <c r="DU35" s="140">
        <f t="shared" si="103"/>
        <v>0</v>
      </c>
      <c r="DV35" s="138">
        <v>0</v>
      </c>
      <c r="DW35" s="139">
        <f>'[4]Прочая  субсидия_МР  и  ГО'!T29/1000</f>
        <v>0</v>
      </c>
      <c r="DX35" s="139">
        <f>'[4]Прочая  субсидия_МР  и  ГО'!U29/1000</f>
        <v>0</v>
      </c>
      <c r="DY35" s="140">
        <f t="shared" si="104"/>
        <v>0</v>
      </c>
      <c r="DZ35" s="138">
        <v>0</v>
      </c>
      <c r="EA35" s="139">
        <f>'[4]Проверочная  таблица'!DO33/1000</f>
        <v>0</v>
      </c>
      <c r="EB35" s="139">
        <f>'[4]Проверочная  таблица'!DR33/1000</f>
        <v>0</v>
      </c>
      <c r="EC35" s="140">
        <f t="shared" si="105"/>
        <v>0</v>
      </c>
      <c r="ED35" s="138">
        <v>0</v>
      </c>
      <c r="EE35" s="173">
        <f>('[4]Прочая  субсидия_МР  и  ГО'!X29)/1000</f>
        <v>0</v>
      </c>
      <c r="EF35" s="173">
        <f>('[4]Прочая  субсидия_МР  и  ГО'!Y29)/1000</f>
        <v>0</v>
      </c>
      <c r="EG35" s="140">
        <f t="shared" si="106"/>
        <v>0</v>
      </c>
      <c r="EH35" s="138">
        <v>944670</v>
      </c>
      <c r="EI35" s="173">
        <f>('[4]Прочая  субсидия_МР  и  ГО'!V29)/1000</f>
        <v>1020865.61772</v>
      </c>
      <c r="EJ35" s="173">
        <f>('[4]Прочая  субсидия_МР  и  ГО'!W29)/1000</f>
        <v>1020865.61772</v>
      </c>
      <c r="EK35" s="140">
        <f t="shared" si="107"/>
        <v>100</v>
      </c>
      <c r="EL35" s="138">
        <v>31027.652999999998</v>
      </c>
      <c r="EM35" s="173">
        <f>('[4]Проверочная  таблица'!AY33+'[4]Прочая  субсидия_МР  и  ГО'!Z29)/1000</f>
        <v>31027.652999999998</v>
      </c>
      <c r="EN35" s="173">
        <f>('[4]Проверочная  таблица'!AZ33+'[4]Прочая  субсидия_МР  и  ГО'!AA29)/1000</f>
        <v>30849.745500000001</v>
      </c>
      <c r="EO35" s="140">
        <f t="shared" si="108"/>
        <v>99.426616315452549</v>
      </c>
      <c r="EP35" s="138">
        <v>796400.21766999993</v>
      </c>
      <c r="EQ35" s="139">
        <f>('[4]Проверочная  таблица'!CY33+'[4]Проверочная  таблица'!DA33)/1000</f>
        <v>1504621.3583100003</v>
      </c>
      <c r="ER35" s="139">
        <f>('[4]Проверочная  таблица'!CZ33+'[4]Проверочная  таблица'!DB33)/1000</f>
        <v>1504621.3583100003</v>
      </c>
      <c r="ES35" s="140">
        <f t="shared" si="109"/>
        <v>100</v>
      </c>
      <c r="ET35" s="138">
        <v>193611.38684999998</v>
      </c>
      <c r="EU35" s="139">
        <f>('[4]Проверочная  таблица'!DG33+'[4]Проверочная  таблица'!DI33)/1000</f>
        <v>241419.48713999998</v>
      </c>
      <c r="EV35" s="139">
        <f>('[4]Проверочная  таблица'!DH33+'[4]Проверочная  таблица'!DJ33)/1000</f>
        <v>241419.48713999998</v>
      </c>
      <c r="EW35" s="140">
        <f t="shared" si="110"/>
        <v>100</v>
      </c>
      <c r="EX35" s="138">
        <v>0</v>
      </c>
      <c r="EY35" s="139">
        <f>'[4]Проверочная  таблица'!AZ33/1000</f>
        <v>0</v>
      </c>
      <c r="EZ35" s="139">
        <f>'[4]Проверочная  таблица'!BE33/1000</f>
        <v>0</v>
      </c>
      <c r="FA35" s="140">
        <f t="shared" si="111"/>
        <v>0</v>
      </c>
      <c r="FB35" s="138">
        <v>0</v>
      </c>
      <c r="FC35" s="139">
        <f>'[4]Прочая  субсидия_МР  и  ГО'!AB29/1000</f>
        <v>0</v>
      </c>
      <c r="FD35" s="139">
        <f>'[4]Прочая  субсидия_МР  и  ГО'!AC29/1000</f>
        <v>0</v>
      </c>
      <c r="FE35" s="140">
        <f t="shared" si="112"/>
        <v>0</v>
      </c>
      <c r="FF35" s="138"/>
      <c r="FG35" s="139">
        <f>'[4]Прочая  субсидия_МР  и  ГО'!AD29/1000</f>
        <v>0</v>
      </c>
      <c r="FH35" s="139">
        <f>'[4]Прочая  субсидия_МР  и  ГО'!AE29/1000</f>
        <v>0</v>
      </c>
      <c r="FI35" s="140">
        <f t="shared" si="113"/>
        <v>0</v>
      </c>
      <c r="FJ35" s="138">
        <v>850.45835</v>
      </c>
      <c r="FK35" s="139">
        <f>'[4]Прочая  субсидия_МР  и  ГО'!AF29/1000</f>
        <v>850.45835</v>
      </c>
      <c r="FL35" s="139">
        <f>'[4]Прочая  субсидия_МР  и  ГО'!AG29/1000</f>
        <v>850.45835</v>
      </c>
      <c r="FM35" s="140">
        <f t="shared" si="114"/>
        <v>100</v>
      </c>
      <c r="FN35" s="138">
        <v>40</v>
      </c>
      <c r="FO35" s="139">
        <f>('[4]Проверочная  таблица'!GO33+'[4]Проверочная  таблица'!GU33)/1000</f>
        <v>40</v>
      </c>
      <c r="FP35" s="139">
        <f>('[4]Проверочная  таблица'!GR33+'[4]Проверочная  таблица'!GX33)/1000</f>
        <v>40</v>
      </c>
      <c r="FQ35" s="140">
        <f t="shared" si="115"/>
        <v>100</v>
      </c>
      <c r="FR35" s="138">
        <v>0</v>
      </c>
      <c r="FS35" s="173">
        <f>('[4]Прочая  субсидия_МР  и  ГО'!AH29)/1000</f>
        <v>0</v>
      </c>
      <c r="FT35" s="173">
        <f>('[4]Прочая  субсидия_МР  и  ГО'!AI29)/1000</f>
        <v>0</v>
      </c>
      <c r="FU35" s="140">
        <f t="shared" si="116"/>
        <v>0</v>
      </c>
      <c r="FV35" s="138">
        <v>28566.96111</v>
      </c>
      <c r="FW35" s="173">
        <f>('[4]Прочая  субсидия_МР  и  ГО'!AJ29)/1000</f>
        <v>28566.96111</v>
      </c>
      <c r="FX35" s="173">
        <f>('[4]Прочая  субсидия_МР  и  ГО'!AK29)/1000</f>
        <v>26473.168259999999</v>
      </c>
      <c r="FY35" s="140">
        <f t="shared" si="117"/>
        <v>92.67057898830177</v>
      </c>
      <c r="FZ35" s="138">
        <v>14000</v>
      </c>
      <c r="GA35" s="139">
        <f>('[4]Прочая  субсидия_МР  и  ГО'!AL29)/1000</f>
        <v>14000</v>
      </c>
      <c r="GB35" s="139">
        <f>('[4]Прочая  субсидия_МР  и  ГО'!AM29)/1000</f>
        <v>14000</v>
      </c>
      <c r="GC35" s="140">
        <f t="shared" si="118"/>
        <v>100</v>
      </c>
      <c r="GD35" s="138">
        <v>0</v>
      </c>
      <c r="GE35" s="139">
        <f>'[4]Прочая  субсидия_МР  и  ГО'!AN29/1000</f>
        <v>0</v>
      </c>
      <c r="GF35" s="139">
        <f>'[4]Прочая  субсидия_МР  и  ГО'!AO29/1000</f>
        <v>0</v>
      </c>
      <c r="GG35" s="140">
        <f t="shared" si="119"/>
        <v>0</v>
      </c>
      <c r="GH35" s="138">
        <v>0</v>
      </c>
      <c r="GI35" s="139">
        <f>('[4]Проверочная  таблица'!CF33+'[4]Проверочная  таблица'!CN33)/1000</f>
        <v>62.532789999999103</v>
      </c>
      <c r="GJ35" s="139">
        <f>('[4]Проверочная  таблица'!CR33+'[4]Проверочная  таблица'!CJ33)/1000</f>
        <v>62.532789999999999</v>
      </c>
      <c r="GK35" s="140">
        <f t="shared" si="120"/>
        <v>100.00000000000142</v>
      </c>
      <c r="GL35" s="138">
        <v>0</v>
      </c>
      <c r="GM35" s="139">
        <f>('[4]Проверочная  таблица'!CG33+'[4]Проверочная  таблица'!CO33)/1000</f>
        <v>0</v>
      </c>
      <c r="GN35" s="139">
        <f>('[4]Проверочная  таблица'!CS33+'[4]Проверочная  таблица'!CK33)/1000</f>
        <v>0</v>
      </c>
      <c r="GO35" s="140">
        <f t="shared" si="121"/>
        <v>0</v>
      </c>
      <c r="GP35" s="138">
        <v>114363.49625</v>
      </c>
      <c r="GQ35" s="139">
        <f>('[4]Прочая  субсидия_МР  и  ГО'!AR29)/1000</f>
        <v>274363.49625000003</v>
      </c>
      <c r="GR35" s="139">
        <f>('[4]Прочая  субсидия_МР  и  ГО'!AS29)/1000</f>
        <v>274317.38918</v>
      </c>
      <c r="GS35" s="140">
        <f t="shared" si="122"/>
        <v>99.983194896321777</v>
      </c>
      <c r="GT35" s="138"/>
      <c r="GU35" s="139">
        <f>'[4]Проверочная  таблица'!HY33/1000</f>
        <v>0</v>
      </c>
      <c r="GV35" s="139">
        <f>'[4]Проверочная  таблица'!IB33/1000</f>
        <v>0</v>
      </c>
      <c r="GW35" s="140">
        <f t="shared" si="123"/>
        <v>0</v>
      </c>
      <c r="GX35" s="138">
        <v>1033350</v>
      </c>
      <c r="GY35" s="139">
        <f>('[4]Проверочная  таблица'!CH33+'[4]Проверочная  таблица'!CP33)/1000</f>
        <v>1175154.52681</v>
      </c>
      <c r="GZ35" s="139">
        <f>('[4]Проверочная  таблица'!CL33+'[4]Проверочная  таблица'!CT33)/1000</f>
        <v>1116505.9349500001</v>
      </c>
      <c r="HA35" s="140">
        <f t="shared" si="124"/>
        <v>95.009286819563755</v>
      </c>
      <c r="HB35" s="138">
        <v>0</v>
      </c>
      <c r="HC35" s="173">
        <f>('[4]Прочая  субсидия_МР  и  ГО'!AT29)/1000</f>
        <v>0</v>
      </c>
      <c r="HD35" s="173">
        <f>('[4]Прочая  субсидия_МР  и  ГО'!AU29)/1000</f>
        <v>0</v>
      </c>
      <c r="HE35" s="140">
        <f t="shared" si="125"/>
        <v>0</v>
      </c>
      <c r="HF35" s="138"/>
      <c r="HG35" s="139">
        <f>'[4]Прочая  субсидия_МР  и  ГО'!AX29/1000</f>
        <v>3157.7333399999998</v>
      </c>
      <c r="HH35" s="139">
        <f>'[4]Прочая  субсидия_МР  и  ГО'!AY29/1000</f>
        <v>3157.7333399999998</v>
      </c>
      <c r="HI35" s="140">
        <f t="shared" si="126"/>
        <v>100</v>
      </c>
      <c r="HJ35" s="138">
        <v>11817.027</v>
      </c>
      <c r="HK35" s="139">
        <f>'[4]Проверочная  таблица'!FM33/1000</f>
        <v>13747.0404</v>
      </c>
      <c r="HL35" s="139">
        <f>'[4]Проверочная  таблица'!FP33/1000</f>
        <v>13746.998459999999</v>
      </c>
      <c r="HM35" s="140">
        <f t="shared" si="127"/>
        <v>99.999694916150816</v>
      </c>
      <c r="HN35" s="138">
        <v>1725.5523700000001</v>
      </c>
      <c r="HO35" s="173">
        <f>('[4]Прочая  субсидия_МР  и  ГО'!AZ29)/1000</f>
        <v>1725.5523700000001</v>
      </c>
      <c r="HP35" s="173">
        <f>('[4]Прочая  субсидия_МР  и  ГО'!BA29)/1000</f>
        <v>1725.49928</v>
      </c>
      <c r="HQ35" s="140">
        <f t="shared" si="128"/>
        <v>99.996923304043207</v>
      </c>
      <c r="HR35" s="138">
        <v>165881.78946999999</v>
      </c>
      <c r="HS35" s="139">
        <f>('[4]Проверочная  таблица'!MT33+'[4]Проверочная  таблица'!MU33+'[4]Проверочная  таблица'!NB33+'[4]Проверочная  таблица'!NC33)/1000</f>
        <v>198464.94736000002</v>
      </c>
      <c r="HT35" s="139">
        <f>('[4]Проверочная  таблица'!MX33+'[4]Проверочная  таблица'!MY33+'[4]Проверочная  таблица'!NF33+'[4]Проверочная  таблица'!NG33)/1000</f>
        <v>198464.94736000002</v>
      </c>
      <c r="HU35" s="140">
        <f t="shared" si="129"/>
        <v>100</v>
      </c>
      <c r="HV35" s="138">
        <v>84118.210519999993</v>
      </c>
      <c r="HW35" s="139">
        <f>('[4]Проверочная  таблица'!MV33+'[4]Проверочная  таблица'!ND33)/1000</f>
        <v>219238.91274</v>
      </c>
      <c r="HX35" s="139">
        <f>('[4]Проверочная  таблица'!MZ33+'[4]Проверочная  таблица'!NH33)/1000</f>
        <v>194718.40858000002</v>
      </c>
      <c r="HY35" s="140">
        <f t="shared" si="130"/>
        <v>88.815624081716109</v>
      </c>
      <c r="HZ35" s="138">
        <v>17587.7</v>
      </c>
      <c r="IA35" s="173">
        <f>('[4]Прочая  субсидия_МР  и  ГО'!BB29)/1000</f>
        <v>0</v>
      </c>
      <c r="IB35" s="173">
        <f>('[4]Прочая  субсидия_МР  и  ГО'!BC29)/1000</f>
        <v>0</v>
      </c>
      <c r="IC35" s="140">
        <f t="shared" si="131"/>
        <v>0</v>
      </c>
      <c r="ID35" s="138">
        <v>0</v>
      </c>
      <c r="IE35" s="139">
        <f>('[4]Проверочная  таблица'!QF33+'[4]Проверочная  таблица'!QG33)/1000</f>
        <v>0</v>
      </c>
      <c r="IF35" s="139">
        <f>('[4]Проверочная  таблица'!QO33+'[4]Проверочная  таблица'!QP33)/1000</f>
        <v>0</v>
      </c>
      <c r="IG35" s="140">
        <f t="shared" si="132"/>
        <v>0</v>
      </c>
      <c r="IH35" s="138">
        <v>0</v>
      </c>
      <c r="II35" s="139">
        <f>'[4]Проверочная  таблица'!NY33/1000</f>
        <v>0</v>
      </c>
      <c r="IJ35" s="139">
        <f>'[4]Проверочная  таблица'!OB33/1000</f>
        <v>0</v>
      </c>
      <c r="IK35" s="140">
        <f t="shared" si="133"/>
        <v>0</v>
      </c>
      <c r="IL35" s="138"/>
      <c r="IM35" s="139">
        <f>'[4]Проверочная  таблица'!HS33/1000</f>
        <v>0</v>
      </c>
      <c r="IN35" s="139">
        <f>'[4]Проверочная  таблица'!HV33/1000</f>
        <v>0</v>
      </c>
      <c r="IO35" s="140">
        <f t="shared" si="134"/>
        <v>0</v>
      </c>
      <c r="IP35" s="138">
        <v>0</v>
      </c>
      <c r="IQ35" s="139">
        <f>('[4]Проверочная  таблица'!PP33+'[4]Проверочная  таблица'!PQ33+'[4]Проверочная  таблица'!QJ33+'[4]Проверочная  таблица'!QK33)/1000</f>
        <v>0</v>
      </c>
      <c r="IR35" s="139">
        <f>('[4]Проверочная  таблица'!PY33+'[4]Проверочная  таблица'!PZ33+'[4]Проверочная  таблица'!QS33+'[4]Проверочная  таблица'!QT33)/1000</f>
        <v>0</v>
      </c>
      <c r="IS35" s="140">
        <f t="shared" si="135"/>
        <v>0</v>
      </c>
      <c r="IT35" s="138"/>
      <c r="IU35" s="139">
        <f>('[4]Проверочная  таблица'!PR33+'[4]Проверочная  таблица'!PS33)/1000</f>
        <v>0</v>
      </c>
      <c r="IV35" s="139">
        <f>('[4]Проверочная  таблица'!QA33+'[4]Проверочная  таблица'!QB33)/1000</f>
        <v>0</v>
      </c>
      <c r="IW35" s="140">
        <f t="shared" si="136"/>
        <v>0</v>
      </c>
      <c r="IX35" s="138">
        <v>0</v>
      </c>
      <c r="IY35" s="139">
        <f>('[4]Проверочная  таблица'!PT33+'[4]Проверочная  таблица'!PU33)/1000</f>
        <v>0</v>
      </c>
      <c r="IZ35" s="139">
        <f>('[4]Проверочная  таблица'!QC33+'[4]Проверочная  таблица'!QD33)/1000</f>
        <v>0</v>
      </c>
      <c r="JA35" s="140">
        <f t="shared" si="137"/>
        <v>0</v>
      </c>
      <c r="JB35" s="138"/>
      <c r="JC35" s="139">
        <f>'[4]Проверочная  таблица'!SG33/1000</f>
        <v>0</v>
      </c>
      <c r="JD35" s="139">
        <f>'[4]Проверочная  таблица'!SJ33/1000</f>
        <v>0</v>
      </c>
      <c r="JE35" s="140">
        <f t="shared" si="138"/>
        <v>0</v>
      </c>
    </row>
    <row r="36" spans="1:265" ht="21.75" customHeight="1" thickBot="1" x14ac:dyDescent="0.3">
      <c r="A36" s="178" t="s">
        <v>55</v>
      </c>
      <c r="B36" s="156">
        <f t="shared" ref="B36" si="139">SUM(B34:B35)</f>
        <v>4485411.3624099996</v>
      </c>
      <c r="C36" s="162">
        <f t="shared" ref="C36:H36" si="140">SUM(C34:C35)</f>
        <v>6493386.5878199991</v>
      </c>
      <c r="D36" s="156">
        <f t="shared" si="140"/>
        <v>6359699.3653800003</v>
      </c>
      <c r="E36" s="179" t="e">
        <f t="shared" si="140"/>
        <v>#REF!</v>
      </c>
      <c r="F36" s="180" t="e">
        <f t="shared" si="140"/>
        <v>#REF!</v>
      </c>
      <c r="G36" s="179" t="e">
        <f t="shared" si="140"/>
        <v>#REF!</v>
      </c>
      <c r="H36" s="181" t="e">
        <f t="shared" si="140"/>
        <v>#REF!</v>
      </c>
      <c r="I36" s="161">
        <f>IF(ISERROR(D36/C36*100),,D36/C36*100)</f>
        <v>97.941178757310354</v>
      </c>
      <c r="J36" s="182">
        <f>SUM(J34:J35)</f>
        <v>5108.7444400000004</v>
      </c>
      <c r="K36" s="156">
        <f>SUM(K34:K35)</f>
        <v>5108.7444400000004</v>
      </c>
      <c r="L36" s="156">
        <f>SUM(L34:L35)</f>
        <v>5108.7444400000004</v>
      </c>
      <c r="M36" s="161">
        <f>IF(ISERROR(L36/K36*100),,L36/K36*100)</f>
        <v>100</v>
      </c>
      <c r="N36" s="156">
        <f>SUM(N34:N35)</f>
        <v>1520</v>
      </c>
      <c r="O36" s="182">
        <f>SUM(O34:O35)</f>
        <v>1520</v>
      </c>
      <c r="P36" s="156">
        <f>SUM(P34:P35)</f>
        <v>1520</v>
      </c>
      <c r="Q36" s="161">
        <f>IF(ISERROR(P36/O36*100),,P36/O36*100)</f>
        <v>100</v>
      </c>
      <c r="R36" s="156">
        <f>SUM(R34:R35)</f>
        <v>0</v>
      </c>
      <c r="S36" s="183">
        <f>SUM(S34:S35)</f>
        <v>27030</v>
      </c>
      <c r="T36" s="183">
        <f>SUM(T34:T35)</f>
        <v>22995.210950000001</v>
      </c>
      <c r="U36" s="161">
        <f>IF(ISERROR(T36/S36*100),,T36/S36*100)</f>
        <v>85.072922493525709</v>
      </c>
      <c r="V36" s="156">
        <f>SUM(V34:V35)</f>
        <v>1224.2142699999999</v>
      </c>
      <c r="W36" s="183">
        <f>SUM(W34:W35)</f>
        <v>1224.2142699999999</v>
      </c>
      <c r="X36" s="183">
        <f>SUM(X34:X35)</f>
        <v>1215.74</v>
      </c>
      <c r="Y36" s="161">
        <f>IF(ISERROR(X36/W36*100),,X36/W36*100)</f>
        <v>99.307778858026225</v>
      </c>
      <c r="Z36" s="156">
        <f>SUM(Z34:Z35)</f>
        <v>0</v>
      </c>
      <c r="AA36" s="183">
        <f>SUM(AA34:AA35)</f>
        <v>0</v>
      </c>
      <c r="AB36" s="183">
        <f>SUM(AB34:AB35)</f>
        <v>0</v>
      </c>
      <c r="AC36" s="161">
        <f>IF(ISERROR(AB36/AA36*100),,AB36/AA36*100)</f>
        <v>0</v>
      </c>
      <c r="AD36" s="156">
        <f>SUM(AD34:AD35)</f>
        <v>0</v>
      </c>
      <c r="AE36" s="183">
        <f>SUM(AE34:AE35)</f>
        <v>0</v>
      </c>
      <c r="AF36" s="183">
        <f>SUM(AF34:AF35)</f>
        <v>0</v>
      </c>
      <c r="AG36" s="161">
        <f>IF(ISERROR(AF36/AE36*100),,AF36/AE36*100)</f>
        <v>0</v>
      </c>
      <c r="AH36" s="156">
        <f>SUM(AH34:AH35)</f>
        <v>1794.335</v>
      </c>
      <c r="AI36" s="183">
        <f>SUM(AI34:AI35)</f>
        <v>1794.335</v>
      </c>
      <c r="AJ36" s="183">
        <f>SUM(AJ34:AJ35)</f>
        <v>1794.3344500000001</v>
      </c>
      <c r="AK36" s="161">
        <f>IF(ISERROR(AJ36/AI36*100),,AJ36/AI36*100)</f>
        <v>99.999969347975721</v>
      </c>
      <c r="AL36" s="156">
        <f>SUM(AL34:AL35)</f>
        <v>0</v>
      </c>
      <c r="AM36" s="183">
        <f>SUM(AM34:AM35)</f>
        <v>0</v>
      </c>
      <c r="AN36" s="183">
        <f>SUM(AN34:AN35)</f>
        <v>0</v>
      </c>
      <c r="AO36" s="161">
        <f>IF(ISERROR(AN36/AM36*100),,AN36/AM36*100)</f>
        <v>0</v>
      </c>
      <c r="AP36" s="156">
        <f>SUM(AP34:AP35)</f>
        <v>1185.8721599999999</v>
      </c>
      <c r="AQ36" s="183">
        <f>SUM(AQ34:AQ35)</f>
        <v>1185.8721599999999</v>
      </c>
      <c r="AR36" s="183">
        <f>SUM(AR34:AR35)</f>
        <v>1185.8721599999999</v>
      </c>
      <c r="AS36" s="161">
        <f>IF(ISERROR(AR36/AQ36*100),,AR36/AQ36*100)</f>
        <v>100</v>
      </c>
      <c r="AT36" s="156">
        <f>SUM(AT34:AT35)</f>
        <v>56318.7</v>
      </c>
      <c r="AU36" s="183">
        <f>SUM(AU34:AU35)</f>
        <v>189983.00781000001</v>
      </c>
      <c r="AV36" s="183">
        <f>SUM(AV34:AV35)</f>
        <v>166369.41352</v>
      </c>
      <c r="AW36" s="161">
        <f>IF(ISERROR(AV36/AU36*100),,AV36/AU36*100)</f>
        <v>87.570680892885051</v>
      </c>
      <c r="AX36" s="156">
        <f>SUM(AX34:AX35)</f>
        <v>72152.122170000002</v>
      </c>
      <c r="AY36" s="183">
        <f t="shared" ref="AY36:AZ36" si="141">SUM(AY34:AY35)</f>
        <v>72152.122170000002</v>
      </c>
      <c r="AZ36" s="183">
        <f t="shared" si="141"/>
        <v>72131.488740000001</v>
      </c>
      <c r="BA36" s="161">
        <f t="shared" si="85"/>
        <v>99.971402878557896</v>
      </c>
      <c r="BB36" s="156">
        <f>SUM(BB34:BB35)</f>
        <v>0</v>
      </c>
      <c r="BC36" s="183">
        <f t="shared" ref="BC36:BD36" si="142">SUM(BC34:BC35)</f>
        <v>0</v>
      </c>
      <c r="BD36" s="183">
        <f t="shared" si="142"/>
        <v>0</v>
      </c>
      <c r="BE36" s="161">
        <f t="shared" si="86"/>
        <v>0</v>
      </c>
      <c r="BF36" s="156">
        <f>SUM(BF34:BF35)</f>
        <v>0</v>
      </c>
      <c r="BG36" s="183">
        <f t="shared" ref="BG36:BH36" si="143">SUM(BG34:BG35)</f>
        <v>54865.746100000004</v>
      </c>
      <c r="BH36" s="183">
        <f t="shared" si="143"/>
        <v>54865.746100000004</v>
      </c>
      <c r="BI36" s="161">
        <f t="shared" si="87"/>
        <v>100</v>
      </c>
      <c r="BJ36" s="156">
        <f>SUM(BJ34:BJ35)</f>
        <v>0</v>
      </c>
      <c r="BK36" s="183">
        <f t="shared" ref="BK36:BL36" si="144">SUM(BK34:BK35)</f>
        <v>9808.6720000000005</v>
      </c>
      <c r="BL36" s="183">
        <f t="shared" si="144"/>
        <v>9808.6720000000005</v>
      </c>
      <c r="BM36" s="161">
        <f t="shared" si="88"/>
        <v>100</v>
      </c>
      <c r="BN36" s="156">
        <f>SUM(BN34:BN35)</f>
        <v>0</v>
      </c>
      <c r="BO36" s="183">
        <f t="shared" ref="BO36:BP36" si="145">SUM(BO34:BO35)</f>
        <v>130759.86487</v>
      </c>
      <c r="BP36" s="183">
        <f t="shared" si="145"/>
        <v>130759.86487</v>
      </c>
      <c r="BQ36" s="161">
        <f t="shared" si="89"/>
        <v>100</v>
      </c>
      <c r="BR36" s="156">
        <f>SUM(BR34:BR35)</f>
        <v>0</v>
      </c>
      <c r="BS36" s="183">
        <f>SUM(BS34:BS35)</f>
        <v>0</v>
      </c>
      <c r="BT36" s="183">
        <f>SUM(BT34:BT35)</f>
        <v>0</v>
      </c>
      <c r="BU36" s="161">
        <f>IF(ISERROR(BT36/BS36*100),,BT36/BS36*100)</f>
        <v>0</v>
      </c>
      <c r="BV36" s="156">
        <f>SUM(BV34:BV35)</f>
        <v>0</v>
      </c>
      <c r="BW36" s="183">
        <f t="shared" ref="BW36:BX36" si="146">SUM(BW34:BW35)</f>
        <v>0</v>
      </c>
      <c r="BX36" s="183">
        <f t="shared" si="146"/>
        <v>0</v>
      </c>
      <c r="BY36" s="161">
        <f t="shared" si="91"/>
        <v>0</v>
      </c>
      <c r="BZ36" s="156">
        <f>SUM(BZ34:BZ35)</f>
        <v>0</v>
      </c>
      <c r="CA36" s="183">
        <f>SUM(CA34:CA35)</f>
        <v>0</v>
      </c>
      <c r="CB36" s="183">
        <f>SUM(CB34:CB35)</f>
        <v>0</v>
      </c>
      <c r="CC36" s="161">
        <f>IF(ISERROR(CB36/CA36*100),,CB36/CA36*100)</f>
        <v>0</v>
      </c>
      <c r="CD36" s="156">
        <f>SUM(CD34:CD35)</f>
        <v>0</v>
      </c>
      <c r="CE36" s="183">
        <f>SUM(CE34:CE35)</f>
        <v>0</v>
      </c>
      <c r="CF36" s="183">
        <f>SUM(CF34:CF35)</f>
        <v>0</v>
      </c>
      <c r="CG36" s="161">
        <f>IF(ISERROR(CF36/CE36*100),,CF36/CE36*100)</f>
        <v>0</v>
      </c>
      <c r="CH36" s="156">
        <f>SUM(CH34:CH35)</f>
        <v>0</v>
      </c>
      <c r="CI36" s="183">
        <f>SUM(CI34:CI35)</f>
        <v>0</v>
      </c>
      <c r="CJ36" s="183">
        <f>SUM(CJ34:CJ35)</f>
        <v>0</v>
      </c>
      <c r="CK36" s="161">
        <f>IF(ISERROR(CJ36/CI36*100),,CJ36/CI36*100)</f>
        <v>0</v>
      </c>
      <c r="CL36" s="156">
        <f>SUM(CL34:CL35)</f>
        <v>0</v>
      </c>
      <c r="CM36" s="183">
        <f>SUM(CM34:CM35)</f>
        <v>0</v>
      </c>
      <c r="CN36" s="183">
        <f>SUM(CN34:CN35)</f>
        <v>0</v>
      </c>
      <c r="CO36" s="161">
        <f>IF(ISERROR(CN36/CM36*100),,CN36/CM36*100)</f>
        <v>0</v>
      </c>
      <c r="CP36" s="156">
        <f>SUM(CP34:CP35)</f>
        <v>0</v>
      </c>
      <c r="CQ36" s="183">
        <f>SUM(CQ34:CQ35)</f>
        <v>0</v>
      </c>
      <c r="CR36" s="183">
        <f>SUM(CR34:CR35)</f>
        <v>0</v>
      </c>
      <c r="CS36" s="161">
        <f>IF(ISERROR(CR36/CQ36*100),,CR36/CQ36*100)</f>
        <v>0</v>
      </c>
      <c r="CT36" s="156">
        <f>SUM(CT34:CT35)</f>
        <v>121140.55</v>
      </c>
      <c r="CU36" s="183">
        <f>SUM(CU34:CU35)</f>
        <v>121140.55</v>
      </c>
      <c r="CV36" s="183">
        <f>SUM(CV34:CV35)</f>
        <v>121140.55</v>
      </c>
      <c r="CW36" s="161">
        <f>IF(ISERROR(CV36/CU36*100),,CV36/CU36*100)</f>
        <v>100</v>
      </c>
      <c r="CX36" s="156">
        <f>SUM(CX34:CX35)</f>
        <v>49590</v>
      </c>
      <c r="CY36" s="183">
        <f>SUM(CY34:CY35)</f>
        <v>49590</v>
      </c>
      <c r="CZ36" s="183">
        <f>SUM(CZ34:CZ35)</f>
        <v>49590</v>
      </c>
      <c r="DA36" s="161">
        <f>IF(ISERROR(CZ36/CY36*100),,CZ36/CY36*100)</f>
        <v>100</v>
      </c>
      <c r="DB36" s="156">
        <f>SUM(DB34:DB35)</f>
        <v>181.42776000000001</v>
      </c>
      <c r="DC36" s="183">
        <f>SUM(DC34:DC35)</f>
        <v>181.42776000000001</v>
      </c>
      <c r="DD36" s="183">
        <f>SUM(DD34:DD35)</f>
        <v>181.42776000000001</v>
      </c>
      <c r="DE36" s="161">
        <f>IF(ISERROR(DD36/DC36*100),,DD36/DC36*100)</f>
        <v>100</v>
      </c>
      <c r="DF36" s="156">
        <f>SUM(DF34:DF35)</f>
        <v>510.24748999999997</v>
      </c>
      <c r="DG36" s="183">
        <f>SUM(DG34:DG35)</f>
        <v>510.24748999999997</v>
      </c>
      <c r="DH36" s="183">
        <f>SUM(DH34:DH35)</f>
        <v>510.24748</v>
      </c>
      <c r="DI36" s="161">
        <f>IF(ISERROR(DH36/DG36*100),,DH36/DG36*100)</f>
        <v>99.999998040166744</v>
      </c>
      <c r="DJ36" s="156">
        <f>SUM(DJ34:DJ35)</f>
        <v>0</v>
      </c>
      <c r="DK36" s="183">
        <f>SUM(DK34:DK35)</f>
        <v>55307.9</v>
      </c>
      <c r="DL36" s="183">
        <f>SUM(DL34:DL35)</f>
        <v>55307.9</v>
      </c>
      <c r="DM36" s="161">
        <f>IF(ISERROR(DL36/DK36*100),,DL36/DK36*100)</f>
        <v>100</v>
      </c>
      <c r="DN36" s="156">
        <f>SUM(DN34:DN35)</f>
        <v>0</v>
      </c>
      <c r="DO36" s="183">
        <f>SUM(DO34:DO35)</f>
        <v>0</v>
      </c>
      <c r="DP36" s="183">
        <f>SUM(DP34:DP35)</f>
        <v>0</v>
      </c>
      <c r="DQ36" s="161">
        <f>IF(ISERROR(DP36/DO36*100),,DP36/DO36*100)</f>
        <v>0</v>
      </c>
      <c r="DR36" s="156">
        <f>SUM(DR34:DR35)</f>
        <v>1932.3</v>
      </c>
      <c r="DS36" s="183">
        <f>SUM(DS34:DS35)</f>
        <v>1932.3</v>
      </c>
      <c r="DT36" s="183">
        <f>SUM(DT34:DT35)</f>
        <v>1932.3</v>
      </c>
      <c r="DU36" s="161">
        <f>IF(ISERROR(DT36/DS36*100),,DT36/DS36*100)</f>
        <v>100</v>
      </c>
      <c r="DV36" s="156">
        <f>SUM(DV34:DV35)</f>
        <v>0</v>
      </c>
      <c r="DW36" s="183">
        <f>SUM(DW34:DW35)</f>
        <v>0</v>
      </c>
      <c r="DX36" s="183">
        <f>SUM(DX34:DX35)</f>
        <v>0</v>
      </c>
      <c r="DY36" s="161">
        <f>IF(ISERROR(DX36/DW36*100),,DX36/DW36*100)</f>
        <v>0</v>
      </c>
      <c r="DZ36" s="156">
        <f>SUM(DZ34:DZ35)</f>
        <v>0</v>
      </c>
      <c r="EA36" s="183">
        <f>SUM(EA34:EA35)</f>
        <v>0</v>
      </c>
      <c r="EB36" s="183">
        <f>SUM(EB34:EB35)</f>
        <v>0</v>
      </c>
      <c r="EC36" s="161">
        <f>IF(ISERROR(EB36/EA36*100),,EB36/EA36*100)</f>
        <v>0</v>
      </c>
      <c r="ED36" s="156">
        <f>SUM(ED34:ED35)</f>
        <v>1440.6</v>
      </c>
      <c r="EE36" s="183">
        <f>SUM(EE34:EE35)</f>
        <v>1440.6</v>
      </c>
      <c r="EF36" s="183">
        <f>SUM(EF34:EF35)</f>
        <v>0</v>
      </c>
      <c r="EG36" s="161">
        <f>IF(ISERROR(EF36/EE36*100),,EF36/EE36*100)</f>
        <v>0</v>
      </c>
      <c r="EH36" s="156">
        <f>SUM(EH34:EH35)</f>
        <v>973570</v>
      </c>
      <c r="EI36" s="183">
        <f>SUM(EI34:EI35)</f>
        <v>1059794.3475200001</v>
      </c>
      <c r="EJ36" s="183">
        <f>SUM(EJ34:EJ35)</f>
        <v>1059794.3475200001</v>
      </c>
      <c r="EK36" s="161">
        <f>IF(ISERROR(EJ36/EI36*100),,EJ36/EI36*100)</f>
        <v>100</v>
      </c>
      <c r="EL36" s="156">
        <f>SUM(EL34:EL35)</f>
        <v>63557.215400000001</v>
      </c>
      <c r="EM36" s="183">
        <f>SUM(EM34:EM35)</f>
        <v>112249.39300000001</v>
      </c>
      <c r="EN36" s="183">
        <f>SUM(EN34:EN35)</f>
        <v>112071.48550000001</v>
      </c>
      <c r="EO36" s="161">
        <f>IF(ISERROR(EN36/EM36*100),,EN36/EM36*100)</f>
        <v>99.841506938037512</v>
      </c>
      <c r="EP36" s="156">
        <f>SUM(EP34:EP35)</f>
        <v>894373.33815999993</v>
      </c>
      <c r="EQ36" s="183">
        <f>SUM(EQ34:EQ35)</f>
        <v>1687978.0632300002</v>
      </c>
      <c r="ER36" s="183">
        <f>SUM(ER34:ER35)</f>
        <v>1687978.0632300002</v>
      </c>
      <c r="ES36" s="161">
        <f>IF(ISERROR(ER36/EQ36*100),,ER36/EQ36*100)</f>
        <v>100</v>
      </c>
      <c r="ET36" s="156">
        <f>SUM(ET34:ET35)</f>
        <v>211468.31646999999</v>
      </c>
      <c r="EU36" s="183">
        <f>SUM(EU34:EU35)</f>
        <v>274858.79449</v>
      </c>
      <c r="EV36" s="183">
        <f>SUM(EV34:EV35)</f>
        <v>274858.79449</v>
      </c>
      <c r="EW36" s="161">
        <f>IF(ISERROR(EV36/EU36*100),,EV36/EU36*100)</f>
        <v>100</v>
      </c>
      <c r="EX36" s="156">
        <f>SUM(EX34:EX35)</f>
        <v>0</v>
      </c>
      <c r="EY36" s="183">
        <f>SUM(EY34:EY35)</f>
        <v>0</v>
      </c>
      <c r="EZ36" s="183">
        <f>SUM(EZ34:EZ35)</f>
        <v>0</v>
      </c>
      <c r="FA36" s="161">
        <f>IF(ISERROR(EZ36/EY36*100),,EZ36/EY36*100)</f>
        <v>0</v>
      </c>
      <c r="FB36" s="156">
        <f>SUM(FB34:FB35)</f>
        <v>0</v>
      </c>
      <c r="FC36" s="183">
        <f>SUM(FC34:FC35)</f>
        <v>0</v>
      </c>
      <c r="FD36" s="183">
        <f>SUM(FD34:FD35)</f>
        <v>0</v>
      </c>
      <c r="FE36" s="161">
        <f>IF(ISERROR(FD36/FC36*100),,FD36/FC36*100)</f>
        <v>0</v>
      </c>
      <c r="FF36" s="156">
        <f>SUM(FF34:FF35)</f>
        <v>0</v>
      </c>
      <c r="FG36" s="183">
        <f>SUM(FG34:FG35)</f>
        <v>0</v>
      </c>
      <c r="FH36" s="183">
        <f>SUM(FH34:FH35)</f>
        <v>0</v>
      </c>
      <c r="FI36" s="161">
        <f>IF(ISERROR(FH36/FG36*100),,FH36/FG36*100)</f>
        <v>0</v>
      </c>
      <c r="FJ36" s="156">
        <f>SUM(FJ34:FJ35)</f>
        <v>850.45835</v>
      </c>
      <c r="FK36" s="183">
        <f>SUM(FK34:FK35)</f>
        <v>850.45835</v>
      </c>
      <c r="FL36" s="183">
        <f>SUM(FL34:FL35)</f>
        <v>850.45835</v>
      </c>
      <c r="FM36" s="161">
        <f>IF(ISERROR(FL36/FK36*100),,FL36/FK36*100)</f>
        <v>100</v>
      </c>
      <c r="FN36" s="156">
        <f>SUM(FN34:FN35)</f>
        <v>1133.6199999999999</v>
      </c>
      <c r="FO36" s="183">
        <f>SUM(FO34:FO35)</f>
        <v>1133.6199999999999</v>
      </c>
      <c r="FP36" s="183">
        <f>SUM(FP34:FP35)</f>
        <v>1133.6199999999999</v>
      </c>
      <c r="FQ36" s="161">
        <f>IF(ISERROR(FP36/FO36*100),,FP36/FO36*100)</f>
        <v>100</v>
      </c>
      <c r="FR36" s="156">
        <f>SUM(FR34:FR35)</f>
        <v>189.8751</v>
      </c>
      <c r="FS36" s="183">
        <f>SUM(FS34:FS35)</f>
        <v>189.8751</v>
      </c>
      <c r="FT36" s="183">
        <f>SUM(FT34:FT35)</f>
        <v>189.8751</v>
      </c>
      <c r="FU36" s="161">
        <f>IF(ISERROR(FT36/FS36*100),,FT36/FS36*100)</f>
        <v>100</v>
      </c>
      <c r="FV36" s="156">
        <f>SUM(FV34:FV35)</f>
        <v>68732.591589999996</v>
      </c>
      <c r="FW36" s="183">
        <f>SUM(FW34:FW35)</f>
        <v>68732.591589999996</v>
      </c>
      <c r="FX36" s="183">
        <f>SUM(FX34:FX35)</f>
        <v>66638.798739999998</v>
      </c>
      <c r="FY36" s="161">
        <f>IF(ISERROR(FX36/FW36*100),,FX36/FW36*100)</f>
        <v>96.953711766770297</v>
      </c>
      <c r="FZ36" s="156">
        <f>SUM(FZ34:FZ35)</f>
        <v>14000</v>
      </c>
      <c r="GA36" s="183">
        <f>SUM(GA34:GA35)</f>
        <v>14000</v>
      </c>
      <c r="GB36" s="183">
        <f>SUM(GB34:GB35)</f>
        <v>14000</v>
      </c>
      <c r="GC36" s="161">
        <f>IF(ISERROR(GB36/GA36*100),,GB36/GA36*100)</f>
        <v>100</v>
      </c>
      <c r="GD36" s="156">
        <f>SUM(GD34:GD35)</f>
        <v>0</v>
      </c>
      <c r="GE36" s="183">
        <f>SUM(GE34:GE35)</f>
        <v>0</v>
      </c>
      <c r="GF36" s="183">
        <f>SUM(GF34:GF35)</f>
        <v>0</v>
      </c>
      <c r="GG36" s="161">
        <f>IF(ISERROR(GF36/GE36*100),,GF36/GE36*100)</f>
        <v>0</v>
      </c>
      <c r="GH36" s="156">
        <f>SUM(GH34:GH35)</f>
        <v>0</v>
      </c>
      <c r="GI36" s="183">
        <f>SUM(GI34:GI35)</f>
        <v>17062.532789999997</v>
      </c>
      <c r="GJ36" s="183">
        <f>SUM(GJ34:GJ35)</f>
        <v>62.532789999999999</v>
      </c>
      <c r="GK36" s="161">
        <f>IF(ISERROR(GJ36/GI36*100),,GJ36/GI36*100)</f>
        <v>0.36649183781583233</v>
      </c>
      <c r="GL36" s="156">
        <f>SUM(GL34:GL35)</f>
        <v>0</v>
      </c>
      <c r="GM36" s="183">
        <f>SUM(GM34:GM35)</f>
        <v>0</v>
      </c>
      <c r="GN36" s="183">
        <f>SUM(GN34:GN35)</f>
        <v>0</v>
      </c>
      <c r="GO36" s="161">
        <f>IF(ISERROR(GN36/GM36*100),,GN36/GM36*100)</f>
        <v>0</v>
      </c>
      <c r="GP36" s="156">
        <f>SUM(GP34:GP35)</f>
        <v>150000</v>
      </c>
      <c r="GQ36" s="183">
        <f>SUM(GQ34:GQ35)</f>
        <v>383000</v>
      </c>
      <c r="GR36" s="183">
        <f>SUM(GR34:GR35)</f>
        <v>382953.89292999997</v>
      </c>
      <c r="GS36" s="161">
        <f>IF(ISERROR(GR36/GQ36*100),,GR36/GQ36*100)</f>
        <v>99.987961600522198</v>
      </c>
      <c r="GT36" s="156">
        <f>SUM(GT34:GT35)</f>
        <v>0</v>
      </c>
      <c r="GU36" s="183">
        <f>SUM(GU34:GU35)</f>
        <v>0</v>
      </c>
      <c r="GV36" s="183">
        <f>SUM(GV34:GV35)</f>
        <v>0</v>
      </c>
      <c r="GW36" s="161">
        <f>IF(ISERROR(GV36/GU36*100),,GV36/GU36*100)</f>
        <v>0</v>
      </c>
      <c r="GX36" s="156">
        <f>SUM(GX34:GX35)</f>
        <v>1445759.0225899999</v>
      </c>
      <c r="GY36" s="183">
        <f>SUM(GY34:GY35)</f>
        <v>1633417.12837</v>
      </c>
      <c r="GZ36" s="183">
        <f>SUM(GZ34:GZ35)</f>
        <v>1574768.53651</v>
      </c>
      <c r="HA36" s="161">
        <f>IF(ISERROR(GZ36/GY36*100),,GZ36/GY36*100)</f>
        <v>96.409454092199582</v>
      </c>
      <c r="HB36" s="156">
        <f>SUM(HB34:HB35)</f>
        <v>0</v>
      </c>
      <c r="HC36" s="183">
        <f>SUM(HC34:HC35)</f>
        <v>0</v>
      </c>
      <c r="HD36" s="183">
        <f>SUM(HD34:HD35)</f>
        <v>0</v>
      </c>
      <c r="HE36" s="161">
        <f>IF(ISERROR(HD36/HC36*100),,HD36/HC36*100)</f>
        <v>0</v>
      </c>
      <c r="HF36" s="156">
        <f>SUM(HF34:HF35)</f>
        <v>0</v>
      </c>
      <c r="HG36" s="183">
        <f>SUM(HG34:HG35)</f>
        <v>3157.7333399999998</v>
      </c>
      <c r="HH36" s="183">
        <f>SUM(HH34:HH35)</f>
        <v>3157.7333399999998</v>
      </c>
      <c r="HI36" s="161">
        <f>IF(ISERROR(HH36/HG36*100),,HH36/HG36*100)</f>
        <v>100</v>
      </c>
      <c r="HJ36" s="156">
        <f>SUM(HJ34:HJ35)</f>
        <v>11817.027</v>
      </c>
      <c r="HK36" s="183">
        <f>SUM(HK34:HK35)</f>
        <v>20949.501400000001</v>
      </c>
      <c r="HL36" s="183">
        <f>SUM(HL34:HL35)</f>
        <v>20949.43089</v>
      </c>
      <c r="HM36" s="161">
        <f>IF(ISERROR(HL36/HK36*100),,HL36/HK36*100)</f>
        <v>99.999663428743929</v>
      </c>
      <c r="HN36" s="156">
        <f>SUM(HN34:HN35)</f>
        <v>2464.6646300000002</v>
      </c>
      <c r="HO36" s="183">
        <f>SUM(HO34:HO35)</f>
        <v>2464.6646300000002</v>
      </c>
      <c r="HP36" s="183">
        <f>SUM(HP34:HP35)</f>
        <v>2464.6115399999999</v>
      </c>
      <c r="HQ36" s="161">
        <f>IF(ISERROR(HP36/HO36*100),,HP36/HO36*100)</f>
        <v>99.997845954400688</v>
      </c>
      <c r="HR36" s="156">
        <f>SUM(HR34:HR35)</f>
        <v>198046.52630999999</v>
      </c>
      <c r="HS36" s="183">
        <f>SUM(HS34:HS35)</f>
        <v>230629.68420000002</v>
      </c>
      <c r="HT36" s="183">
        <f>SUM(HT34:HT35)</f>
        <v>230629.68420000002</v>
      </c>
      <c r="HU36" s="161">
        <f>IF(ISERROR(HT36/HS36*100),,HT36/HS36*100)</f>
        <v>100</v>
      </c>
      <c r="HV36" s="156">
        <f>SUM(HV34:HV35)</f>
        <v>111671.30351999999</v>
      </c>
      <c r="HW36" s="183">
        <f>SUM(HW34:HW35)</f>
        <v>246792.00573999999</v>
      </c>
      <c r="HX36" s="183">
        <f>SUM(HX34:HX35)</f>
        <v>220189.39778000003</v>
      </c>
      <c r="HY36" s="161">
        <f>IF(ISERROR(HX36/HW36*100),,HX36/HW36*100)</f>
        <v>89.220636268086281</v>
      </c>
      <c r="HZ36" s="156">
        <f>SUM(HZ34:HZ35)</f>
        <v>23678.29</v>
      </c>
      <c r="IA36" s="183">
        <f>SUM(IA34:IA35)</f>
        <v>10590.59</v>
      </c>
      <c r="IB36" s="183">
        <f>SUM(IB34:IB35)</f>
        <v>10590.59</v>
      </c>
      <c r="IC36" s="161">
        <f>IF(ISERROR(IB36/IA36*100),,IB36/IA36*100)</f>
        <v>100</v>
      </c>
      <c r="ID36" s="156">
        <f>SUM(ID34:ID35)</f>
        <v>0</v>
      </c>
      <c r="IE36" s="183">
        <f>SUM(IE34:IE35)</f>
        <v>0</v>
      </c>
      <c r="IF36" s="183">
        <f>SUM(IF34:IF35)</f>
        <v>0</v>
      </c>
      <c r="IG36" s="161">
        <f>IF(ISERROR(IF36/IE36*100),,IF36/IE36*100)</f>
        <v>0</v>
      </c>
      <c r="IH36" s="156">
        <f>SUM(IH34:IH35)</f>
        <v>0</v>
      </c>
      <c r="II36" s="183">
        <f>SUM(II34:II35)</f>
        <v>0</v>
      </c>
      <c r="IJ36" s="183">
        <f>SUM(IJ34:IJ35)</f>
        <v>0</v>
      </c>
      <c r="IK36" s="161">
        <f>IF(ISERROR(IJ36/II36*100),,IJ36/II36*100)</f>
        <v>0</v>
      </c>
      <c r="IL36" s="156">
        <f>SUM(IL34:IL35)</f>
        <v>0</v>
      </c>
      <c r="IM36" s="183">
        <f>SUM(IM34:IM35)</f>
        <v>0</v>
      </c>
      <c r="IN36" s="183">
        <f>SUM(IN34:IN35)</f>
        <v>0</v>
      </c>
      <c r="IO36" s="161">
        <f>IF(ISERROR(IN36/IM36*100),,IN36/IM36*100)</f>
        <v>0</v>
      </c>
      <c r="IP36" s="156">
        <f>SUM(IP34:IP35)</f>
        <v>0</v>
      </c>
      <c r="IQ36" s="183">
        <f>SUM(IQ34:IQ35)</f>
        <v>0</v>
      </c>
      <c r="IR36" s="183">
        <f>SUM(IR34:IR35)</f>
        <v>0</v>
      </c>
      <c r="IS36" s="161">
        <f>IF(ISERROR(IR36/IQ36*100),,IR36/IQ36*100)</f>
        <v>0</v>
      </c>
      <c r="IT36" s="156">
        <f>SUM(IT34:IT35)</f>
        <v>0</v>
      </c>
      <c r="IU36" s="183">
        <f>SUM(IU34:IU35)</f>
        <v>0</v>
      </c>
      <c r="IV36" s="183">
        <f>SUM(IV34:IV35)</f>
        <v>0</v>
      </c>
      <c r="IW36" s="161">
        <f>IF(ISERROR(IV36/IU36*100),,IV36/IU36*100)</f>
        <v>0</v>
      </c>
      <c r="IX36" s="156">
        <f>SUM(IX34:IX35)</f>
        <v>0</v>
      </c>
      <c r="IY36" s="183">
        <f>SUM(IY34:IY35)</f>
        <v>0</v>
      </c>
      <c r="IZ36" s="183">
        <f>SUM(IZ34:IZ35)</f>
        <v>0</v>
      </c>
      <c r="JA36" s="161">
        <f>IF(ISERROR(IZ36/IY36*100),,IZ36/IY36*100)</f>
        <v>0</v>
      </c>
      <c r="JB36" s="156">
        <f>SUM(JB34:JB35)</f>
        <v>0</v>
      </c>
      <c r="JC36" s="183">
        <f>SUM(JC34:JC35)</f>
        <v>0</v>
      </c>
      <c r="JD36" s="183">
        <f>SUM(JD34:JD35)</f>
        <v>0</v>
      </c>
      <c r="JE36" s="161">
        <f>IF(ISERROR(JD36/JC36*100),,JD36/JC36*100)</f>
        <v>0</v>
      </c>
    </row>
    <row r="37" spans="1:265" ht="21.75" customHeight="1" x14ac:dyDescent="0.25">
      <c r="A37" s="184"/>
      <c r="B37" s="152"/>
      <c r="C37" s="151"/>
      <c r="D37" s="152"/>
      <c r="E37" s="185"/>
      <c r="F37" s="186"/>
      <c r="G37" s="185"/>
      <c r="H37" s="187"/>
      <c r="I37" s="164"/>
      <c r="J37" s="188"/>
      <c r="K37" s="189"/>
      <c r="L37" s="189"/>
      <c r="M37" s="183"/>
      <c r="N37" s="188"/>
      <c r="O37" s="189"/>
      <c r="P37" s="189"/>
      <c r="Q37" s="183"/>
      <c r="R37" s="188"/>
      <c r="S37" s="189"/>
      <c r="T37" s="189"/>
      <c r="U37" s="183"/>
      <c r="V37" s="188"/>
      <c r="W37" s="189"/>
      <c r="X37" s="189"/>
      <c r="Y37" s="183"/>
      <c r="Z37" s="188"/>
      <c r="AA37" s="189"/>
      <c r="AB37" s="189"/>
      <c r="AC37" s="183"/>
      <c r="AD37" s="188"/>
      <c r="AE37" s="189"/>
      <c r="AF37" s="189"/>
      <c r="AG37" s="183"/>
      <c r="AH37" s="188"/>
      <c r="AI37" s="189"/>
      <c r="AJ37" s="189"/>
      <c r="AK37" s="183"/>
      <c r="AL37" s="188"/>
      <c r="AM37" s="189"/>
      <c r="AN37" s="189"/>
      <c r="AO37" s="183"/>
      <c r="AP37" s="188"/>
      <c r="AQ37" s="189"/>
      <c r="AR37" s="189"/>
      <c r="AS37" s="183"/>
      <c r="AT37" s="188"/>
      <c r="AU37" s="189"/>
      <c r="AV37" s="189"/>
      <c r="AW37" s="183"/>
      <c r="AX37" s="188"/>
      <c r="AY37" s="189"/>
      <c r="AZ37" s="189"/>
      <c r="BA37" s="183"/>
      <c r="BB37" s="188"/>
      <c r="BC37" s="189"/>
      <c r="BD37" s="189"/>
      <c r="BE37" s="183"/>
      <c r="BF37" s="188"/>
      <c r="BG37" s="189"/>
      <c r="BH37" s="189"/>
      <c r="BI37" s="183"/>
      <c r="BJ37" s="188"/>
      <c r="BK37" s="189"/>
      <c r="BL37" s="189"/>
      <c r="BM37" s="183"/>
      <c r="BN37" s="188"/>
      <c r="BO37" s="189"/>
      <c r="BP37" s="189"/>
      <c r="BQ37" s="183"/>
      <c r="BR37" s="188"/>
      <c r="BS37" s="189"/>
      <c r="BT37" s="189"/>
      <c r="BU37" s="183"/>
      <c r="BV37" s="188"/>
      <c r="BW37" s="189"/>
      <c r="BX37" s="189"/>
      <c r="BY37" s="183"/>
      <c r="BZ37" s="188"/>
      <c r="CA37" s="189"/>
      <c r="CB37" s="189"/>
      <c r="CC37" s="183"/>
      <c r="CD37" s="188"/>
      <c r="CE37" s="189"/>
      <c r="CF37" s="189"/>
      <c r="CG37" s="183"/>
      <c r="CH37" s="188"/>
      <c r="CI37" s="189"/>
      <c r="CJ37" s="189"/>
      <c r="CK37" s="183"/>
      <c r="CL37" s="188"/>
      <c r="CM37" s="189"/>
      <c r="CN37" s="189"/>
      <c r="CO37" s="183"/>
      <c r="CP37" s="188"/>
      <c r="CQ37" s="189"/>
      <c r="CR37" s="189"/>
      <c r="CS37" s="183"/>
      <c r="CT37" s="188"/>
      <c r="CU37" s="189"/>
      <c r="CV37" s="189"/>
      <c r="CW37" s="183"/>
      <c r="CX37" s="188"/>
      <c r="CY37" s="189"/>
      <c r="CZ37" s="189"/>
      <c r="DA37" s="183"/>
      <c r="DB37" s="188"/>
      <c r="DC37" s="189"/>
      <c r="DD37" s="189"/>
      <c r="DE37" s="183"/>
      <c r="DF37" s="188"/>
      <c r="DG37" s="189"/>
      <c r="DH37" s="189"/>
      <c r="DI37" s="183"/>
      <c r="DJ37" s="188"/>
      <c r="DK37" s="189"/>
      <c r="DL37" s="189"/>
      <c r="DM37" s="183"/>
      <c r="DN37" s="188"/>
      <c r="DO37" s="189"/>
      <c r="DP37" s="189"/>
      <c r="DQ37" s="183"/>
      <c r="DR37" s="188"/>
      <c r="DS37" s="189"/>
      <c r="DT37" s="189"/>
      <c r="DU37" s="183"/>
      <c r="DV37" s="188"/>
      <c r="DW37" s="189"/>
      <c r="DX37" s="189"/>
      <c r="DY37" s="183"/>
      <c r="DZ37" s="188"/>
      <c r="EA37" s="189"/>
      <c r="EB37" s="189"/>
      <c r="EC37" s="183"/>
      <c r="ED37" s="188"/>
      <c r="EE37" s="189"/>
      <c r="EF37" s="189"/>
      <c r="EG37" s="183"/>
      <c r="EH37" s="188"/>
      <c r="EI37" s="189"/>
      <c r="EJ37" s="189"/>
      <c r="EK37" s="183"/>
      <c r="EL37" s="188"/>
      <c r="EM37" s="189"/>
      <c r="EN37" s="189"/>
      <c r="EO37" s="183"/>
      <c r="EP37" s="188"/>
      <c r="EQ37" s="189"/>
      <c r="ER37" s="189"/>
      <c r="ES37" s="183"/>
      <c r="ET37" s="188"/>
      <c r="EU37" s="189"/>
      <c r="EV37" s="189"/>
      <c r="EW37" s="183"/>
      <c r="EX37" s="188"/>
      <c r="EY37" s="189"/>
      <c r="EZ37" s="189"/>
      <c r="FA37" s="183"/>
      <c r="FB37" s="188"/>
      <c r="FC37" s="189"/>
      <c r="FD37" s="189"/>
      <c r="FE37" s="183"/>
      <c r="FF37" s="188"/>
      <c r="FG37" s="189"/>
      <c r="FH37" s="189"/>
      <c r="FI37" s="183"/>
      <c r="FJ37" s="188"/>
      <c r="FK37" s="189"/>
      <c r="FL37" s="189"/>
      <c r="FM37" s="183"/>
      <c r="FN37" s="188"/>
      <c r="FO37" s="189"/>
      <c r="FP37" s="189"/>
      <c r="FQ37" s="183"/>
      <c r="FR37" s="188"/>
      <c r="FS37" s="189"/>
      <c r="FT37" s="189"/>
      <c r="FU37" s="183"/>
      <c r="FV37" s="188"/>
      <c r="FW37" s="189"/>
      <c r="FX37" s="189"/>
      <c r="FY37" s="183"/>
      <c r="FZ37" s="188"/>
      <c r="GA37" s="189"/>
      <c r="GB37" s="189"/>
      <c r="GC37" s="183"/>
      <c r="GD37" s="188"/>
      <c r="GE37" s="189"/>
      <c r="GF37" s="189"/>
      <c r="GG37" s="183"/>
      <c r="GH37" s="188"/>
      <c r="GI37" s="189"/>
      <c r="GJ37" s="189"/>
      <c r="GK37" s="183"/>
      <c r="GL37" s="188"/>
      <c r="GM37" s="189"/>
      <c r="GN37" s="189"/>
      <c r="GO37" s="183"/>
      <c r="GP37" s="188"/>
      <c r="GQ37" s="189"/>
      <c r="GR37" s="189"/>
      <c r="GS37" s="183"/>
      <c r="GT37" s="188"/>
      <c r="GU37" s="189"/>
      <c r="GV37" s="189"/>
      <c r="GW37" s="183"/>
      <c r="GX37" s="188"/>
      <c r="GY37" s="189"/>
      <c r="GZ37" s="189"/>
      <c r="HA37" s="183"/>
      <c r="HB37" s="188"/>
      <c r="HC37" s="189"/>
      <c r="HD37" s="189"/>
      <c r="HE37" s="183"/>
      <c r="HF37" s="188"/>
      <c r="HG37" s="189"/>
      <c r="HH37" s="189"/>
      <c r="HI37" s="183"/>
      <c r="HJ37" s="188"/>
      <c r="HK37" s="189"/>
      <c r="HL37" s="189"/>
      <c r="HM37" s="183"/>
      <c r="HN37" s="188"/>
      <c r="HO37" s="189"/>
      <c r="HP37" s="189"/>
      <c r="HQ37" s="183"/>
      <c r="HR37" s="188"/>
      <c r="HS37" s="189"/>
      <c r="HT37" s="189"/>
      <c r="HU37" s="183"/>
      <c r="HV37" s="188"/>
      <c r="HW37" s="189"/>
      <c r="HX37" s="189"/>
      <c r="HY37" s="183"/>
      <c r="HZ37" s="188"/>
      <c r="IA37" s="189"/>
      <c r="IB37" s="189"/>
      <c r="IC37" s="183"/>
      <c r="ID37" s="188"/>
      <c r="IE37" s="189"/>
      <c r="IF37" s="189"/>
      <c r="IG37" s="183"/>
      <c r="IH37" s="188"/>
      <c r="II37" s="189"/>
      <c r="IJ37" s="189"/>
      <c r="IK37" s="183"/>
      <c r="IL37" s="188"/>
      <c r="IM37" s="189"/>
      <c r="IN37" s="189"/>
      <c r="IO37" s="183"/>
      <c r="IP37" s="188"/>
      <c r="IQ37" s="189"/>
      <c r="IR37" s="189"/>
      <c r="IS37" s="183"/>
      <c r="IT37" s="188"/>
      <c r="IU37" s="189"/>
      <c r="IV37" s="189"/>
      <c r="IW37" s="183"/>
      <c r="IX37" s="188"/>
      <c r="IY37" s="189"/>
      <c r="IZ37" s="189"/>
      <c r="JA37" s="183"/>
      <c r="JB37" s="188"/>
      <c r="JC37" s="189"/>
      <c r="JD37" s="189"/>
      <c r="JE37" s="183"/>
    </row>
    <row r="38" spans="1:265" ht="31.5" x14ac:dyDescent="0.25">
      <c r="A38" s="190" t="s">
        <v>56</v>
      </c>
      <c r="B38" s="191">
        <f>J38+N38+R38+V38+Z38+AD38+AH38+AL38+AP38+AT38+AX38+BB38+BF38+BJ38+BN38+BR38+BV38+BZ38+CD38+CH38+CL38+CP38+CT38+CX38+DB38+DF38+DJ38+DN38+DR38+DV38+DZ38+ED38+EH38+EL38+EP38+ET38+EX38+FB38+FF38+FJ38+FN38+FR38+FV38+FZ38+GD38+GH38+GL38+GP38+GT38+GX38+HB38+HF38+HJ38+HN38+HR38+HV38+HZ38+ID38+IH38+IL38+IP38+IT38+IX38+JB38</f>
        <v>708.94667000000004</v>
      </c>
      <c r="C38" s="192">
        <f>K38+O38+S38+W38+AA38+AE38+AI38+AM38+AQ38+AU38+AY38+BC38+BG38+BK38+BO38+BS38+BW38+CA38+CE38+CI38+CM38+CQ38+CU38+CY38+DC38+DG38+DK38+DO38+DS38+DW38+EA38+EE38+EI38+EM38+EQ38+EU38+EY38+FC38+FG38+FK38+FO38+FS38+FW38+GA38+GE38+GI38+GM38+GQ38+GU38+GY38+HC38+HG38+HK38+HO38+HS38+HW38+IA38+IE38+II38+IM38+IQ38+IU38+IY38+JC38</f>
        <v>49225.423689999923</v>
      </c>
      <c r="D38" s="191">
        <f>L38+P38+T38+X38+AB38+AF38+AJ38+AN38+AR38+AV38+AZ38+BD38+BH38+BL38+BP38+BT38+BX38+CB38+CF38+CJ38+CN38+CR38+CV38+CZ38+DD38+DH38+DL38+DP38+DT38+DX38+EB38+EF38+EJ38+EN38+ER38+EV38+EZ38+FD38+FH38+FL38+FP38+FT38+FX38+GB38+GF38+GJ38+GN38+GR38+GV38+GZ38+HD38+HH38+HL38+HP38+HT38+HX38+IB38+IF38+IJ38+IN38+IR38+IV38+IZ38+JD38</f>
        <v>0</v>
      </c>
      <c r="E38" s="193"/>
      <c r="F38" s="193"/>
      <c r="G38" s="193"/>
      <c r="H38" s="193"/>
      <c r="I38" s="152">
        <f t="shared" ref="I38" si="147">IF(ISERROR(D38/C38*100),,D38/C38*100)</f>
        <v>0</v>
      </c>
      <c r="J38" s="150"/>
      <c r="K38" s="194"/>
      <c r="L38" s="194"/>
      <c r="M38" s="195"/>
      <c r="N38" s="150"/>
      <c r="O38" s="194"/>
      <c r="P38" s="194"/>
      <c r="Q38" s="195"/>
      <c r="R38" s="150"/>
      <c r="S38" s="194"/>
      <c r="T38" s="194"/>
      <c r="U38" s="195"/>
      <c r="V38" s="150"/>
      <c r="W38" s="194"/>
      <c r="X38" s="194"/>
      <c r="Y38" s="195"/>
      <c r="Z38" s="150"/>
      <c r="AA38" s="194"/>
      <c r="AB38" s="194"/>
      <c r="AC38" s="195"/>
      <c r="AD38" s="150"/>
      <c r="AE38" s="194"/>
      <c r="AF38" s="194"/>
      <c r="AG38" s="195"/>
      <c r="AH38" s="150"/>
      <c r="AI38" s="194"/>
      <c r="AJ38" s="194"/>
      <c r="AK38" s="195"/>
      <c r="AL38" s="150"/>
      <c r="AM38" s="194"/>
      <c r="AN38" s="194"/>
      <c r="AO38" s="195"/>
      <c r="AP38" s="150"/>
      <c r="AQ38" s="194"/>
      <c r="AR38" s="194"/>
      <c r="AS38" s="195"/>
      <c r="AT38" s="150"/>
      <c r="AU38" s="194"/>
      <c r="AV38" s="194"/>
      <c r="AW38" s="195"/>
      <c r="AX38" s="150"/>
      <c r="AY38" s="194"/>
      <c r="AZ38" s="194"/>
      <c r="BA38" s="195"/>
      <c r="BB38" s="150"/>
      <c r="BC38" s="194"/>
      <c r="BD38" s="194"/>
      <c r="BE38" s="195"/>
      <c r="BF38" s="150"/>
      <c r="BG38" s="194"/>
      <c r="BH38" s="194"/>
      <c r="BI38" s="195"/>
      <c r="BJ38" s="150"/>
      <c r="BK38" s="194"/>
      <c r="BL38" s="194"/>
      <c r="BM38" s="195"/>
      <c r="BN38" s="150"/>
      <c r="BO38" s="194"/>
      <c r="BP38" s="194"/>
      <c r="BQ38" s="195"/>
      <c r="BR38" s="150">
        <v>699.36774000000003</v>
      </c>
      <c r="BS38" s="194"/>
      <c r="BT38" s="194"/>
      <c r="BU38" s="195"/>
      <c r="BV38" s="150"/>
      <c r="BW38" s="194"/>
      <c r="BX38" s="194"/>
      <c r="BY38" s="195"/>
      <c r="BZ38" s="150"/>
      <c r="CA38" s="194"/>
      <c r="CB38" s="194"/>
      <c r="CC38" s="195"/>
      <c r="CD38" s="150"/>
      <c r="CE38" s="194"/>
      <c r="CF38" s="194"/>
      <c r="CG38" s="195"/>
      <c r="CH38" s="150"/>
      <c r="CI38" s="194"/>
      <c r="CJ38" s="194"/>
      <c r="CK38" s="195"/>
      <c r="CL38" s="150"/>
      <c r="CM38" s="194"/>
      <c r="CN38" s="194"/>
      <c r="CO38" s="195"/>
      <c r="CP38" s="150"/>
      <c r="CQ38" s="194"/>
      <c r="CR38" s="194"/>
      <c r="CS38" s="195"/>
      <c r="CT38" s="150"/>
      <c r="CU38" s="194"/>
      <c r="CV38" s="194"/>
      <c r="CW38" s="195"/>
      <c r="CX38" s="150"/>
      <c r="CY38" s="194"/>
      <c r="CZ38" s="194"/>
      <c r="DA38" s="195"/>
      <c r="DB38" s="150"/>
      <c r="DC38" s="194"/>
      <c r="DD38" s="194"/>
      <c r="DE38" s="195"/>
      <c r="DF38" s="150"/>
      <c r="DG38" s="194"/>
      <c r="DH38" s="194"/>
      <c r="DI38" s="195"/>
      <c r="DJ38" s="150"/>
      <c r="DK38" s="194"/>
      <c r="DL38" s="194"/>
      <c r="DM38" s="195"/>
      <c r="DN38" s="150"/>
      <c r="DO38" s="194"/>
      <c r="DP38" s="194"/>
      <c r="DQ38" s="195"/>
      <c r="DR38" s="150"/>
      <c r="DS38" s="194"/>
      <c r="DT38" s="194"/>
      <c r="DU38" s="195"/>
      <c r="DV38" s="150"/>
      <c r="DW38" s="194"/>
      <c r="DX38" s="194"/>
      <c r="DY38" s="195"/>
      <c r="DZ38" s="150"/>
      <c r="EA38" s="194"/>
      <c r="EB38" s="194"/>
      <c r="EC38" s="195"/>
      <c r="ED38" s="150"/>
      <c r="EE38" s="194"/>
      <c r="EF38" s="194"/>
      <c r="EG38" s="195"/>
      <c r="EH38" s="150"/>
      <c r="EI38" s="194"/>
      <c r="EJ38" s="194"/>
      <c r="EK38" s="195"/>
      <c r="EL38" s="150"/>
      <c r="EM38" s="194"/>
      <c r="EN38" s="194"/>
      <c r="EO38" s="195"/>
      <c r="EP38" s="150"/>
      <c r="EQ38" s="194"/>
      <c r="ER38" s="194"/>
      <c r="ES38" s="195"/>
      <c r="ET38" s="150"/>
      <c r="EU38" s="194"/>
      <c r="EV38" s="194"/>
      <c r="EW38" s="195"/>
      <c r="EX38" s="150"/>
      <c r="EY38" s="195">
        <v>939.77866999997059</v>
      </c>
      <c r="EZ38" s="194"/>
      <c r="FA38" s="195"/>
      <c r="FB38" s="150"/>
      <c r="FC38" s="194"/>
      <c r="FD38" s="194"/>
      <c r="FE38" s="195"/>
      <c r="FF38" s="150"/>
      <c r="FG38" s="195">
        <v>381.49460000000545</v>
      </c>
      <c r="FH38" s="194"/>
      <c r="FI38" s="195"/>
      <c r="FJ38" s="150"/>
      <c r="FK38" s="194"/>
      <c r="FL38" s="194"/>
      <c r="FM38" s="195"/>
      <c r="FN38" s="150"/>
      <c r="FO38" s="194"/>
      <c r="FP38" s="194"/>
      <c r="FQ38" s="195"/>
      <c r="FR38" s="150"/>
      <c r="FS38" s="194"/>
      <c r="FT38" s="194"/>
      <c r="FU38" s="195"/>
      <c r="FV38" s="150"/>
      <c r="FW38" s="194"/>
      <c r="FX38" s="194"/>
      <c r="FY38" s="195"/>
      <c r="FZ38" s="150"/>
      <c r="GA38" s="194"/>
      <c r="GB38" s="194"/>
      <c r="GC38" s="195"/>
      <c r="GD38" s="150"/>
      <c r="GE38" s="194"/>
      <c r="GF38" s="194"/>
      <c r="GG38" s="195"/>
      <c r="GH38" s="150"/>
      <c r="GI38" s="195">
        <v>33824.723349999986</v>
      </c>
      <c r="GJ38" s="194"/>
      <c r="GK38" s="195"/>
      <c r="GL38" s="150"/>
      <c r="GM38" s="195">
        <v>12931.282269999967</v>
      </c>
      <c r="GN38" s="194"/>
      <c r="GO38" s="195"/>
      <c r="GP38" s="150"/>
      <c r="GQ38" s="194"/>
      <c r="GR38" s="194"/>
      <c r="GS38" s="195"/>
      <c r="GT38" s="150"/>
      <c r="GU38" s="194"/>
      <c r="GV38" s="194"/>
      <c r="GW38" s="195"/>
      <c r="GX38" s="150"/>
      <c r="GY38" s="194"/>
      <c r="GZ38" s="194"/>
      <c r="HA38" s="195"/>
      <c r="HB38" s="150"/>
      <c r="HC38" s="194"/>
      <c r="HD38" s="194"/>
      <c r="HE38" s="195"/>
      <c r="HF38" s="150"/>
      <c r="HG38" s="194"/>
      <c r="HH38" s="194"/>
      <c r="HI38" s="195"/>
      <c r="HJ38" s="150"/>
      <c r="HK38" s="195">
        <v>912.38919000000169</v>
      </c>
      <c r="HL38" s="194"/>
      <c r="HM38" s="195"/>
      <c r="HN38" s="150"/>
      <c r="HO38" s="194"/>
      <c r="HP38" s="194"/>
      <c r="HQ38" s="195"/>
      <c r="HR38" s="150"/>
      <c r="HS38" s="194"/>
      <c r="HT38" s="194"/>
      <c r="HU38" s="195"/>
      <c r="HV38" s="150"/>
      <c r="HW38" s="194"/>
      <c r="HX38" s="194"/>
      <c r="HY38" s="195"/>
      <c r="HZ38" s="150"/>
      <c r="IA38" s="194"/>
      <c r="IB38" s="194"/>
      <c r="IC38" s="195"/>
      <c r="ID38" s="150"/>
      <c r="IE38" s="194"/>
      <c r="IF38" s="194"/>
      <c r="IG38" s="195"/>
      <c r="IH38" s="150">
        <v>9.5789299999999997</v>
      </c>
      <c r="II38" s="194"/>
      <c r="IJ38" s="194"/>
      <c r="IK38" s="195"/>
      <c r="IL38" s="150"/>
      <c r="IM38" s="195">
        <v>235.75560999999288</v>
      </c>
      <c r="IN38" s="194"/>
      <c r="IO38" s="195"/>
      <c r="IP38" s="150"/>
      <c r="IQ38" s="194"/>
      <c r="IR38" s="194"/>
      <c r="IS38" s="195"/>
      <c r="IT38" s="150"/>
      <c r="IU38" s="194"/>
      <c r="IV38" s="194"/>
      <c r="IW38" s="195"/>
      <c r="IX38" s="150"/>
      <c r="IY38" s="194"/>
      <c r="IZ38" s="194"/>
      <c r="JA38" s="195"/>
      <c r="JB38" s="150"/>
      <c r="JC38" s="194"/>
      <c r="JD38" s="194"/>
      <c r="JE38" s="195"/>
    </row>
    <row r="39" spans="1:265" ht="21.75" customHeight="1" thickBot="1" x14ac:dyDescent="0.3">
      <c r="A39" s="178"/>
      <c r="B39" s="152"/>
      <c r="C39" s="151"/>
      <c r="D39" s="152"/>
      <c r="E39" s="196"/>
      <c r="F39" s="197"/>
      <c r="G39" s="196"/>
      <c r="H39" s="198"/>
      <c r="I39" s="152"/>
      <c r="J39" s="150"/>
      <c r="K39" s="199"/>
      <c r="L39" s="199"/>
      <c r="M39" s="200"/>
      <c r="N39" s="150"/>
      <c r="O39" s="199"/>
      <c r="P39" s="199"/>
      <c r="Q39" s="200"/>
      <c r="R39" s="150"/>
      <c r="S39" s="199"/>
      <c r="T39" s="199"/>
      <c r="U39" s="200"/>
      <c r="V39" s="150"/>
      <c r="W39" s="199"/>
      <c r="X39" s="199"/>
      <c r="Y39" s="200"/>
      <c r="Z39" s="150"/>
      <c r="AA39" s="199"/>
      <c r="AB39" s="199"/>
      <c r="AC39" s="200"/>
      <c r="AD39" s="150"/>
      <c r="AE39" s="199"/>
      <c r="AF39" s="199"/>
      <c r="AG39" s="200"/>
      <c r="AH39" s="150"/>
      <c r="AI39" s="199"/>
      <c r="AJ39" s="199"/>
      <c r="AK39" s="200"/>
      <c r="AL39" s="150"/>
      <c r="AM39" s="199"/>
      <c r="AN39" s="199"/>
      <c r="AO39" s="200"/>
      <c r="AP39" s="150"/>
      <c r="AQ39" s="199"/>
      <c r="AR39" s="199"/>
      <c r="AS39" s="200"/>
      <c r="AT39" s="150"/>
      <c r="AU39" s="199"/>
      <c r="AV39" s="199"/>
      <c r="AW39" s="200"/>
      <c r="AX39" s="150"/>
      <c r="AY39" s="199"/>
      <c r="AZ39" s="199"/>
      <c r="BA39" s="200"/>
      <c r="BB39" s="150"/>
      <c r="BC39" s="199"/>
      <c r="BD39" s="199"/>
      <c r="BE39" s="200"/>
      <c r="BF39" s="150"/>
      <c r="BG39" s="199"/>
      <c r="BH39" s="199"/>
      <c r="BI39" s="200"/>
      <c r="BJ39" s="150"/>
      <c r="BK39" s="199"/>
      <c r="BL39" s="199"/>
      <c r="BM39" s="200"/>
      <c r="BN39" s="150"/>
      <c r="BO39" s="199"/>
      <c r="BP39" s="199"/>
      <c r="BQ39" s="200"/>
      <c r="BR39" s="150"/>
      <c r="BS39" s="199"/>
      <c r="BT39" s="199"/>
      <c r="BU39" s="200"/>
      <c r="BV39" s="150"/>
      <c r="BW39" s="199"/>
      <c r="BX39" s="199"/>
      <c r="BY39" s="200"/>
      <c r="BZ39" s="150"/>
      <c r="CA39" s="199"/>
      <c r="CB39" s="199"/>
      <c r="CC39" s="200"/>
      <c r="CD39" s="150"/>
      <c r="CE39" s="199"/>
      <c r="CF39" s="199"/>
      <c r="CG39" s="200"/>
      <c r="CH39" s="150"/>
      <c r="CI39" s="199"/>
      <c r="CJ39" s="199"/>
      <c r="CK39" s="200"/>
      <c r="CL39" s="150"/>
      <c r="CM39" s="199"/>
      <c r="CN39" s="199"/>
      <c r="CO39" s="200"/>
      <c r="CP39" s="150"/>
      <c r="CQ39" s="199"/>
      <c r="CR39" s="199"/>
      <c r="CS39" s="200"/>
      <c r="CT39" s="150"/>
      <c r="CU39" s="199"/>
      <c r="CV39" s="199"/>
      <c r="CW39" s="200"/>
      <c r="CX39" s="150"/>
      <c r="CY39" s="199"/>
      <c r="CZ39" s="199"/>
      <c r="DA39" s="200"/>
      <c r="DB39" s="150"/>
      <c r="DC39" s="199"/>
      <c r="DD39" s="199"/>
      <c r="DE39" s="200"/>
      <c r="DF39" s="150"/>
      <c r="DG39" s="199"/>
      <c r="DH39" s="199"/>
      <c r="DI39" s="200"/>
      <c r="DJ39" s="150"/>
      <c r="DK39" s="199"/>
      <c r="DL39" s="199"/>
      <c r="DM39" s="200"/>
      <c r="DN39" s="150"/>
      <c r="DO39" s="199"/>
      <c r="DP39" s="199"/>
      <c r="DQ39" s="200"/>
      <c r="DR39" s="150"/>
      <c r="DS39" s="199"/>
      <c r="DT39" s="199"/>
      <c r="DU39" s="200"/>
      <c r="DV39" s="150"/>
      <c r="DW39" s="199"/>
      <c r="DX39" s="199"/>
      <c r="DY39" s="200"/>
      <c r="DZ39" s="150"/>
      <c r="EA39" s="199"/>
      <c r="EB39" s="199"/>
      <c r="EC39" s="200"/>
      <c r="ED39" s="150"/>
      <c r="EE39" s="199"/>
      <c r="EF39" s="199"/>
      <c r="EG39" s="200"/>
      <c r="EH39" s="150"/>
      <c r="EI39" s="199"/>
      <c r="EJ39" s="199"/>
      <c r="EK39" s="200"/>
      <c r="EL39" s="150"/>
      <c r="EM39" s="199"/>
      <c r="EN39" s="199"/>
      <c r="EO39" s="200"/>
      <c r="EP39" s="150"/>
      <c r="EQ39" s="199"/>
      <c r="ER39" s="199"/>
      <c r="ES39" s="200"/>
      <c r="ET39" s="150"/>
      <c r="EU39" s="199"/>
      <c r="EV39" s="199"/>
      <c r="EW39" s="200"/>
      <c r="EX39" s="150"/>
      <c r="EY39" s="199"/>
      <c r="EZ39" s="199"/>
      <c r="FA39" s="200"/>
      <c r="FB39" s="150"/>
      <c r="FC39" s="199"/>
      <c r="FD39" s="199"/>
      <c r="FE39" s="200"/>
      <c r="FF39" s="150"/>
      <c r="FG39" s="199"/>
      <c r="FH39" s="199"/>
      <c r="FI39" s="200"/>
      <c r="FJ39" s="150"/>
      <c r="FK39" s="199"/>
      <c r="FL39" s="199"/>
      <c r="FM39" s="200"/>
      <c r="FN39" s="150"/>
      <c r="FO39" s="199"/>
      <c r="FP39" s="199"/>
      <c r="FQ39" s="200"/>
      <c r="FR39" s="150"/>
      <c r="FS39" s="199"/>
      <c r="FT39" s="199"/>
      <c r="FU39" s="200"/>
      <c r="FV39" s="150"/>
      <c r="FW39" s="199"/>
      <c r="FX39" s="199"/>
      <c r="FY39" s="200"/>
      <c r="FZ39" s="150"/>
      <c r="GA39" s="199"/>
      <c r="GB39" s="199"/>
      <c r="GC39" s="200"/>
      <c r="GD39" s="150"/>
      <c r="GE39" s="199"/>
      <c r="GF39" s="199"/>
      <c r="GG39" s="200"/>
      <c r="GH39" s="150"/>
      <c r="GI39" s="199"/>
      <c r="GJ39" s="199"/>
      <c r="GK39" s="200"/>
      <c r="GL39" s="150"/>
      <c r="GM39" s="199"/>
      <c r="GN39" s="199"/>
      <c r="GO39" s="200"/>
      <c r="GP39" s="150"/>
      <c r="GQ39" s="199"/>
      <c r="GR39" s="199"/>
      <c r="GS39" s="200"/>
      <c r="GT39" s="150"/>
      <c r="GU39" s="199"/>
      <c r="GV39" s="199"/>
      <c r="GW39" s="200"/>
      <c r="GX39" s="150"/>
      <c r="GY39" s="199"/>
      <c r="GZ39" s="199"/>
      <c r="HA39" s="200"/>
      <c r="HB39" s="150"/>
      <c r="HC39" s="199"/>
      <c r="HD39" s="199"/>
      <c r="HE39" s="200"/>
      <c r="HF39" s="150"/>
      <c r="HG39" s="199"/>
      <c r="HH39" s="199"/>
      <c r="HI39" s="200"/>
      <c r="HJ39" s="150"/>
      <c r="HK39" s="199"/>
      <c r="HL39" s="199"/>
      <c r="HM39" s="200"/>
      <c r="HN39" s="150"/>
      <c r="HO39" s="199"/>
      <c r="HP39" s="199"/>
      <c r="HQ39" s="200"/>
      <c r="HR39" s="150"/>
      <c r="HS39" s="199"/>
      <c r="HT39" s="199"/>
      <c r="HU39" s="200"/>
      <c r="HV39" s="150"/>
      <c r="HW39" s="199"/>
      <c r="HX39" s="199"/>
      <c r="HY39" s="200"/>
      <c r="HZ39" s="150"/>
      <c r="IA39" s="199"/>
      <c r="IB39" s="199"/>
      <c r="IC39" s="200"/>
      <c r="ID39" s="150"/>
      <c r="IE39" s="199"/>
      <c r="IF39" s="199"/>
      <c r="IG39" s="200"/>
      <c r="IH39" s="150"/>
      <c r="II39" s="199"/>
      <c r="IJ39" s="199"/>
      <c r="IK39" s="200"/>
      <c r="IL39" s="150"/>
      <c r="IM39" s="199"/>
      <c r="IN39" s="199"/>
      <c r="IO39" s="200"/>
      <c r="IP39" s="150"/>
      <c r="IQ39" s="199"/>
      <c r="IR39" s="199"/>
      <c r="IS39" s="200"/>
      <c r="IT39" s="150"/>
      <c r="IU39" s="199"/>
      <c r="IV39" s="199"/>
      <c r="IW39" s="200"/>
      <c r="IX39" s="150"/>
      <c r="IY39" s="199"/>
      <c r="IZ39" s="199"/>
      <c r="JA39" s="200"/>
      <c r="JB39" s="150"/>
      <c r="JC39" s="199"/>
      <c r="JD39" s="199"/>
      <c r="JE39" s="200"/>
    </row>
    <row r="40" spans="1:265" ht="21.75" customHeight="1" thickBot="1" x14ac:dyDescent="0.3">
      <c r="A40" s="201" t="s">
        <v>57</v>
      </c>
      <c r="B40" s="156">
        <f>B32+B36+B38</f>
        <v>8090231.2196699996</v>
      </c>
      <c r="C40" s="162">
        <f>C32+C36+C38</f>
        <v>12686096.414100001</v>
      </c>
      <c r="D40" s="156">
        <f>D32+D36+D38</f>
        <v>12321242.956599999</v>
      </c>
      <c r="E40" s="162" t="e">
        <f t="shared" ref="E40:H40" si="148">E32+E36</f>
        <v>#REF!</v>
      </c>
      <c r="F40" s="156" t="e">
        <f t="shared" si="148"/>
        <v>#REF!</v>
      </c>
      <c r="G40" s="162" t="e">
        <f t="shared" si="148"/>
        <v>#REF!</v>
      </c>
      <c r="H40" s="160" t="e">
        <f t="shared" si="148"/>
        <v>#REF!</v>
      </c>
      <c r="I40" s="161">
        <f>IF(ISERROR(D40/C40*100),,D40/C40*100)</f>
        <v>97.123989558407558</v>
      </c>
      <c r="J40" s="182">
        <f>J32+J36+J38</f>
        <v>11418.444439999999</v>
      </c>
      <c r="K40" s="156">
        <f t="shared" ref="K40:L40" si="149">K32+K36+K38</f>
        <v>11418.444439999999</v>
      </c>
      <c r="L40" s="156">
        <f t="shared" si="149"/>
        <v>11418.31813</v>
      </c>
      <c r="M40" s="161">
        <f>IF(ISERROR(L40/K40*100),,L40/K40*100)</f>
        <v>99.998893807289917</v>
      </c>
      <c r="N40" s="156">
        <f>N32+N36+N38</f>
        <v>8341.4</v>
      </c>
      <c r="O40" s="156">
        <f t="shared" ref="O40:P40" si="150">O32+O36+O38</f>
        <v>8341.4</v>
      </c>
      <c r="P40" s="156">
        <f t="shared" si="150"/>
        <v>8341.4</v>
      </c>
      <c r="Q40" s="161">
        <f>IF(ISERROR(P40/O40*100),,P40/O40*100)</f>
        <v>100</v>
      </c>
      <c r="R40" s="156">
        <f>R32+R36+R38</f>
        <v>0</v>
      </c>
      <c r="S40" s="156">
        <f t="shared" ref="S40:T40" si="151">S32+S36+S38</f>
        <v>70278</v>
      </c>
      <c r="T40" s="156">
        <f t="shared" si="151"/>
        <v>60931.055560000001</v>
      </c>
      <c r="U40" s="161">
        <f>IF(ISERROR(T40/S40*100),,T40/S40*100)</f>
        <v>86.700042061527085</v>
      </c>
      <c r="V40" s="156">
        <f>V32+V36+V38</f>
        <v>5400</v>
      </c>
      <c r="W40" s="156">
        <f t="shared" ref="W40:X40" si="152">W32+W36+W38</f>
        <v>5329.3873399999993</v>
      </c>
      <c r="X40" s="156">
        <f t="shared" si="152"/>
        <v>5164.9375999999993</v>
      </c>
      <c r="Y40" s="161">
        <f>IF(ISERROR(X40/W40*100),,X40/W40*100)</f>
        <v>96.914284334979484</v>
      </c>
      <c r="Z40" s="156">
        <f>Z32+Z36+Z38</f>
        <v>0</v>
      </c>
      <c r="AA40" s="156">
        <f t="shared" ref="AA40:AB40" si="153">AA32+AA36+AA38</f>
        <v>136806.57246</v>
      </c>
      <c r="AB40" s="156">
        <f t="shared" si="153"/>
        <v>92536.653829999996</v>
      </c>
      <c r="AC40" s="161">
        <f>IF(ISERROR(AB40/AA40*100),,AB40/AA40*100)</f>
        <v>67.64050305920513</v>
      </c>
      <c r="AD40" s="156">
        <f>AD32+AD36+AD38</f>
        <v>6975.4179999999997</v>
      </c>
      <c r="AE40" s="156">
        <f t="shared" ref="AE40:AF40" si="154">AE32+AE36+AE38</f>
        <v>9068.0644499999999</v>
      </c>
      <c r="AF40" s="156">
        <f t="shared" si="154"/>
        <v>8882.2494800000004</v>
      </c>
      <c r="AG40" s="161">
        <f>IF(ISERROR(AF40/AE40*100),,AF40/AE40*100)</f>
        <v>97.950886090140216</v>
      </c>
      <c r="AH40" s="156">
        <f>AH32+AH36+AH38</f>
        <v>2100</v>
      </c>
      <c r="AI40" s="156">
        <f t="shared" ref="AI40:AJ40" si="155">AI32+AI36+AI38</f>
        <v>2100</v>
      </c>
      <c r="AJ40" s="156">
        <f t="shared" si="155"/>
        <v>2099.9994500000003</v>
      </c>
      <c r="AK40" s="161">
        <f>IF(ISERROR(AJ40/AI40*100),,AJ40/AI40*100)</f>
        <v>99.999973809523823</v>
      </c>
      <c r="AL40" s="156">
        <f>AL32+AL36+AL38</f>
        <v>39305</v>
      </c>
      <c r="AM40" s="156">
        <f t="shared" ref="AM40:AN40" si="156">AM32+AM36+AM38</f>
        <v>39305</v>
      </c>
      <c r="AN40" s="156">
        <f t="shared" si="156"/>
        <v>39246.614600000001</v>
      </c>
      <c r="AO40" s="161">
        <f>IF(ISERROR(AN40/AM40*100),,AN40/AM40*100)</f>
        <v>99.851455540007635</v>
      </c>
      <c r="AP40" s="156">
        <f>AP32+AP36+AP38</f>
        <v>2500</v>
      </c>
      <c r="AQ40" s="156">
        <f>AQ32+AQ36+AQ38</f>
        <v>2500</v>
      </c>
      <c r="AR40" s="156">
        <f t="shared" ref="AR40:AS40" si="157">AR32+AR36+AR38</f>
        <v>2406.1402699999999</v>
      </c>
      <c r="AS40" s="156">
        <f t="shared" si="157"/>
        <v>192.85764085174543</v>
      </c>
      <c r="AT40" s="156">
        <f>AT32+AT36+AT38</f>
        <v>137950.5</v>
      </c>
      <c r="AU40" s="156">
        <f t="shared" ref="AU40:AV40" si="158">AU32+AU36+AU38</f>
        <v>278387.92781000002</v>
      </c>
      <c r="AV40" s="156">
        <f t="shared" si="158"/>
        <v>254234.42901999998</v>
      </c>
      <c r="AW40" s="161">
        <f>IF(ISERROR(AV40/AU40*100),,AV40/AU40*100)</f>
        <v>91.32379806121304</v>
      </c>
      <c r="AX40" s="156">
        <f>AX32+AX36+AX38</f>
        <v>150000</v>
      </c>
      <c r="AY40" s="156">
        <f t="shared" ref="AY40:AZ40" si="159">AY32+AY36+AY38</f>
        <v>150000</v>
      </c>
      <c r="AZ40" s="156">
        <f t="shared" si="159"/>
        <v>149697.08536999999</v>
      </c>
      <c r="BA40" s="161">
        <f t="shared" ref="BA40" si="160">IF(ISERROR(AZ40/AY40*100),,AZ40/AY40*100)</f>
        <v>99.798056913333326</v>
      </c>
      <c r="BB40" s="156">
        <f>BB32+BB36+BB38</f>
        <v>216000</v>
      </c>
      <c r="BC40" s="156">
        <f t="shared" ref="BC40:BD40" si="161">BC32+BC36+BC38</f>
        <v>250000</v>
      </c>
      <c r="BD40" s="156">
        <f t="shared" si="161"/>
        <v>250000</v>
      </c>
      <c r="BE40" s="161">
        <f t="shared" ref="BE40" si="162">IF(ISERROR(BD40/BC40*100),,BD40/BC40*100)</f>
        <v>100</v>
      </c>
      <c r="BF40" s="156">
        <f>BF32+BF36+BF38</f>
        <v>0</v>
      </c>
      <c r="BG40" s="156">
        <f t="shared" ref="BG40:BH40" si="163">BG32+BG36+BG38</f>
        <v>144641.70475999999</v>
      </c>
      <c r="BH40" s="156">
        <f t="shared" si="163"/>
        <v>144641.70475999999</v>
      </c>
      <c r="BI40" s="161">
        <f t="shared" ref="BI40" si="164">IF(ISERROR(BH40/BG40*100),,BH40/BG40*100)</f>
        <v>100</v>
      </c>
      <c r="BJ40" s="156">
        <f>BJ32+BJ36+BJ38</f>
        <v>0</v>
      </c>
      <c r="BK40" s="156">
        <f t="shared" ref="BK40:BL40" si="165">BK32+BK36+BK38</f>
        <v>14223.52901</v>
      </c>
      <c r="BL40" s="156">
        <f t="shared" si="165"/>
        <v>14202.701850000001</v>
      </c>
      <c r="BM40" s="161">
        <f t="shared" ref="BM40" si="166">IF(ISERROR(BL40/BK40*100),,BL40/BK40*100)</f>
        <v>99.853572485524822</v>
      </c>
      <c r="BN40" s="156">
        <f>BN32+BN36+BN38</f>
        <v>0</v>
      </c>
      <c r="BO40" s="156">
        <f t="shared" ref="BO40:BP40" si="167">BO32+BO36+BO38</f>
        <v>261519.72974000001</v>
      </c>
      <c r="BP40" s="156">
        <f t="shared" si="167"/>
        <v>261519.72974000001</v>
      </c>
      <c r="BQ40" s="161">
        <f t="shared" ref="BQ40" si="168">IF(ISERROR(BP40/BO40*100),,BP40/BO40*100)</f>
        <v>100</v>
      </c>
      <c r="BR40" s="156">
        <f>BR32+BR36+BR38</f>
        <v>5749.8947399999997</v>
      </c>
      <c r="BS40" s="156">
        <f t="shared" ref="BS40:BT40" si="169">BS32+BS36+BS38</f>
        <v>18065.684209999999</v>
      </c>
      <c r="BT40" s="156">
        <f t="shared" si="169"/>
        <v>18065.684209999999</v>
      </c>
      <c r="BU40" s="161">
        <f>IF(ISERROR(BT40/BS40*100),,BT40/BS40*100)</f>
        <v>100</v>
      </c>
      <c r="BV40" s="156">
        <f>BV32+BV36+BV38</f>
        <v>0</v>
      </c>
      <c r="BW40" s="156">
        <f t="shared" ref="BW40:BX40" si="170">BW32+BW36+BW38</f>
        <v>31220.842109999998</v>
      </c>
      <c r="BX40" s="156">
        <f t="shared" si="170"/>
        <v>31220.842109999998</v>
      </c>
      <c r="BY40" s="161">
        <f t="shared" ref="BY40" si="171">IF(ISERROR(BX40/BW40*100),,BX40/BW40*100)</f>
        <v>100</v>
      </c>
      <c r="BZ40" s="156">
        <f>BZ32+BZ36+BZ38</f>
        <v>256144.59458999999</v>
      </c>
      <c r="CA40" s="156">
        <f t="shared" ref="CA40:CB40" si="172">CA32+CA36+CA38</f>
        <v>256144.59458999999</v>
      </c>
      <c r="CB40" s="156">
        <f t="shared" si="172"/>
        <v>256144.59458999999</v>
      </c>
      <c r="CC40" s="161">
        <f>IF(ISERROR(CB40/CA40*100),,CB40/CA40*100)</f>
        <v>100</v>
      </c>
      <c r="CD40" s="156">
        <f>CD32+CD36+CD38</f>
        <v>0</v>
      </c>
      <c r="CE40" s="156">
        <f t="shared" ref="CE40:CF40" si="173">CE32+CE36+CE38</f>
        <v>173291.48649000001</v>
      </c>
      <c r="CF40" s="156">
        <f t="shared" si="173"/>
        <v>173291.48649000001</v>
      </c>
      <c r="CG40" s="161">
        <f>IF(ISERROR(CF40/CE40*100),,CF40/CE40*100)</f>
        <v>100</v>
      </c>
      <c r="CH40" s="156">
        <f>CH32+CH36+CH38</f>
        <v>85033.805410000001</v>
      </c>
      <c r="CI40" s="156">
        <f t="shared" ref="CI40:CJ40" si="174">CI32+CI36+CI38</f>
        <v>129639.01772999999</v>
      </c>
      <c r="CJ40" s="156">
        <f t="shared" si="174"/>
        <v>129639.01772999999</v>
      </c>
      <c r="CK40" s="161">
        <f>IF(ISERROR(CJ40/CI40*100),,CJ40/CI40*100)</f>
        <v>100</v>
      </c>
      <c r="CL40" s="156">
        <f>CL32+CL36+CL38</f>
        <v>121511.90000000001</v>
      </c>
      <c r="CM40" s="156">
        <f t="shared" ref="CM40:CN40" si="175">CM32+CM36+CM38</f>
        <v>121511.90000000001</v>
      </c>
      <c r="CN40" s="156">
        <f t="shared" si="175"/>
        <v>121511.90000000001</v>
      </c>
      <c r="CO40" s="161">
        <f>IF(ISERROR(CN40/CM40*100),,CN40/CM40*100)</f>
        <v>100</v>
      </c>
      <c r="CP40" s="156">
        <f>CP32+CP36+CP38</f>
        <v>18000</v>
      </c>
      <c r="CQ40" s="156">
        <f t="shared" ref="CQ40:CR40" si="176">CQ32+CQ36+CQ38</f>
        <v>18000</v>
      </c>
      <c r="CR40" s="156">
        <f t="shared" si="176"/>
        <v>18000</v>
      </c>
      <c r="CS40" s="161">
        <f>IF(ISERROR(CR40/CQ40*100),,CR40/CQ40*100)</f>
        <v>100</v>
      </c>
      <c r="CT40" s="156">
        <f>CT32+CT36+CT38</f>
        <v>143340.14000000001</v>
      </c>
      <c r="CU40" s="156">
        <f t="shared" ref="CU40:CV40" si="177">CU32+CU36+CU38</f>
        <v>143340.14000000001</v>
      </c>
      <c r="CV40" s="156">
        <f t="shared" si="177"/>
        <v>143340.14000000001</v>
      </c>
      <c r="CW40" s="161">
        <f>IF(ISERROR(CV40/CU40*100),,CV40/CU40*100)</f>
        <v>100</v>
      </c>
      <c r="CX40" s="156">
        <f>CX32+CX36+CX38</f>
        <v>49590</v>
      </c>
      <c r="CY40" s="156">
        <f t="shared" ref="CY40:CZ40" si="178">CY32+CY36+CY38</f>
        <v>49590</v>
      </c>
      <c r="CZ40" s="156">
        <f t="shared" si="178"/>
        <v>49590</v>
      </c>
      <c r="DA40" s="161">
        <f>IF(ISERROR(CZ40/CY40*100),,CZ40/CY40*100)</f>
        <v>100</v>
      </c>
      <c r="DB40" s="156">
        <f>DB32+DB36+DB38</f>
        <v>599.99999999999989</v>
      </c>
      <c r="DC40" s="156">
        <f t="shared" ref="DC40:DD40" si="179">DC32+DC36+DC38</f>
        <v>599.99999999999989</v>
      </c>
      <c r="DD40" s="156">
        <f t="shared" si="179"/>
        <v>599.99999999999989</v>
      </c>
      <c r="DE40" s="161">
        <f>IF(ISERROR(DD40/DC40*100),,DD40/DC40*100)</f>
        <v>100</v>
      </c>
      <c r="DF40" s="156">
        <f>DF32+DF36+DF38</f>
        <v>6122.9699999999993</v>
      </c>
      <c r="DG40" s="156">
        <f t="shared" ref="DG40:DH40" si="180">DG32+DG36+DG38</f>
        <v>6122.9699999999993</v>
      </c>
      <c r="DH40" s="156">
        <f t="shared" si="180"/>
        <v>6122.9699899999996</v>
      </c>
      <c r="DI40" s="161">
        <f>IF(ISERROR(DH40/DG40*100),,DH40/DG40*100)</f>
        <v>99.999999836680558</v>
      </c>
      <c r="DJ40" s="156">
        <f>DJ32+DJ36+DJ38</f>
        <v>0</v>
      </c>
      <c r="DK40" s="156">
        <f t="shared" ref="DK40:DL40" si="181">DK32+DK36+DK38</f>
        <v>55307.9</v>
      </c>
      <c r="DL40" s="156">
        <f t="shared" si="181"/>
        <v>55307.9</v>
      </c>
      <c r="DM40" s="161">
        <f>IF(ISERROR(DL40/DK40*100),,DL40/DK40*100)</f>
        <v>100</v>
      </c>
      <c r="DN40" s="156">
        <f>DN32+DN36+DN38</f>
        <v>19836.5</v>
      </c>
      <c r="DO40" s="156">
        <f t="shared" ref="DO40:DP40" si="182">DO32+DO36+DO38</f>
        <v>19836.5</v>
      </c>
      <c r="DP40" s="156">
        <f t="shared" si="182"/>
        <v>19836.499970000001</v>
      </c>
      <c r="DQ40" s="161">
        <f>IF(ISERROR(DP40/DO40*100),,DP40/DO40*100)</f>
        <v>99.99999984876365</v>
      </c>
      <c r="DR40" s="156">
        <f>DR32+DR36+DR38</f>
        <v>1932.3</v>
      </c>
      <c r="DS40" s="156">
        <f t="shared" ref="DS40:DT40" si="183">DS32+DS36+DS38</f>
        <v>1932.3</v>
      </c>
      <c r="DT40" s="156">
        <f t="shared" si="183"/>
        <v>1932.3</v>
      </c>
      <c r="DU40" s="161">
        <f>IF(ISERROR(DT40/DS40*100),,DT40/DS40*100)</f>
        <v>100</v>
      </c>
      <c r="DV40" s="156">
        <f>DV32+DV36+DV38</f>
        <v>14699.999999999998</v>
      </c>
      <c r="DW40" s="156">
        <f t="shared" ref="DW40:DX40" si="184">DW32+DW36+DW38</f>
        <v>12142.001930000002</v>
      </c>
      <c r="DX40" s="156">
        <f t="shared" si="184"/>
        <v>12142.001930000002</v>
      </c>
      <c r="DY40" s="161">
        <f>IF(ISERROR(DX40/DW40*100),,DX40/DW40*100)</f>
        <v>100</v>
      </c>
      <c r="DZ40" s="156">
        <f>DZ32+DZ36+DZ38</f>
        <v>10778.07</v>
      </c>
      <c r="EA40" s="156">
        <f t="shared" ref="EA40:EB40" si="185">EA32+EA36+EA38</f>
        <v>16532.456600000001</v>
      </c>
      <c r="EB40" s="156">
        <f t="shared" si="185"/>
        <v>16532.456600000001</v>
      </c>
      <c r="EC40" s="161">
        <f>IF(ISERROR(EB40/EA40*100),,EB40/EA40*100)</f>
        <v>100</v>
      </c>
      <c r="ED40" s="156">
        <f>ED32+ED36+ED38</f>
        <v>19895.156999999999</v>
      </c>
      <c r="EE40" s="156">
        <f t="shared" ref="EE40:EF40" si="186">EE32+EE36+EE38</f>
        <v>19922.026999999998</v>
      </c>
      <c r="EF40" s="156">
        <f t="shared" si="186"/>
        <v>15259.973330000001</v>
      </c>
      <c r="EG40" s="161">
        <f>IF(ISERROR(EF40/EE40*100),,EF40/EE40*100)</f>
        <v>76.598497381817637</v>
      </c>
      <c r="EH40" s="156">
        <f>EH32+EH36+EH38</f>
        <v>1016570</v>
      </c>
      <c r="EI40" s="156">
        <f t="shared" ref="EI40:EJ40" si="187">EI32+EI36+EI38</f>
        <v>1100801.8912300002</v>
      </c>
      <c r="EJ40" s="156">
        <f t="shared" si="187"/>
        <v>1100801.8912300002</v>
      </c>
      <c r="EK40" s="161">
        <f>IF(ISERROR(EJ40/EI40*100),,EJ40/EI40*100)</f>
        <v>100</v>
      </c>
      <c r="EL40" s="156">
        <f>EL32+EL36+EL38</f>
        <v>333065.57313999999</v>
      </c>
      <c r="EM40" s="156">
        <f t="shared" ref="EM40:EN40" si="188">EM32+EM36+EM38</f>
        <v>304219.74023999996</v>
      </c>
      <c r="EN40" s="156">
        <f t="shared" si="188"/>
        <v>299708.06984000001</v>
      </c>
      <c r="EO40" s="161">
        <f>IF(ISERROR(EN40/EM40*100),,EN40/EM40*100)</f>
        <v>98.516969873013281</v>
      </c>
      <c r="EP40" s="156">
        <f>EP32+EP36+EP38</f>
        <v>1176326.86705</v>
      </c>
      <c r="EQ40" s="156">
        <f t="shared" ref="EQ40:ER40" si="189">EQ32+EQ36+EQ38</f>
        <v>2202065.8121700003</v>
      </c>
      <c r="ER40" s="156">
        <f t="shared" si="189"/>
        <v>2197153.0171300001</v>
      </c>
      <c r="ES40" s="161">
        <f>IF(ISERROR(ER40/EQ40*100),,ER40/EQ40*100)</f>
        <v>99.776900626091688</v>
      </c>
      <c r="ET40" s="156">
        <f>ET32+ET36+ET38</f>
        <v>268719.13390999998</v>
      </c>
      <c r="EU40" s="156">
        <f t="shared" ref="EU40:EV40" si="190">EU32+EU36+EU38</f>
        <v>373550.73415000003</v>
      </c>
      <c r="EV40" s="156">
        <f t="shared" si="190"/>
        <v>373049.15703</v>
      </c>
      <c r="EW40" s="161">
        <f>IF(ISERROR(EV40/EU40*100),,EV40/EU40*100)</f>
        <v>99.86572717595071</v>
      </c>
      <c r="EX40" s="156">
        <f>EX32+EX36+EX38</f>
        <v>481324.24</v>
      </c>
      <c r="EY40" s="156">
        <f t="shared" ref="EY40:EZ40" si="191">EY32+EY36+EY38</f>
        <v>470551.29552999994</v>
      </c>
      <c r="EZ40" s="156">
        <f t="shared" si="191"/>
        <v>391266.26841999998</v>
      </c>
      <c r="FA40" s="161">
        <f>IF(ISERROR(EZ40/EY40*100),,EZ40/EY40*100)</f>
        <v>83.150609112509571</v>
      </c>
      <c r="FB40" s="156">
        <f>FB32+FB36+FB38</f>
        <v>64185.000000000007</v>
      </c>
      <c r="FC40" s="156">
        <f t="shared" ref="FC40:FD40" si="192">FC32+FC36+FC38</f>
        <v>471026.48</v>
      </c>
      <c r="FD40" s="156">
        <f t="shared" si="192"/>
        <v>471026.48</v>
      </c>
      <c r="FE40" s="161">
        <f>IF(ISERROR(FD40/FC40*100),,FD40/FC40*100)</f>
        <v>100</v>
      </c>
      <c r="FF40" s="156">
        <f>FF32+FF36+FF38</f>
        <v>0</v>
      </c>
      <c r="FG40" s="156">
        <f t="shared" ref="FG40:FH40" si="193">FG32+FG36+FG38</f>
        <v>55471.780920000005</v>
      </c>
      <c r="FH40" s="156">
        <f t="shared" si="193"/>
        <v>55090.286319999999</v>
      </c>
      <c r="FI40" s="161">
        <f>IF(ISERROR(FH40/FG40*100),,FH40/FG40*100)</f>
        <v>99.3122726660783</v>
      </c>
      <c r="FJ40" s="156">
        <f>FJ32+FJ36+FJ38</f>
        <v>2000</v>
      </c>
      <c r="FK40" s="156">
        <f t="shared" ref="FK40:FL40" si="194">FK32+FK36+FK38</f>
        <v>2000</v>
      </c>
      <c r="FL40" s="156">
        <f t="shared" si="194"/>
        <v>1871.0248500000002</v>
      </c>
      <c r="FM40" s="161">
        <f>IF(ISERROR(FL40/FK40*100),,FL40/FK40*100)</f>
        <v>93.551242500000015</v>
      </c>
      <c r="FN40" s="156">
        <f>FN32+FN36+FN38</f>
        <v>9047.7999999999993</v>
      </c>
      <c r="FO40" s="156">
        <f t="shared" ref="FO40:FP40" si="195">FO32+FO36+FO38</f>
        <v>9047.7999999999993</v>
      </c>
      <c r="FP40" s="156">
        <f t="shared" si="195"/>
        <v>8696.5517299999992</v>
      </c>
      <c r="FQ40" s="161">
        <f>IF(ISERROR(FP40/FO40*100),,FP40/FO40*100)</f>
        <v>96.117859921748931</v>
      </c>
      <c r="FR40" s="156">
        <f>FR32+FR36+FR38</f>
        <v>1300</v>
      </c>
      <c r="FS40" s="156">
        <f t="shared" ref="FS40:FT40" si="196">FS32+FS36+FS38</f>
        <v>1300</v>
      </c>
      <c r="FT40" s="156">
        <f t="shared" si="196"/>
        <v>1300</v>
      </c>
      <c r="FU40" s="161">
        <f>IF(ISERROR(FT40/FS40*100),,FT40/FS40*100)</f>
        <v>100</v>
      </c>
      <c r="FV40" s="156">
        <f>FV32+FV36+FV38</f>
        <v>132216</v>
      </c>
      <c r="FW40" s="156">
        <f t="shared" ref="FW40:FX40" si="197">FW32+FW36+FW38</f>
        <v>139165.04962000001</v>
      </c>
      <c r="FX40" s="156">
        <f t="shared" si="197"/>
        <v>135468.42683000001</v>
      </c>
      <c r="FY40" s="161">
        <f>IF(ISERROR(FX40/FW40*100),,FX40/FW40*100)</f>
        <v>97.343713238277942</v>
      </c>
      <c r="FZ40" s="156">
        <f>FZ32+FZ36+FZ38</f>
        <v>14000</v>
      </c>
      <c r="GA40" s="156">
        <f t="shared" ref="GA40:GB40" si="198">GA32+GA36+GA38</f>
        <v>14000</v>
      </c>
      <c r="GB40" s="156">
        <f t="shared" si="198"/>
        <v>14000</v>
      </c>
      <c r="GC40" s="161">
        <f>IF(ISERROR(GB40/GA40*100),,GB40/GA40*100)</f>
        <v>100</v>
      </c>
      <c r="GD40" s="156">
        <f>GD32+GD36+GD38</f>
        <v>18967</v>
      </c>
      <c r="GE40" s="156">
        <f t="shared" ref="GE40:GF40" si="199">GE32+GE36+GE38</f>
        <v>18966.999999999996</v>
      </c>
      <c r="GF40" s="156">
        <f t="shared" si="199"/>
        <v>18940.875069999998</v>
      </c>
      <c r="GG40" s="161">
        <f>IF(ISERROR(GF40/GE40*100),,GF40/GE40*100)</f>
        <v>99.8622611377656</v>
      </c>
      <c r="GH40" s="156">
        <f>GH32+GH36+GH38</f>
        <v>262668</v>
      </c>
      <c r="GI40" s="156">
        <f t="shared" ref="GI40:GJ40" si="200">GI32+GI36+GI38</f>
        <v>383901.36364</v>
      </c>
      <c r="GJ40" s="156">
        <f t="shared" si="200"/>
        <v>323865.36563000001</v>
      </c>
      <c r="GK40" s="161">
        <f>IF(ISERROR(GJ40/GI40*100),,GJ40/GI40*100)</f>
        <v>84.361608554665565</v>
      </c>
      <c r="GL40" s="156">
        <f>GL32+GL36+GL38</f>
        <v>496936.94705999998</v>
      </c>
      <c r="GM40" s="156">
        <f t="shared" ref="GM40:GN40" si="201">GM32+GM36+GM38</f>
        <v>740360.95654000004</v>
      </c>
      <c r="GN40" s="156">
        <f t="shared" si="201"/>
        <v>701543.18599000003</v>
      </c>
      <c r="GO40" s="161">
        <f>IF(ISERROR(GN40/GM40*100),,GN40/GM40*100)</f>
        <v>94.756912799479494</v>
      </c>
      <c r="GP40" s="156">
        <f>GP32+GP36+GP38</f>
        <v>150000</v>
      </c>
      <c r="GQ40" s="156">
        <f t="shared" ref="GQ40:GR40" si="202">GQ32+GQ36+GQ38</f>
        <v>383000</v>
      </c>
      <c r="GR40" s="156">
        <f t="shared" si="202"/>
        <v>382953.89292999997</v>
      </c>
      <c r="GS40" s="161">
        <f>IF(ISERROR(GR40/GQ40*100),,GR40/GQ40*100)</f>
        <v>99.987961600522198</v>
      </c>
      <c r="GT40" s="156">
        <f>GT32+GT36+GT38</f>
        <v>0</v>
      </c>
      <c r="GU40" s="156">
        <f t="shared" ref="GU40:GV40" si="203">GU32+GU36+GU38</f>
        <v>173448</v>
      </c>
      <c r="GV40" s="156">
        <f t="shared" si="203"/>
        <v>173448</v>
      </c>
      <c r="GW40" s="161">
        <f>IF(ISERROR(GV40/GU40*100),,GV40/GU40*100)</f>
        <v>100</v>
      </c>
      <c r="GX40" s="156">
        <f>GX32+GX36+GX38</f>
        <v>1464259.0225899999</v>
      </c>
      <c r="GY40" s="156">
        <f t="shared" ref="GY40:GZ40" si="204">GY32+GY36+GY38</f>
        <v>1845957.12837</v>
      </c>
      <c r="GZ40" s="156">
        <f t="shared" si="204"/>
        <v>1787308.53651</v>
      </c>
      <c r="HA40" s="161">
        <f>IF(ISERROR(GZ40/GY40*100),,GZ40/GY40*100)</f>
        <v>96.822862732907168</v>
      </c>
      <c r="HB40" s="156">
        <f>HB32+HB36+HB38</f>
        <v>27483.406500000001</v>
      </c>
      <c r="HC40" s="156">
        <f t="shared" ref="HC40:HD40" si="205">HC32+HC36+HC38</f>
        <v>24469.217200000003</v>
      </c>
      <c r="HD40" s="156">
        <f t="shared" si="205"/>
        <v>22346.207200000001</v>
      </c>
      <c r="HE40" s="161">
        <f>IF(ISERROR(HD40/HC40*100),,HD40/HC40*100)</f>
        <v>91.323751868940036</v>
      </c>
      <c r="HF40" s="156">
        <f>HF32+HF36+HF38</f>
        <v>0</v>
      </c>
      <c r="HG40" s="156">
        <f t="shared" ref="HG40:HH40" si="206">HG32+HG36+HG38</f>
        <v>3157.7333399999998</v>
      </c>
      <c r="HH40" s="156">
        <f t="shared" si="206"/>
        <v>3157.7333399999998</v>
      </c>
      <c r="HI40" s="161">
        <f>IF(ISERROR(HH40/HG40*100),,HH40/HG40*100)</f>
        <v>100</v>
      </c>
      <c r="HJ40" s="156">
        <f>HJ32+HJ36+HJ38</f>
        <v>11817.027</v>
      </c>
      <c r="HK40" s="156">
        <f t="shared" ref="HK40:HL40" si="207">HK32+HK36+HK38</f>
        <v>21861.890590000003</v>
      </c>
      <c r="HL40" s="156">
        <f t="shared" si="207"/>
        <v>20949.43089</v>
      </c>
      <c r="HM40" s="161">
        <f>IF(ISERROR(HL40/HK40*100),,HL40/HK40*100)</f>
        <v>95.82625438434232</v>
      </c>
      <c r="HN40" s="156">
        <f>HN32+HN36+HN38</f>
        <v>15364</v>
      </c>
      <c r="HO40" s="156">
        <f t="shared" ref="HO40:HP40" si="208">HO32+HO36+HO38</f>
        <v>15364</v>
      </c>
      <c r="HP40" s="156">
        <f t="shared" si="208"/>
        <v>14987.23222</v>
      </c>
      <c r="HQ40" s="161">
        <f>IF(ISERROR(HP40/HO40*100),,HP40/HO40*100)</f>
        <v>97.547723379328303</v>
      </c>
      <c r="HR40" s="156">
        <f>HR32+HR36+HR38</f>
        <v>313953.78946999996</v>
      </c>
      <c r="HS40" s="156">
        <f t="shared" ref="HS40:HT40" si="209">HS32+HS36+HS38</f>
        <v>346536.94735999999</v>
      </c>
      <c r="HT40" s="156">
        <f t="shared" si="209"/>
        <v>346536.94735999999</v>
      </c>
      <c r="HU40" s="161">
        <f>IF(ISERROR(HT40/HS40*100),,HT40/HS40*100)</f>
        <v>100</v>
      </c>
      <c r="HV40" s="156">
        <f>HV32+HV36+HV38</f>
        <v>201671.30351999999</v>
      </c>
      <c r="HW40" s="156">
        <f t="shared" ref="HW40:HX40" si="210">HW32+HW36+HW38</f>
        <v>360692.00573999999</v>
      </c>
      <c r="HX40" s="156">
        <f t="shared" si="210"/>
        <v>334089.39778</v>
      </c>
      <c r="HY40" s="161">
        <f>IF(ISERROR(HX40/HW40*100),,HX40/HW40*100)</f>
        <v>92.624564022309897</v>
      </c>
      <c r="HZ40" s="156">
        <f>HZ32+HZ36+HZ38</f>
        <v>70000</v>
      </c>
      <c r="IA40" s="156">
        <f t="shared" ref="IA40:IB40" si="211">IA32+IA36+IA38</f>
        <v>56912.3</v>
      </c>
      <c r="IB40" s="156">
        <f t="shared" si="211"/>
        <v>56912.3</v>
      </c>
      <c r="IC40" s="161">
        <f>IF(ISERROR(IB40/IA40*100),,IB40/IA40*100)</f>
        <v>100</v>
      </c>
      <c r="ID40" s="156">
        <f>ID32+ID36+ID38</f>
        <v>28693.6842</v>
      </c>
      <c r="IE40" s="156">
        <f t="shared" ref="IE40:IF40" si="212">IE32+IE36+IE38</f>
        <v>28693.6842</v>
      </c>
      <c r="IF40" s="156">
        <f t="shared" si="212"/>
        <v>28693.6842</v>
      </c>
      <c r="IG40" s="161">
        <f>IF(ISERROR(IF40/IE40*100),,IF40/IE40*100)</f>
        <v>100</v>
      </c>
      <c r="IH40" s="156">
        <f>IH32+IH36+IH38</f>
        <v>9739.0526300000001</v>
      </c>
      <c r="II40" s="156">
        <f t="shared" ref="II40:IJ40" si="213">II32+II36+II38</f>
        <v>7629.8947399999997</v>
      </c>
      <c r="IJ40" s="156">
        <f t="shared" si="213"/>
        <v>7629.8947399999997</v>
      </c>
      <c r="IK40" s="161">
        <f>IF(ISERROR(IJ40/II40*100),,IJ40/II40*100)</f>
        <v>100</v>
      </c>
      <c r="IL40" s="156">
        <f>IL32+IL36+IL38</f>
        <v>0</v>
      </c>
      <c r="IM40" s="156">
        <f t="shared" ref="IM40:IN40" si="214">IM32+IM36+IM38</f>
        <v>188951.26316</v>
      </c>
      <c r="IN40" s="156">
        <f t="shared" si="214"/>
        <v>188715.50755000001</v>
      </c>
      <c r="IO40" s="161">
        <f>IF(ISERROR(IN40/IM40*100),,IN40/IM40*100)</f>
        <v>99.875229407807481</v>
      </c>
      <c r="IP40" s="156">
        <f>IP32+IP36+IP38</f>
        <v>32057.368419999999</v>
      </c>
      <c r="IQ40" s="156">
        <f t="shared" ref="IQ40:IR40" si="215">IQ32+IQ36+IQ38</f>
        <v>26341.157900000002</v>
      </c>
      <c r="IR40" s="156">
        <f t="shared" si="215"/>
        <v>26341.098410000002</v>
      </c>
      <c r="IS40" s="161">
        <f>IF(ISERROR(IR40/IQ40*100),,IR40/IQ40*100)</f>
        <v>99.999774155713936</v>
      </c>
      <c r="IT40" s="156">
        <f>IT32+IT36+IT38</f>
        <v>0</v>
      </c>
      <c r="IU40" s="156">
        <f t="shared" ref="IU40:IV40" si="216">IU32+IU36+IU38</f>
        <v>251183.79678999999</v>
      </c>
      <c r="IV40" s="156">
        <f t="shared" si="216"/>
        <v>251183.79678999999</v>
      </c>
      <c r="IW40" s="161">
        <f>IF(ISERROR(IV40/IU40*100),,IV40/IU40*100)</f>
        <v>100</v>
      </c>
      <c r="IX40" s="156">
        <f>IX32+IX36+IX38</f>
        <v>154639.91</v>
      </c>
      <c r="IY40" s="156">
        <f t="shared" ref="IY40:IZ40" si="217">IY32+IY36+IY38</f>
        <v>154639.91</v>
      </c>
      <c r="IZ40" s="156">
        <f t="shared" si="217"/>
        <v>154639.91</v>
      </c>
      <c r="JA40" s="161">
        <f>IF(ISERROR(IZ40/IY40*100),,IZ40/IY40*100)</f>
        <v>100</v>
      </c>
      <c r="JB40" s="156">
        <f>JB32+JB36+JB38</f>
        <v>0</v>
      </c>
      <c r="JC40" s="156">
        <f t="shared" ref="JC40:JD40" si="218">JC32+JC36+JC38</f>
        <v>53708</v>
      </c>
      <c r="JD40" s="156">
        <f t="shared" si="218"/>
        <v>53708</v>
      </c>
      <c r="JE40" s="161">
        <f>IF(ISERROR(JD40/JC40*100),,JD40/JC40*100)</f>
        <v>100</v>
      </c>
    </row>
    <row r="41" spans="1:265" ht="16.5" x14ac:dyDescent="0.25">
      <c r="A41" s="202"/>
      <c r="B41" s="203">
        <f>B40-'[2]Финансовая  помощь  (план)'!$B$45</f>
        <v>0</v>
      </c>
      <c r="C41" s="203">
        <f>C40-'[2]Сводная  таблица'!$F$34/1000-'[1]МБТ  всего'!C37</f>
        <v>-1.862645149230957E-9</v>
      </c>
      <c r="D41" s="204">
        <f>D40-'[2]Сводная  таблица'!$G$34/1000</f>
        <v>0</v>
      </c>
      <c r="E41" s="203"/>
      <c r="F41" s="203"/>
      <c r="G41" s="205"/>
      <c r="H41" s="205"/>
      <c r="I41" s="205"/>
      <c r="J41" s="205"/>
      <c r="K41" s="205"/>
      <c r="L41" s="205"/>
      <c r="M41" s="205"/>
      <c r="N41" s="205"/>
      <c r="S41" s="205"/>
      <c r="T41" s="205"/>
      <c r="U41" s="205"/>
      <c r="V41" s="205"/>
      <c r="EQ41" s="202"/>
      <c r="ER41" s="202"/>
      <c r="ES41" s="202"/>
      <c r="ET41" s="202"/>
      <c r="EU41" s="202"/>
      <c r="EV41" s="202"/>
      <c r="EW41" s="202"/>
      <c r="EX41" s="202"/>
      <c r="EY41" s="202"/>
      <c r="EZ41" s="202"/>
      <c r="FA41" s="202"/>
      <c r="FB41" s="202"/>
      <c r="FC41" s="202"/>
      <c r="FD41" s="202"/>
      <c r="FE41" s="202"/>
      <c r="FF41" s="202"/>
      <c r="FG41" s="202"/>
      <c r="FH41" s="202"/>
      <c r="FI41" s="202"/>
      <c r="FJ41" s="202"/>
      <c r="FW41" s="202"/>
      <c r="FX41" s="202"/>
      <c r="FY41" s="202"/>
      <c r="FZ41" s="202"/>
      <c r="GA41" s="202"/>
      <c r="GB41" s="202"/>
      <c r="GC41" s="202"/>
      <c r="GD41" s="202"/>
      <c r="HS41" s="202"/>
      <c r="HT41" s="202"/>
      <c r="HU41" s="202"/>
      <c r="HV41" s="202"/>
      <c r="HW41" s="202"/>
      <c r="HX41" s="202"/>
      <c r="HY41" s="202"/>
      <c r="HZ41" s="202"/>
    </row>
    <row r="42" spans="1:265" ht="18" x14ac:dyDescent="0.25">
      <c r="C42" s="206"/>
    </row>
    <row r="45" spans="1:265" s="207" customFormat="1" ht="15.75" x14ac:dyDescent="0.25"/>
  </sheetData>
  <mergeCells count="285">
    <mergeCell ref="A6:A11"/>
    <mergeCell ref="B6:I10"/>
    <mergeCell ref="J6:U6"/>
    <mergeCell ref="J7:Q7"/>
    <mergeCell ref="R7:U7"/>
    <mergeCell ref="V7:AK7"/>
    <mergeCell ref="J10:M10"/>
    <mergeCell ref="N10:Q10"/>
    <mergeCell ref="R10:U10"/>
    <mergeCell ref="V10:Y10"/>
    <mergeCell ref="HN7:HQ7"/>
    <mergeCell ref="HR7:HU7"/>
    <mergeCell ref="ID7:IK7"/>
    <mergeCell ref="IL7:JE7"/>
    <mergeCell ref="J8:Q8"/>
    <mergeCell ref="R8:U8"/>
    <mergeCell ref="V8:AG8"/>
    <mergeCell ref="AH8:AK8"/>
    <mergeCell ref="AL8:BA8"/>
    <mergeCell ref="BB8:BQ8"/>
    <mergeCell ref="DZ7:EC7"/>
    <mergeCell ref="FJ7:FU7"/>
    <mergeCell ref="FV7:FY7"/>
    <mergeCell ref="GD7:GG7"/>
    <mergeCell ref="GH7:GO7"/>
    <mergeCell ref="HB7:HE7"/>
    <mergeCell ref="AL7:BA7"/>
    <mergeCell ref="BB7:BQ7"/>
    <mergeCell ref="BR7:CG7"/>
    <mergeCell ref="CL7:CW7"/>
    <mergeCell ref="CX7:DU7"/>
    <mergeCell ref="DV7:DY7"/>
    <mergeCell ref="FJ8:FQ8"/>
    <mergeCell ref="FR8:FU8"/>
    <mergeCell ref="FV8:FY8"/>
    <mergeCell ref="FZ8:GC8"/>
    <mergeCell ref="BR8:BY8"/>
    <mergeCell ref="BZ8:CG8"/>
    <mergeCell ref="CL8:CW8"/>
    <mergeCell ref="CX8:DU8"/>
    <mergeCell ref="DV8:DY8"/>
    <mergeCell ref="DZ8:EC8"/>
    <mergeCell ref="AX9:BA9"/>
    <mergeCell ref="BB9:BE9"/>
    <mergeCell ref="BF9:BQ9"/>
    <mergeCell ref="BR9:BU9"/>
    <mergeCell ref="BV9:BY9"/>
    <mergeCell ref="BZ9:CC9"/>
    <mergeCell ref="CD9:CG9"/>
    <mergeCell ref="CL9:CW9"/>
    <mergeCell ref="DB9:DE9"/>
    <mergeCell ref="DF9:DI9"/>
    <mergeCell ref="DJ9:DM9"/>
    <mergeCell ref="DN9:DQ9"/>
    <mergeCell ref="FV9:FY9"/>
    <mergeCell ref="FZ9:GC9"/>
    <mergeCell ref="IH8:IK8"/>
    <mergeCell ref="IL8:JE8"/>
    <mergeCell ref="J9:M9"/>
    <mergeCell ref="N9:Q9"/>
    <mergeCell ref="R9:U9"/>
    <mergeCell ref="V9:Y9"/>
    <mergeCell ref="Z9:AK9"/>
    <mergeCell ref="AL9:AO9"/>
    <mergeCell ref="AP9:AS9"/>
    <mergeCell ref="AT9:AW9"/>
    <mergeCell ref="GD8:GG8"/>
    <mergeCell ref="GH8:GO8"/>
    <mergeCell ref="HB8:HE8"/>
    <mergeCell ref="HN8:HQ8"/>
    <mergeCell ref="HR8:HU8"/>
    <mergeCell ref="ID8:IG8"/>
    <mergeCell ref="EL8:EO8"/>
    <mergeCell ref="EP8:ES8"/>
    <mergeCell ref="DR9:DU9"/>
    <mergeCell ref="DV9:DY9"/>
    <mergeCell ref="DZ9:EC9"/>
    <mergeCell ref="EH9:EK9"/>
    <mergeCell ref="EL9:EO9"/>
    <mergeCell ref="EP9:ES9"/>
    <mergeCell ref="GD9:GG9"/>
    <mergeCell ref="GH9:GK9"/>
    <mergeCell ref="GL9:GO9"/>
    <mergeCell ref="GP9:GS9"/>
    <mergeCell ref="EX9:FA9"/>
    <mergeCell ref="FB9:FE9"/>
    <mergeCell ref="FF9:FI9"/>
    <mergeCell ref="FJ9:FM9"/>
    <mergeCell ref="FN9:FQ9"/>
    <mergeCell ref="FR9:FU9"/>
    <mergeCell ref="HZ9:IC9"/>
    <mergeCell ref="ID9:IG9"/>
    <mergeCell ref="IH9:IK9"/>
    <mergeCell ref="IL9:IO9"/>
    <mergeCell ref="IP9:IS9"/>
    <mergeCell ref="IT9:JA9"/>
    <mergeCell ref="GT9:HA9"/>
    <mergeCell ref="HB9:HE9"/>
    <mergeCell ref="HF9:HI9"/>
    <mergeCell ref="HJ9:HM9"/>
    <mergeCell ref="HN9:HQ9"/>
    <mergeCell ref="HR9:HU9"/>
    <mergeCell ref="AX10:BA10"/>
    <mergeCell ref="BB10:BE10"/>
    <mergeCell ref="BF10:BI10"/>
    <mergeCell ref="BJ10:BM10"/>
    <mergeCell ref="BN10:BQ10"/>
    <mergeCell ref="BR10:BU10"/>
    <mergeCell ref="Z10:AC10"/>
    <mergeCell ref="AD10:AG10"/>
    <mergeCell ref="AH10:AK10"/>
    <mergeCell ref="AL10:AO10"/>
    <mergeCell ref="AP10:AS10"/>
    <mergeCell ref="AT10:AW10"/>
    <mergeCell ref="CT10:CW10"/>
    <mergeCell ref="CX10:DA10"/>
    <mergeCell ref="DB10:DE10"/>
    <mergeCell ref="DF10:DI10"/>
    <mergeCell ref="DJ10:DM10"/>
    <mergeCell ref="DN10:DQ10"/>
    <mergeCell ref="BV10:BY10"/>
    <mergeCell ref="BZ10:CC10"/>
    <mergeCell ref="CD10:CG10"/>
    <mergeCell ref="CH10:CK10"/>
    <mergeCell ref="CL10:CO10"/>
    <mergeCell ref="CP10:CS10"/>
    <mergeCell ref="FB10:FE10"/>
    <mergeCell ref="FF10:FI10"/>
    <mergeCell ref="FJ10:FM10"/>
    <mergeCell ref="DR10:DU10"/>
    <mergeCell ref="DV10:DY10"/>
    <mergeCell ref="DZ10:EC10"/>
    <mergeCell ref="ED10:EG10"/>
    <mergeCell ref="EH10:EK10"/>
    <mergeCell ref="EL10:EO10"/>
    <mergeCell ref="IT10:IW10"/>
    <mergeCell ref="IX10:JA10"/>
    <mergeCell ref="JB10:JE10"/>
    <mergeCell ref="HJ10:HM10"/>
    <mergeCell ref="HN10:HQ10"/>
    <mergeCell ref="HR10:HU10"/>
    <mergeCell ref="HV10:HY10"/>
    <mergeCell ref="HZ10:IC10"/>
    <mergeCell ref="ID10:IG10"/>
    <mergeCell ref="C12:I12"/>
    <mergeCell ref="K12:M12"/>
    <mergeCell ref="O12:Q12"/>
    <mergeCell ref="S12:U12"/>
    <mergeCell ref="W12:Y12"/>
    <mergeCell ref="AA12:AC12"/>
    <mergeCell ref="IH10:IK10"/>
    <mergeCell ref="IL10:IO10"/>
    <mergeCell ref="IP10:IS10"/>
    <mergeCell ref="GL10:GO10"/>
    <mergeCell ref="GP10:GS10"/>
    <mergeCell ref="GT10:GW10"/>
    <mergeCell ref="GX10:HA10"/>
    <mergeCell ref="HB10:HE10"/>
    <mergeCell ref="HF10:HI10"/>
    <mergeCell ref="FN10:FQ10"/>
    <mergeCell ref="FR10:FU10"/>
    <mergeCell ref="FV10:FY10"/>
    <mergeCell ref="FZ10:GC10"/>
    <mergeCell ref="GD10:GG10"/>
    <mergeCell ref="GH10:GK10"/>
    <mergeCell ref="EP10:ES10"/>
    <mergeCell ref="ET10:EW10"/>
    <mergeCell ref="EX10:FA10"/>
    <mergeCell ref="BC12:BE12"/>
    <mergeCell ref="BG12:BI12"/>
    <mergeCell ref="BK12:BM12"/>
    <mergeCell ref="BO12:BQ12"/>
    <mergeCell ref="BS12:BU12"/>
    <mergeCell ref="BW12:BY12"/>
    <mergeCell ref="AE12:AG12"/>
    <mergeCell ref="AI12:AK12"/>
    <mergeCell ref="AM12:AO12"/>
    <mergeCell ref="AQ12:AS12"/>
    <mergeCell ref="AU12:AW12"/>
    <mergeCell ref="AY12:BA12"/>
    <mergeCell ref="DC12:DE12"/>
    <mergeCell ref="DG12:DI12"/>
    <mergeCell ref="DK12:DM12"/>
    <mergeCell ref="DO12:DQ12"/>
    <mergeCell ref="DS12:DU12"/>
    <mergeCell ref="DW12:DY12"/>
    <mergeCell ref="CA12:CC12"/>
    <mergeCell ref="CE12:CG12"/>
    <mergeCell ref="CI12:CK12"/>
    <mergeCell ref="CM12:CO12"/>
    <mergeCell ref="CQ12:CS12"/>
    <mergeCell ref="CU12:CW12"/>
    <mergeCell ref="FG12:FI12"/>
    <mergeCell ref="FK12:FM12"/>
    <mergeCell ref="FO12:FQ12"/>
    <mergeCell ref="FS12:FU12"/>
    <mergeCell ref="EA12:EC12"/>
    <mergeCell ref="EE12:EG12"/>
    <mergeCell ref="EI12:EK12"/>
    <mergeCell ref="EM12:EO12"/>
    <mergeCell ref="EQ12:ES12"/>
    <mergeCell ref="EU12:EW12"/>
    <mergeCell ref="IQ12:IS12"/>
    <mergeCell ref="IU12:IW12"/>
    <mergeCell ref="IY12:JA12"/>
    <mergeCell ref="JC12:JE12"/>
    <mergeCell ref="B13:I13"/>
    <mergeCell ref="J13:M13"/>
    <mergeCell ref="N13:Q13"/>
    <mergeCell ref="R13:U13"/>
    <mergeCell ref="V13:Y13"/>
    <mergeCell ref="Z13:AC13"/>
    <mergeCell ref="HS12:HU12"/>
    <mergeCell ref="HW12:HY12"/>
    <mergeCell ref="IA12:IC12"/>
    <mergeCell ref="IE12:IG12"/>
    <mergeCell ref="II12:IK12"/>
    <mergeCell ref="IM12:IO12"/>
    <mergeCell ref="FW12:FY12"/>
    <mergeCell ref="GE12:GG12"/>
    <mergeCell ref="HC12:HE12"/>
    <mergeCell ref="HG12:HI12"/>
    <mergeCell ref="HK12:HM12"/>
    <mergeCell ref="HO12:HQ12"/>
    <mergeCell ref="EY12:FA12"/>
    <mergeCell ref="FC12:FE12"/>
    <mergeCell ref="BB13:BE13"/>
    <mergeCell ref="BF13:BI13"/>
    <mergeCell ref="BJ13:BM13"/>
    <mergeCell ref="BN13:BQ13"/>
    <mergeCell ref="BR13:BU13"/>
    <mergeCell ref="BV13:BY13"/>
    <mergeCell ref="AD13:AG13"/>
    <mergeCell ref="AH13:AK13"/>
    <mergeCell ref="AL13:AO13"/>
    <mergeCell ref="AP13:AS13"/>
    <mergeCell ref="AT13:AW13"/>
    <mergeCell ref="AX13:BA13"/>
    <mergeCell ref="CX13:DA13"/>
    <mergeCell ref="DB13:DE13"/>
    <mergeCell ref="DF13:DI13"/>
    <mergeCell ref="DJ13:DM13"/>
    <mergeCell ref="DN13:DQ13"/>
    <mergeCell ref="DR13:DU13"/>
    <mergeCell ref="BZ13:CC13"/>
    <mergeCell ref="CD13:CG13"/>
    <mergeCell ref="CH13:CK13"/>
    <mergeCell ref="CL13:CO13"/>
    <mergeCell ref="CP13:CS13"/>
    <mergeCell ref="CT13:CW13"/>
    <mergeCell ref="ET13:EW13"/>
    <mergeCell ref="EX13:FA13"/>
    <mergeCell ref="FB13:FE13"/>
    <mergeCell ref="FF13:FI13"/>
    <mergeCell ref="FJ13:FM13"/>
    <mergeCell ref="FN13:FQ13"/>
    <mergeCell ref="DV13:DY13"/>
    <mergeCell ref="DZ13:EC13"/>
    <mergeCell ref="ED13:EG13"/>
    <mergeCell ref="EH13:EK13"/>
    <mergeCell ref="EL13:EO13"/>
    <mergeCell ref="EP13:ES13"/>
    <mergeCell ref="GP13:GS13"/>
    <mergeCell ref="GT13:GW13"/>
    <mergeCell ref="GX13:HA13"/>
    <mergeCell ref="HB13:HE13"/>
    <mergeCell ref="HF13:HI13"/>
    <mergeCell ref="HJ13:HM13"/>
    <mergeCell ref="FR13:FU13"/>
    <mergeCell ref="FV13:FY13"/>
    <mergeCell ref="FZ13:GC13"/>
    <mergeCell ref="GD13:GG13"/>
    <mergeCell ref="GH13:GK13"/>
    <mergeCell ref="GL13:GO13"/>
    <mergeCell ref="IL13:IO13"/>
    <mergeCell ref="IP13:IS13"/>
    <mergeCell ref="IT13:IW13"/>
    <mergeCell ref="IX13:JA13"/>
    <mergeCell ref="JB13:JE13"/>
    <mergeCell ref="HN13:HQ13"/>
    <mergeCell ref="HR13:HU13"/>
    <mergeCell ref="HV13:HY13"/>
    <mergeCell ref="HZ13:IC13"/>
    <mergeCell ref="ID13:IG13"/>
    <mergeCell ref="IH13:IK13"/>
  </mergeCells>
  <pageMargins left="0.78740157480314965" right="0.39370078740157483" top="0.59055118110236227" bottom="0.59055118110236227" header="0.51181102362204722" footer="0.51181102362204722"/>
  <pageSetup paperSize="8" scale="57" fitToWidth="30" orientation="landscape" horizontalDpi="300" verticalDpi="300" r:id="rId1"/>
  <headerFooter alignWithMargins="0">
    <oddFooter>&amp;L&amp;P&amp;R&amp;F&amp;A</oddFooter>
  </headerFooter>
  <colBreaks count="16" manualBreakCount="16">
    <brk id="21" max="40" man="1"/>
    <brk id="37" max="40" man="1"/>
    <brk id="53" max="40" man="1"/>
    <brk id="69" max="40" man="1"/>
    <brk id="85" max="40" man="1"/>
    <brk id="101" max="40" man="1"/>
    <brk id="117" max="40" man="1"/>
    <brk id="133" max="40" man="1"/>
    <brk id="149" max="40" man="1"/>
    <brk id="165" max="40" man="1"/>
    <brk id="181" max="40" man="1"/>
    <brk id="197" max="40" man="1"/>
    <brk id="213" max="40" man="1"/>
    <brk id="229" max="40" man="1"/>
    <brk id="245" max="40" man="1"/>
    <brk id="261"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B43"/>
  <sheetViews>
    <sheetView zoomScale="60" zoomScaleNormal="60" zoomScaleSheetLayoutView="50" workbookViewId="0">
      <selection activeCell="A38" sqref="A38"/>
    </sheetView>
  </sheetViews>
  <sheetFormatPr defaultColWidth="8.85546875" defaultRowHeight="12.75" x14ac:dyDescent="0.2"/>
  <cols>
    <col min="1" max="1" width="25.85546875" customWidth="1"/>
    <col min="2" max="2" width="21.5703125" customWidth="1"/>
    <col min="3" max="3" width="20.85546875" customWidth="1"/>
    <col min="4" max="4" width="20.5703125" hidden="1" customWidth="1"/>
    <col min="5" max="7" width="21.140625" hidden="1" customWidth="1"/>
    <col min="8" max="8" width="20.140625" customWidth="1"/>
    <col min="9" max="9" width="15.5703125" customWidth="1"/>
    <col min="10" max="10" width="19.140625" customWidth="1"/>
    <col min="11" max="11" width="17.140625" customWidth="1"/>
    <col min="12" max="13" width="16.42578125" customWidth="1"/>
    <col min="14" max="14" width="20.140625" customWidth="1"/>
    <col min="15" max="15" width="16" customWidth="1"/>
    <col min="16" max="16" width="18.42578125" customWidth="1"/>
    <col min="17" max="17" width="17.140625" customWidth="1"/>
    <col min="18" max="18" width="21.42578125" customWidth="1"/>
    <col min="19" max="21" width="17.140625" customWidth="1"/>
    <col min="22" max="22" width="19.5703125" customWidth="1"/>
    <col min="23" max="25" width="16.42578125" customWidth="1"/>
    <col min="26" max="26" width="20.140625" customWidth="1"/>
    <col min="27" max="29" width="16" customWidth="1"/>
    <col min="30" max="30" width="18.42578125" customWidth="1"/>
    <col min="31" max="33" width="16" customWidth="1"/>
    <col min="34" max="34" width="20.140625" customWidth="1"/>
    <col min="35" max="35" width="17.140625" customWidth="1"/>
    <col min="36" max="37" width="16" customWidth="1"/>
    <col min="38" max="38" width="19.42578125" customWidth="1"/>
    <col min="39" max="39" width="18.140625" customWidth="1"/>
    <col min="40" max="41" width="15.85546875" customWidth="1"/>
    <col min="42" max="42" width="20.42578125" customWidth="1"/>
    <col min="43" max="45" width="15.85546875" customWidth="1"/>
    <col min="46" max="46" width="19.42578125" customWidth="1"/>
    <col min="47" max="47" width="17.85546875" customWidth="1"/>
    <col min="48" max="49" width="15.85546875" customWidth="1"/>
    <col min="50" max="50" width="20.42578125" customWidth="1"/>
    <col min="51" max="53" width="15.85546875" customWidth="1"/>
    <col min="54" max="54" width="19.5703125" customWidth="1"/>
    <col min="55" max="55" width="15.5703125" customWidth="1"/>
    <col min="56" max="56" width="15" customWidth="1"/>
    <col min="57" max="57" width="17" customWidth="1"/>
    <col min="58" max="58" width="20.28515625" customWidth="1"/>
    <col min="59" max="59" width="17.42578125" bestFit="1" customWidth="1"/>
    <col min="60" max="60" width="17" customWidth="1"/>
    <col min="61" max="62" width="18.42578125" customWidth="1"/>
    <col min="63" max="65" width="16.5703125" customWidth="1"/>
    <col min="66" max="66" width="21.5703125" customWidth="1"/>
    <col min="67" max="69" width="15.85546875" customWidth="1"/>
    <col min="70" max="70" width="20" customWidth="1"/>
    <col min="71" max="71" width="19.140625" customWidth="1"/>
    <col min="72" max="72" width="18" customWidth="1"/>
    <col min="73" max="73" width="14.42578125" customWidth="1"/>
    <col min="74" max="74" width="19.5703125" customWidth="1"/>
    <col min="75" max="75" width="20.140625" customWidth="1"/>
    <col min="76" max="76" width="18.140625" customWidth="1"/>
    <col min="77" max="77" width="16" customWidth="1"/>
    <col min="78" max="78" width="20.42578125" customWidth="1"/>
    <col min="79" max="79" width="17.42578125" customWidth="1"/>
    <col min="80" max="80" width="16.140625" customWidth="1"/>
    <col min="81" max="81" width="17.85546875" customWidth="1"/>
    <col min="82" max="82" width="21.5703125" customWidth="1"/>
    <col min="83" max="85" width="17.85546875" customWidth="1"/>
    <col min="86" max="86" width="20.85546875" customWidth="1"/>
    <col min="87" max="89" width="17.42578125" customWidth="1"/>
    <col min="90" max="90" width="20.42578125" customWidth="1"/>
    <col min="91" max="91" width="16.140625" customWidth="1"/>
    <col min="92" max="92" width="16.85546875" customWidth="1"/>
    <col min="93" max="93" width="16" customWidth="1"/>
    <col min="94" max="94" width="20.5703125" customWidth="1"/>
    <col min="95" max="95" width="15.85546875" customWidth="1"/>
    <col min="96" max="96" width="17" customWidth="1"/>
    <col min="97" max="97" width="17.42578125" customWidth="1"/>
    <col min="98" max="98" width="20.42578125" customWidth="1"/>
    <col min="99" max="99" width="17.140625" customWidth="1"/>
    <col min="100" max="100" width="16.42578125" customWidth="1"/>
    <col min="101" max="101" width="17.140625" customWidth="1"/>
    <col min="102" max="102" width="20.42578125" customWidth="1"/>
    <col min="103" max="105" width="16" customWidth="1"/>
    <col min="106" max="106" width="19.85546875" customWidth="1"/>
    <col min="107" max="109" width="16" customWidth="1"/>
    <col min="110" max="110" width="20.5703125" customWidth="1"/>
    <col min="111" max="113" width="16" customWidth="1"/>
    <col min="114" max="114" width="20.7109375" customWidth="1"/>
    <col min="115" max="120" width="16.42578125" customWidth="1"/>
    <col min="121" max="121" width="19.42578125" customWidth="1"/>
    <col min="122" max="122" width="16.85546875" customWidth="1"/>
    <col min="123" max="126" width="16" customWidth="1"/>
    <col min="127" max="132" width="17.42578125" customWidth="1"/>
    <col min="133" max="138" width="16" customWidth="1"/>
    <col min="139" max="140" width="17.42578125" customWidth="1"/>
    <col min="141" max="141" width="16" customWidth="1"/>
    <col min="142" max="144" width="15.5703125" customWidth="1"/>
    <col min="145" max="145" width="17.5703125" customWidth="1"/>
    <col min="146" max="146" width="16" customWidth="1"/>
    <col min="147" max="147" width="16.5703125" customWidth="1"/>
    <col min="148" max="148" width="17.42578125" customWidth="1"/>
    <col min="149" max="149" width="18" customWidth="1"/>
    <col min="150" max="150" width="15.5703125" customWidth="1"/>
    <col min="151" max="159" width="15.42578125" customWidth="1"/>
    <col min="160" max="160" width="14.42578125" customWidth="1"/>
    <col min="161" max="161" width="14.5703125" customWidth="1"/>
    <col min="162" max="162" width="15.5703125" customWidth="1"/>
  </cols>
  <sheetData>
    <row r="1" spans="1:132" ht="15" x14ac:dyDescent="0.25">
      <c r="A1" s="1"/>
      <c r="B1" s="1"/>
      <c r="C1" s="1"/>
      <c r="D1" s="1"/>
      <c r="E1" s="1"/>
      <c r="F1" s="1"/>
      <c r="G1" s="1"/>
      <c r="H1" s="1"/>
      <c r="I1" s="1"/>
      <c r="J1" s="1"/>
    </row>
    <row r="2" spans="1:132" ht="18" x14ac:dyDescent="0.25">
      <c r="K2" s="105" t="s">
        <v>286</v>
      </c>
      <c r="P2" s="3"/>
      <c r="Q2" s="3"/>
      <c r="R2" s="3"/>
      <c r="S2" s="3"/>
      <c r="T2" s="3"/>
      <c r="U2" s="3"/>
      <c r="V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G2" s="3"/>
      <c r="BH2" s="3"/>
      <c r="BI2" s="3"/>
      <c r="BJ2" s="3"/>
      <c r="BO2" s="3"/>
      <c r="BP2" s="3"/>
      <c r="BQ2" s="3"/>
      <c r="BR2" s="3"/>
      <c r="CA2" s="3"/>
      <c r="CB2" s="3"/>
      <c r="CC2" s="3"/>
      <c r="CD2" s="3"/>
      <c r="CE2" s="3"/>
      <c r="CF2" s="3"/>
      <c r="CG2" s="3"/>
      <c r="CH2" s="3"/>
      <c r="CM2" s="3"/>
      <c r="CN2" s="3"/>
      <c r="CO2" s="3"/>
      <c r="CP2" s="3"/>
      <c r="CU2" s="3"/>
      <c r="CV2" s="3"/>
      <c r="CW2" s="3"/>
      <c r="CX2" s="3"/>
      <c r="CY2" s="3"/>
      <c r="CZ2" s="3"/>
      <c r="DA2" s="3"/>
      <c r="DB2" s="3"/>
      <c r="DC2" s="3"/>
      <c r="DD2" s="3"/>
      <c r="DE2" s="3"/>
      <c r="DF2" s="3"/>
      <c r="DG2" s="3"/>
      <c r="DH2" s="3"/>
      <c r="DI2" s="3"/>
      <c r="DJ2" s="3"/>
    </row>
    <row r="3" spans="1:132" ht="18" x14ac:dyDescent="0.25">
      <c r="M3" s="107" t="str">
        <f>'[1]Годовые  поправки  по МБТ_всего'!A3</f>
        <v>ПО  СОСТОЯНИЮ  НА  1  ЯНВАРЯ  2023  ГОДА</v>
      </c>
      <c r="R3" s="107"/>
      <c r="S3" s="107"/>
      <c r="T3" s="107"/>
      <c r="U3" s="107"/>
      <c r="V3" s="107"/>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G3" s="3"/>
      <c r="BH3" s="3"/>
      <c r="BI3" s="3"/>
      <c r="BJ3" s="3"/>
      <c r="BO3" s="3"/>
      <c r="BP3" s="3"/>
      <c r="BQ3" s="3"/>
      <c r="BR3" s="3"/>
      <c r="CA3" s="3"/>
      <c r="CB3" s="3"/>
      <c r="CC3" s="3"/>
      <c r="CD3" s="3"/>
      <c r="CE3" s="3"/>
      <c r="CF3" s="3"/>
      <c r="CG3" s="3"/>
      <c r="CH3" s="3"/>
      <c r="CI3" s="208"/>
      <c r="CJ3" s="208"/>
      <c r="CK3" s="208"/>
      <c r="CL3" s="208"/>
      <c r="CM3" s="3"/>
      <c r="CN3" s="3"/>
      <c r="CO3" s="3"/>
      <c r="CP3" s="3"/>
      <c r="CU3" s="3"/>
      <c r="CV3" s="3"/>
      <c r="CW3" s="3"/>
      <c r="CX3" s="3"/>
      <c r="CY3" s="3"/>
      <c r="CZ3" s="3"/>
      <c r="DA3" s="3"/>
      <c r="DB3" s="3"/>
      <c r="DC3" s="3"/>
      <c r="DD3" s="3"/>
      <c r="DE3" s="3"/>
      <c r="DF3" s="3"/>
      <c r="DG3" s="3"/>
      <c r="DH3" s="3"/>
      <c r="DI3" s="3"/>
      <c r="DJ3" s="3"/>
    </row>
    <row r="4" spans="1:132" ht="18" x14ac:dyDescent="0.25">
      <c r="O4" s="3"/>
      <c r="P4" s="3"/>
      <c r="Q4" s="3"/>
      <c r="R4" s="3"/>
      <c r="S4" s="3"/>
      <c r="T4" s="3"/>
      <c r="U4" s="3"/>
      <c r="V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G4" s="3"/>
      <c r="BH4" s="3"/>
      <c r="BI4" s="3"/>
      <c r="BJ4" s="3"/>
      <c r="BO4" s="3"/>
      <c r="BP4" s="3"/>
      <c r="BQ4" s="3"/>
      <c r="BR4" s="3"/>
      <c r="CA4" s="3"/>
      <c r="CB4" s="3"/>
      <c r="CC4" s="3"/>
      <c r="CD4" s="3"/>
      <c r="CE4" s="3"/>
      <c r="CF4" s="3"/>
      <c r="CG4" s="3"/>
      <c r="CH4" s="3"/>
      <c r="CM4" s="3"/>
      <c r="CN4" s="3"/>
      <c r="CO4" s="3"/>
      <c r="CP4" s="3"/>
      <c r="CU4" s="3"/>
      <c r="CV4" s="3"/>
      <c r="CW4" s="3"/>
      <c r="CX4" s="3"/>
      <c r="CY4" s="3"/>
      <c r="CZ4" s="3"/>
      <c r="DA4" s="3"/>
      <c r="DB4" s="3"/>
      <c r="DC4" s="3"/>
      <c r="DD4" s="3"/>
      <c r="DE4" s="3"/>
      <c r="DF4" s="3"/>
      <c r="DG4" s="3"/>
      <c r="DH4" s="3"/>
      <c r="DI4" s="3"/>
      <c r="DJ4" s="3"/>
    </row>
    <row r="5" spans="1:132" s="209" customFormat="1" ht="16.5" thickBot="1" x14ac:dyDescent="0.3">
      <c r="O5" s="104"/>
      <c r="P5" s="104"/>
      <c r="Q5" s="104"/>
      <c r="R5" s="104"/>
      <c r="S5" s="104"/>
      <c r="T5" s="104"/>
      <c r="U5" s="104"/>
      <c r="V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G5" s="104"/>
      <c r="BH5" s="104"/>
      <c r="BI5" s="104"/>
      <c r="BJ5" s="104"/>
      <c r="BO5" s="104"/>
      <c r="BP5" s="104"/>
      <c r="BQ5" s="104"/>
      <c r="BR5" s="104"/>
      <c r="CA5" s="104"/>
      <c r="CB5" s="104"/>
      <c r="CC5" s="104"/>
      <c r="CD5" s="104"/>
      <c r="CE5" s="104"/>
      <c r="CF5" s="104"/>
      <c r="CG5" s="104"/>
      <c r="CH5" s="104"/>
      <c r="CI5" s="210"/>
      <c r="CJ5" s="210"/>
      <c r="CK5" s="210"/>
      <c r="CL5" s="210"/>
      <c r="CM5" s="104"/>
      <c r="CO5" s="104"/>
      <c r="CP5" s="104"/>
      <c r="CQ5" s="210"/>
      <c r="CR5" s="210"/>
      <c r="CS5" s="210"/>
      <c r="CT5" s="210"/>
      <c r="CV5" s="104"/>
      <c r="CW5" s="104"/>
      <c r="CX5" s="104"/>
      <c r="CY5" s="104"/>
      <c r="CZ5" s="104"/>
      <c r="DA5" s="104"/>
      <c r="DB5" s="104"/>
      <c r="DC5" s="104"/>
      <c r="DD5" s="104"/>
      <c r="DE5" s="104"/>
      <c r="DF5" s="104"/>
      <c r="DG5" s="104"/>
      <c r="DH5" s="104"/>
      <c r="DI5" s="104"/>
      <c r="DJ5" s="104"/>
      <c r="DL5" s="211" t="s">
        <v>1</v>
      </c>
      <c r="DW5" s="210"/>
      <c r="DX5" s="210"/>
      <c r="DY5" s="210"/>
      <c r="DZ5" s="210"/>
      <c r="EA5" s="210"/>
      <c r="EB5" s="210"/>
    </row>
    <row r="6" spans="1:132" s="209" customFormat="1" ht="18.75" customHeight="1" thickBot="1" x14ac:dyDescent="0.3">
      <c r="A6" s="391" t="s">
        <v>2</v>
      </c>
      <c r="B6" s="395" t="s">
        <v>3</v>
      </c>
      <c r="C6" s="396"/>
      <c r="D6" s="396"/>
      <c r="E6" s="396"/>
      <c r="F6" s="396"/>
      <c r="G6" s="396"/>
      <c r="H6" s="396"/>
      <c r="I6" s="397"/>
      <c r="J6" s="395" t="s">
        <v>4</v>
      </c>
      <c r="K6" s="396"/>
      <c r="L6" s="396"/>
      <c r="M6" s="396"/>
      <c r="N6" s="396"/>
      <c r="O6" s="396"/>
      <c r="P6" s="396"/>
      <c r="Q6" s="396"/>
      <c r="R6" s="396"/>
      <c r="S6" s="396"/>
      <c r="T6" s="396"/>
      <c r="U6" s="396"/>
      <c r="V6" s="396"/>
      <c r="W6" s="109"/>
      <c r="X6" s="109"/>
      <c r="Y6" s="109"/>
      <c r="Z6" s="109"/>
      <c r="AA6" s="212"/>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4"/>
      <c r="AZ6" s="214"/>
      <c r="BA6" s="214"/>
      <c r="BB6" s="214"/>
      <c r="BC6" s="214"/>
      <c r="BD6" s="214"/>
      <c r="BE6" s="214"/>
      <c r="BF6" s="214"/>
      <c r="BG6" s="214"/>
      <c r="BH6" s="214"/>
      <c r="BI6" s="214"/>
      <c r="BJ6" s="214"/>
      <c r="BK6" s="109"/>
      <c r="BL6" s="109"/>
      <c r="BM6" s="109"/>
      <c r="BN6" s="109"/>
      <c r="BO6" s="109"/>
      <c r="BP6" s="109"/>
      <c r="BQ6" s="109"/>
      <c r="BR6" s="215"/>
      <c r="BS6" s="216"/>
      <c r="BT6" s="216"/>
      <c r="BU6" s="216"/>
      <c r="BV6" s="216"/>
      <c r="BW6" s="216"/>
      <c r="BX6" s="216"/>
      <c r="BY6" s="216"/>
      <c r="BZ6" s="216"/>
      <c r="CA6" s="215"/>
      <c r="CB6" s="215"/>
      <c r="CC6" s="215"/>
      <c r="CD6" s="215"/>
      <c r="CE6" s="215"/>
      <c r="CF6" s="215"/>
      <c r="CG6" s="215"/>
      <c r="CH6" s="215"/>
      <c r="CI6" s="213"/>
      <c r="CJ6" s="213"/>
      <c r="CK6" s="213"/>
      <c r="CL6" s="213"/>
      <c r="CM6" s="109"/>
      <c r="CN6" s="109"/>
      <c r="CO6" s="109"/>
      <c r="CP6" s="109"/>
      <c r="CQ6" s="109"/>
      <c r="CR6" s="109"/>
      <c r="CS6" s="109"/>
      <c r="CT6" s="109"/>
      <c r="CU6" s="109"/>
      <c r="CV6" s="109"/>
      <c r="CW6" s="109"/>
      <c r="CX6" s="109"/>
      <c r="CY6" s="217"/>
      <c r="CZ6" s="218"/>
      <c r="DA6" s="217"/>
      <c r="DB6" s="217"/>
      <c r="DC6" s="217"/>
      <c r="DD6" s="217"/>
      <c r="DE6" s="217"/>
      <c r="DF6" s="217"/>
      <c r="DG6" s="217"/>
      <c r="DH6" s="217"/>
      <c r="DI6" s="217"/>
      <c r="DJ6" s="217"/>
      <c r="DK6" s="109"/>
      <c r="DL6" s="109"/>
      <c r="DM6" s="219"/>
    </row>
    <row r="7" spans="1:132" s="220" customFormat="1" ht="122.1" customHeight="1" thickBot="1" x14ac:dyDescent="0.25">
      <c r="A7" s="392"/>
      <c r="B7" s="398"/>
      <c r="C7" s="399"/>
      <c r="D7" s="399"/>
      <c r="E7" s="399"/>
      <c r="F7" s="399"/>
      <c r="G7" s="399"/>
      <c r="H7" s="399"/>
      <c r="I7" s="400"/>
      <c r="J7" s="412" t="s">
        <v>287</v>
      </c>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21"/>
      <c r="BC7" s="421"/>
      <c r="BD7" s="421"/>
      <c r="BE7" s="421"/>
      <c r="BF7" s="421"/>
      <c r="BG7" s="421"/>
      <c r="BH7" s="421"/>
      <c r="BI7" s="421"/>
      <c r="BJ7" s="421"/>
      <c r="BK7" s="421"/>
      <c r="BL7" s="421"/>
      <c r="BM7" s="422"/>
      <c r="BN7" s="412" t="s">
        <v>288</v>
      </c>
      <c r="BO7" s="413"/>
      <c r="BP7" s="413"/>
      <c r="BQ7" s="414"/>
      <c r="BR7" s="412" t="s">
        <v>62</v>
      </c>
      <c r="BS7" s="413"/>
      <c r="BT7" s="413"/>
      <c r="BU7" s="413"/>
      <c r="BV7" s="413"/>
      <c r="BW7" s="413"/>
      <c r="BX7" s="413"/>
      <c r="BY7" s="413"/>
      <c r="BZ7" s="413"/>
      <c r="CA7" s="413"/>
      <c r="CB7" s="413"/>
      <c r="CC7" s="413"/>
      <c r="CD7" s="413"/>
      <c r="CE7" s="413"/>
      <c r="CF7" s="413"/>
      <c r="CG7" s="414"/>
      <c r="CH7" s="412" t="s">
        <v>63</v>
      </c>
      <c r="CI7" s="413"/>
      <c r="CJ7" s="413"/>
      <c r="CK7" s="414"/>
      <c r="CL7" s="412" t="s">
        <v>65</v>
      </c>
      <c r="CM7" s="413"/>
      <c r="CN7" s="413"/>
      <c r="CO7" s="414"/>
      <c r="CP7" s="412" t="s">
        <v>289</v>
      </c>
      <c r="CQ7" s="413"/>
      <c r="CR7" s="413"/>
      <c r="CS7" s="414"/>
      <c r="CT7" s="412" t="s">
        <v>68</v>
      </c>
      <c r="CU7" s="413"/>
      <c r="CV7" s="413"/>
      <c r="CW7" s="414"/>
      <c r="CX7" s="412" t="s">
        <v>290</v>
      </c>
      <c r="CY7" s="413"/>
      <c r="CZ7" s="413"/>
      <c r="DA7" s="413"/>
      <c r="DB7" s="413"/>
      <c r="DC7" s="413"/>
      <c r="DD7" s="413"/>
      <c r="DE7" s="413"/>
      <c r="DF7" s="413"/>
      <c r="DG7" s="413"/>
      <c r="DH7" s="413"/>
      <c r="DI7" s="413"/>
      <c r="DJ7" s="413"/>
      <c r="DK7" s="413"/>
      <c r="DL7" s="413"/>
      <c r="DM7" s="414"/>
    </row>
    <row r="8" spans="1:132" s="220" customFormat="1" ht="68.45" customHeight="1" thickBot="1" x14ac:dyDescent="0.25">
      <c r="A8" s="392"/>
      <c r="B8" s="398"/>
      <c r="C8" s="399"/>
      <c r="D8" s="399"/>
      <c r="E8" s="399"/>
      <c r="F8" s="399"/>
      <c r="G8" s="399"/>
      <c r="H8" s="399"/>
      <c r="I8" s="400"/>
      <c r="J8" s="412" t="s">
        <v>291</v>
      </c>
      <c r="K8" s="413"/>
      <c r="L8" s="413"/>
      <c r="M8" s="413"/>
      <c r="N8" s="413"/>
      <c r="O8" s="413"/>
      <c r="P8" s="413"/>
      <c r="Q8" s="413"/>
      <c r="R8" s="413"/>
      <c r="S8" s="413"/>
      <c r="T8" s="413"/>
      <c r="U8" s="413"/>
      <c r="V8" s="413"/>
      <c r="W8" s="413"/>
      <c r="X8" s="413"/>
      <c r="Y8" s="413"/>
      <c r="Z8" s="413"/>
      <c r="AA8" s="413"/>
      <c r="AB8" s="413"/>
      <c r="AC8" s="413"/>
      <c r="AD8" s="413"/>
      <c r="AE8" s="413"/>
      <c r="AF8" s="413"/>
      <c r="AG8" s="414"/>
      <c r="AH8" s="412" t="s">
        <v>292</v>
      </c>
      <c r="AI8" s="413"/>
      <c r="AJ8" s="413"/>
      <c r="AK8" s="413"/>
      <c r="AL8" s="413"/>
      <c r="AM8" s="413"/>
      <c r="AN8" s="413"/>
      <c r="AO8" s="413"/>
      <c r="AP8" s="413"/>
      <c r="AQ8" s="413"/>
      <c r="AR8" s="413"/>
      <c r="AS8" s="413"/>
      <c r="AT8" s="413"/>
      <c r="AU8" s="413"/>
      <c r="AV8" s="413"/>
      <c r="AW8" s="413"/>
      <c r="AX8" s="413"/>
      <c r="AY8" s="413"/>
      <c r="AZ8" s="413"/>
      <c r="BA8" s="414"/>
      <c r="BB8" s="412" t="s">
        <v>293</v>
      </c>
      <c r="BC8" s="413"/>
      <c r="BD8" s="413"/>
      <c r="BE8" s="414"/>
      <c r="BF8" s="412" t="s">
        <v>294</v>
      </c>
      <c r="BG8" s="413"/>
      <c r="BH8" s="413"/>
      <c r="BI8" s="413"/>
      <c r="BJ8" s="413"/>
      <c r="BK8" s="413"/>
      <c r="BL8" s="413"/>
      <c r="BM8" s="414"/>
      <c r="BN8" s="412" t="s">
        <v>295</v>
      </c>
      <c r="BO8" s="413"/>
      <c r="BP8" s="413"/>
      <c r="BQ8" s="414"/>
      <c r="BR8" s="412" t="s">
        <v>77</v>
      </c>
      <c r="BS8" s="413"/>
      <c r="BT8" s="413"/>
      <c r="BU8" s="413"/>
      <c r="BV8" s="413"/>
      <c r="BW8" s="413"/>
      <c r="BX8" s="413"/>
      <c r="BY8" s="413"/>
      <c r="BZ8" s="413"/>
      <c r="CA8" s="413"/>
      <c r="CB8" s="413"/>
      <c r="CC8" s="413"/>
      <c r="CD8" s="413"/>
      <c r="CE8" s="413"/>
      <c r="CF8" s="413"/>
      <c r="CG8" s="414"/>
      <c r="CH8" s="412" t="s">
        <v>296</v>
      </c>
      <c r="CI8" s="413"/>
      <c r="CJ8" s="413"/>
      <c r="CK8" s="414"/>
      <c r="CL8" s="412" t="s">
        <v>297</v>
      </c>
      <c r="CM8" s="413"/>
      <c r="CN8" s="413"/>
      <c r="CO8" s="414"/>
      <c r="CP8" s="412" t="s">
        <v>298</v>
      </c>
      <c r="CQ8" s="413"/>
      <c r="CR8" s="413"/>
      <c r="CS8" s="414"/>
      <c r="CT8" s="412" t="s">
        <v>299</v>
      </c>
      <c r="CU8" s="413"/>
      <c r="CV8" s="413"/>
      <c r="CW8" s="414"/>
      <c r="CX8" s="415" t="s">
        <v>300</v>
      </c>
      <c r="CY8" s="416"/>
      <c r="CZ8" s="416"/>
      <c r="DA8" s="417"/>
      <c r="DB8" s="415" t="s">
        <v>301</v>
      </c>
      <c r="DC8" s="416"/>
      <c r="DD8" s="416"/>
      <c r="DE8" s="416"/>
      <c r="DF8" s="416"/>
      <c r="DG8" s="416"/>
      <c r="DH8" s="416"/>
      <c r="DI8" s="416"/>
      <c r="DJ8" s="416"/>
      <c r="DK8" s="416"/>
      <c r="DL8" s="416"/>
      <c r="DM8" s="417"/>
    </row>
    <row r="9" spans="1:132" s="220" customFormat="1" ht="83.1" customHeight="1" thickBot="1" x14ac:dyDescent="0.25">
      <c r="A9" s="392"/>
      <c r="B9" s="398"/>
      <c r="C9" s="399"/>
      <c r="D9" s="399"/>
      <c r="E9" s="399"/>
      <c r="F9" s="399"/>
      <c r="G9" s="399"/>
      <c r="H9" s="399"/>
      <c r="I9" s="400"/>
      <c r="J9" s="412" t="s">
        <v>302</v>
      </c>
      <c r="K9" s="413"/>
      <c r="L9" s="413"/>
      <c r="M9" s="413"/>
      <c r="N9" s="413"/>
      <c r="O9" s="413"/>
      <c r="P9" s="413"/>
      <c r="Q9" s="413"/>
      <c r="R9" s="413"/>
      <c r="S9" s="413"/>
      <c r="T9" s="413"/>
      <c r="U9" s="413"/>
      <c r="V9" s="413"/>
      <c r="W9" s="413"/>
      <c r="X9" s="413"/>
      <c r="Y9" s="413"/>
      <c r="Z9" s="413"/>
      <c r="AA9" s="413"/>
      <c r="AB9" s="413"/>
      <c r="AC9" s="413"/>
      <c r="AD9" s="413"/>
      <c r="AE9" s="413"/>
      <c r="AF9" s="413"/>
      <c r="AG9" s="414"/>
      <c r="AH9" s="412" t="s">
        <v>303</v>
      </c>
      <c r="AI9" s="413"/>
      <c r="AJ9" s="413"/>
      <c r="AK9" s="413"/>
      <c r="AL9" s="413"/>
      <c r="AM9" s="413"/>
      <c r="AN9" s="413"/>
      <c r="AO9" s="413"/>
      <c r="AP9" s="413"/>
      <c r="AQ9" s="413"/>
      <c r="AR9" s="413"/>
      <c r="AS9" s="414"/>
      <c r="AT9" s="412" t="s">
        <v>304</v>
      </c>
      <c r="AU9" s="413"/>
      <c r="AV9" s="413"/>
      <c r="AW9" s="414"/>
      <c r="AX9" s="412" t="s">
        <v>305</v>
      </c>
      <c r="AY9" s="413"/>
      <c r="AZ9" s="413"/>
      <c r="BA9" s="414"/>
      <c r="BB9" s="412" t="s">
        <v>306</v>
      </c>
      <c r="BC9" s="413"/>
      <c r="BD9" s="413"/>
      <c r="BE9" s="414"/>
      <c r="BF9" s="412" t="s">
        <v>307</v>
      </c>
      <c r="BG9" s="413"/>
      <c r="BH9" s="413"/>
      <c r="BI9" s="414"/>
      <c r="BJ9" s="413" t="s">
        <v>308</v>
      </c>
      <c r="BK9" s="413"/>
      <c r="BL9" s="413"/>
      <c r="BM9" s="414"/>
      <c r="BN9" s="412" t="s">
        <v>309</v>
      </c>
      <c r="BO9" s="413"/>
      <c r="BP9" s="413"/>
      <c r="BQ9" s="414"/>
      <c r="BR9" s="412" t="s">
        <v>310</v>
      </c>
      <c r="BS9" s="413"/>
      <c r="BT9" s="413"/>
      <c r="BU9" s="414"/>
      <c r="BV9" s="412" t="s">
        <v>311</v>
      </c>
      <c r="BW9" s="413"/>
      <c r="BX9" s="413"/>
      <c r="BY9" s="413"/>
      <c r="BZ9" s="413"/>
      <c r="CA9" s="413"/>
      <c r="CB9" s="413"/>
      <c r="CC9" s="413"/>
      <c r="CD9" s="413"/>
      <c r="CE9" s="413"/>
      <c r="CF9" s="413"/>
      <c r="CG9" s="414"/>
      <c r="CH9" s="412" t="s">
        <v>312</v>
      </c>
      <c r="CI9" s="413"/>
      <c r="CJ9" s="413"/>
      <c r="CK9" s="414"/>
      <c r="CL9" s="412" t="s">
        <v>313</v>
      </c>
      <c r="CM9" s="413"/>
      <c r="CN9" s="413"/>
      <c r="CO9" s="414"/>
      <c r="CP9" s="412" t="s">
        <v>314</v>
      </c>
      <c r="CQ9" s="413"/>
      <c r="CR9" s="413"/>
      <c r="CS9" s="414"/>
      <c r="CT9" s="412" t="s">
        <v>315</v>
      </c>
      <c r="CU9" s="413"/>
      <c r="CV9" s="413"/>
      <c r="CW9" s="414"/>
      <c r="CX9" s="418"/>
      <c r="CY9" s="419"/>
      <c r="CZ9" s="419"/>
      <c r="DA9" s="420"/>
      <c r="DB9" s="418"/>
      <c r="DC9" s="419"/>
      <c r="DD9" s="419"/>
      <c r="DE9" s="419"/>
      <c r="DF9" s="419"/>
      <c r="DG9" s="419"/>
      <c r="DH9" s="419"/>
      <c r="DI9" s="419"/>
      <c r="DJ9" s="419"/>
      <c r="DK9" s="419"/>
      <c r="DL9" s="419"/>
      <c r="DM9" s="420"/>
    </row>
    <row r="10" spans="1:132" s="20" customFormat="1" ht="68.099999999999994" customHeight="1" thickBot="1" x14ac:dyDescent="0.25">
      <c r="A10" s="392"/>
      <c r="B10" s="398"/>
      <c r="C10" s="399"/>
      <c r="D10" s="399"/>
      <c r="E10" s="399"/>
      <c r="F10" s="399"/>
      <c r="G10" s="399"/>
      <c r="H10" s="399"/>
      <c r="I10" s="400"/>
      <c r="J10" s="388" t="s">
        <v>316</v>
      </c>
      <c r="K10" s="389"/>
      <c r="L10" s="389"/>
      <c r="M10" s="389"/>
      <c r="N10" s="389"/>
      <c r="O10" s="389"/>
      <c r="P10" s="389"/>
      <c r="Q10" s="389"/>
      <c r="R10" s="389"/>
      <c r="S10" s="389"/>
      <c r="T10" s="389"/>
      <c r="U10" s="390"/>
      <c r="V10" s="395" t="s">
        <v>317</v>
      </c>
      <c r="W10" s="396"/>
      <c r="X10" s="396"/>
      <c r="Y10" s="397"/>
      <c r="Z10" s="395" t="s">
        <v>318</v>
      </c>
      <c r="AA10" s="396"/>
      <c r="AB10" s="396"/>
      <c r="AC10" s="396"/>
      <c r="AD10" s="396"/>
      <c r="AE10" s="396"/>
      <c r="AF10" s="396"/>
      <c r="AG10" s="397"/>
      <c r="AH10" s="388" t="s">
        <v>319</v>
      </c>
      <c r="AI10" s="389"/>
      <c r="AJ10" s="389"/>
      <c r="AK10" s="389"/>
      <c r="AL10" s="389"/>
      <c r="AM10" s="389"/>
      <c r="AN10" s="389"/>
      <c r="AO10" s="389"/>
      <c r="AP10" s="389"/>
      <c r="AQ10" s="389"/>
      <c r="AR10" s="389"/>
      <c r="AS10" s="389"/>
      <c r="AT10" s="389"/>
      <c r="AU10" s="389"/>
      <c r="AV10" s="389"/>
      <c r="AW10" s="390"/>
      <c r="AX10" s="395" t="s">
        <v>320</v>
      </c>
      <c r="AY10" s="396"/>
      <c r="AZ10" s="396"/>
      <c r="BA10" s="397"/>
      <c r="BB10" s="385" t="s">
        <v>321</v>
      </c>
      <c r="BC10" s="386"/>
      <c r="BD10" s="386"/>
      <c r="BE10" s="386"/>
      <c r="BF10" s="386"/>
      <c r="BG10" s="386"/>
      <c r="BH10" s="386"/>
      <c r="BI10" s="386"/>
      <c r="BJ10" s="386"/>
      <c r="BK10" s="386"/>
      <c r="BL10" s="386"/>
      <c r="BM10" s="387"/>
      <c r="BN10" s="395" t="s">
        <v>322</v>
      </c>
      <c r="BO10" s="396"/>
      <c r="BP10" s="396"/>
      <c r="BQ10" s="397"/>
      <c r="BR10" s="395" t="s">
        <v>323</v>
      </c>
      <c r="BS10" s="396"/>
      <c r="BT10" s="396"/>
      <c r="BU10" s="397"/>
      <c r="BV10" s="395" t="s">
        <v>324</v>
      </c>
      <c r="BW10" s="396"/>
      <c r="BX10" s="396"/>
      <c r="BY10" s="396"/>
      <c r="BZ10" s="395" t="s">
        <v>325</v>
      </c>
      <c r="CA10" s="396"/>
      <c r="CB10" s="396"/>
      <c r="CC10" s="397"/>
      <c r="CD10" s="388" t="s">
        <v>326</v>
      </c>
      <c r="CE10" s="389"/>
      <c r="CF10" s="389"/>
      <c r="CG10" s="390"/>
      <c r="CH10" s="395" t="s">
        <v>327</v>
      </c>
      <c r="CI10" s="396"/>
      <c r="CJ10" s="396"/>
      <c r="CK10" s="397"/>
      <c r="CL10" s="395" t="s">
        <v>328</v>
      </c>
      <c r="CM10" s="396"/>
      <c r="CN10" s="396"/>
      <c r="CO10" s="397"/>
      <c r="CP10" s="395" t="s">
        <v>329</v>
      </c>
      <c r="CQ10" s="396"/>
      <c r="CR10" s="396"/>
      <c r="CS10" s="397"/>
      <c r="CT10" s="395" t="s">
        <v>330</v>
      </c>
      <c r="CU10" s="396"/>
      <c r="CV10" s="396"/>
      <c r="CW10" s="397"/>
      <c r="CX10" s="395" t="s">
        <v>331</v>
      </c>
      <c r="CY10" s="396"/>
      <c r="CZ10" s="396"/>
      <c r="DA10" s="397"/>
      <c r="DB10" s="415" t="s">
        <v>332</v>
      </c>
      <c r="DC10" s="416"/>
      <c r="DD10" s="416"/>
      <c r="DE10" s="417"/>
      <c r="DF10" s="395" t="s">
        <v>333</v>
      </c>
      <c r="DG10" s="396"/>
      <c r="DH10" s="396"/>
      <c r="DI10" s="397"/>
      <c r="DJ10" s="395" t="s">
        <v>334</v>
      </c>
      <c r="DK10" s="396"/>
      <c r="DL10" s="396"/>
      <c r="DM10" s="397"/>
    </row>
    <row r="11" spans="1:132" s="20" customFormat="1" ht="116.1" customHeight="1" thickBot="1" x14ac:dyDescent="0.25">
      <c r="A11" s="392"/>
      <c r="B11" s="401"/>
      <c r="C11" s="402"/>
      <c r="D11" s="402"/>
      <c r="E11" s="402"/>
      <c r="F11" s="402"/>
      <c r="G11" s="402"/>
      <c r="H11" s="402"/>
      <c r="I11" s="403"/>
      <c r="J11" s="401" t="s">
        <v>335</v>
      </c>
      <c r="K11" s="402"/>
      <c r="L11" s="402"/>
      <c r="M11" s="403"/>
      <c r="N11" s="401" t="s">
        <v>336</v>
      </c>
      <c r="O11" s="402"/>
      <c r="P11" s="402"/>
      <c r="Q11" s="403"/>
      <c r="R11" s="401" t="s">
        <v>337</v>
      </c>
      <c r="S11" s="402"/>
      <c r="T11" s="402"/>
      <c r="U11" s="403"/>
      <c r="V11" s="401"/>
      <c r="W11" s="402"/>
      <c r="X11" s="402"/>
      <c r="Y11" s="403"/>
      <c r="Z11" s="385" t="s">
        <v>338</v>
      </c>
      <c r="AA11" s="386"/>
      <c r="AB11" s="386"/>
      <c r="AC11" s="387"/>
      <c r="AD11" s="385" t="s">
        <v>339</v>
      </c>
      <c r="AE11" s="386"/>
      <c r="AF11" s="386"/>
      <c r="AG11" s="387"/>
      <c r="AH11" s="385" t="s">
        <v>340</v>
      </c>
      <c r="AI11" s="386"/>
      <c r="AJ11" s="386"/>
      <c r="AK11" s="387"/>
      <c r="AL11" s="412" t="s">
        <v>341</v>
      </c>
      <c r="AM11" s="413"/>
      <c r="AN11" s="413"/>
      <c r="AO11" s="414"/>
      <c r="AP11" s="412" t="s">
        <v>342</v>
      </c>
      <c r="AQ11" s="413"/>
      <c r="AR11" s="413"/>
      <c r="AS11" s="414"/>
      <c r="AT11" s="412" t="s">
        <v>343</v>
      </c>
      <c r="AU11" s="413"/>
      <c r="AV11" s="413"/>
      <c r="AW11" s="414"/>
      <c r="AX11" s="401"/>
      <c r="AY11" s="402"/>
      <c r="AZ11" s="402"/>
      <c r="BA11" s="403"/>
      <c r="BB11" s="385" t="s">
        <v>344</v>
      </c>
      <c r="BC11" s="386"/>
      <c r="BD11" s="386"/>
      <c r="BE11" s="387"/>
      <c r="BF11" s="385" t="s">
        <v>345</v>
      </c>
      <c r="BG11" s="386"/>
      <c r="BH11" s="386"/>
      <c r="BI11" s="387"/>
      <c r="BJ11" s="385" t="s">
        <v>346</v>
      </c>
      <c r="BK11" s="386"/>
      <c r="BL11" s="386"/>
      <c r="BM11" s="387"/>
      <c r="BN11" s="401"/>
      <c r="BO11" s="402"/>
      <c r="BP11" s="402"/>
      <c r="BQ11" s="403"/>
      <c r="BR11" s="401"/>
      <c r="BS11" s="402"/>
      <c r="BT11" s="402"/>
      <c r="BU11" s="403"/>
      <c r="BV11" s="401"/>
      <c r="BW11" s="402"/>
      <c r="BX11" s="402"/>
      <c r="BY11" s="402"/>
      <c r="BZ11" s="401"/>
      <c r="CA11" s="402"/>
      <c r="CB11" s="402"/>
      <c r="CC11" s="403"/>
      <c r="CD11" s="401" t="s">
        <v>347</v>
      </c>
      <c r="CE11" s="402"/>
      <c r="CF11" s="402"/>
      <c r="CG11" s="402"/>
      <c r="CH11" s="401"/>
      <c r="CI11" s="402"/>
      <c r="CJ11" s="402"/>
      <c r="CK11" s="403"/>
      <c r="CL11" s="401"/>
      <c r="CM11" s="402"/>
      <c r="CN11" s="402"/>
      <c r="CO11" s="403"/>
      <c r="CP11" s="401"/>
      <c r="CQ11" s="402"/>
      <c r="CR11" s="402"/>
      <c r="CS11" s="403"/>
      <c r="CT11" s="401"/>
      <c r="CU11" s="402"/>
      <c r="CV11" s="402"/>
      <c r="CW11" s="403"/>
      <c r="CX11" s="401"/>
      <c r="CY11" s="402"/>
      <c r="CZ11" s="402"/>
      <c r="DA11" s="403"/>
      <c r="DB11" s="418"/>
      <c r="DC11" s="419"/>
      <c r="DD11" s="419"/>
      <c r="DE11" s="420"/>
      <c r="DF11" s="401"/>
      <c r="DG11" s="402"/>
      <c r="DH11" s="402"/>
      <c r="DI11" s="403"/>
      <c r="DJ11" s="401"/>
      <c r="DK11" s="402"/>
      <c r="DL11" s="402"/>
      <c r="DM11" s="403"/>
    </row>
    <row r="12" spans="1:132" s="20" customFormat="1" ht="60.75" customHeight="1" thickBot="1" x14ac:dyDescent="0.3">
      <c r="A12" s="423"/>
      <c r="B12" s="120" t="s">
        <v>19</v>
      </c>
      <c r="C12" s="122" t="s">
        <v>20</v>
      </c>
      <c r="D12" s="221" t="s">
        <v>21</v>
      </c>
      <c r="E12" s="222" t="s">
        <v>22</v>
      </c>
      <c r="F12" s="222" t="s">
        <v>21</v>
      </c>
      <c r="G12" s="223" t="s">
        <v>22</v>
      </c>
      <c r="H12" s="224" t="s">
        <v>23</v>
      </c>
      <c r="I12" s="122" t="s">
        <v>24</v>
      </c>
      <c r="J12" s="120" t="s">
        <v>19</v>
      </c>
      <c r="K12" s="120" t="s">
        <v>20</v>
      </c>
      <c r="L12" s="120" t="s">
        <v>23</v>
      </c>
      <c r="M12" s="120" t="s">
        <v>24</v>
      </c>
      <c r="N12" s="120" t="s">
        <v>19</v>
      </c>
      <c r="O12" s="120" t="s">
        <v>20</v>
      </c>
      <c r="P12" s="120" t="s">
        <v>23</v>
      </c>
      <c r="Q12" s="120" t="s">
        <v>24</v>
      </c>
      <c r="R12" s="120" t="s">
        <v>19</v>
      </c>
      <c r="S12" s="120" t="s">
        <v>20</v>
      </c>
      <c r="T12" s="120" t="s">
        <v>23</v>
      </c>
      <c r="U12" s="120" t="s">
        <v>24</v>
      </c>
      <c r="V12" s="120" t="s">
        <v>19</v>
      </c>
      <c r="W12" s="120" t="s">
        <v>20</v>
      </c>
      <c r="X12" s="120" t="s">
        <v>23</v>
      </c>
      <c r="Y12" s="120" t="s">
        <v>24</v>
      </c>
      <c r="Z12" s="120" t="s">
        <v>19</v>
      </c>
      <c r="AA12" s="120" t="s">
        <v>20</v>
      </c>
      <c r="AB12" s="120" t="s">
        <v>23</v>
      </c>
      <c r="AC12" s="120" t="s">
        <v>24</v>
      </c>
      <c r="AD12" s="120" t="s">
        <v>19</v>
      </c>
      <c r="AE12" s="120" t="s">
        <v>20</v>
      </c>
      <c r="AF12" s="120" t="s">
        <v>23</v>
      </c>
      <c r="AG12" s="120" t="s">
        <v>24</v>
      </c>
      <c r="AH12" s="120" t="s">
        <v>19</v>
      </c>
      <c r="AI12" s="122" t="s">
        <v>20</v>
      </c>
      <c r="AJ12" s="122" t="s">
        <v>23</v>
      </c>
      <c r="AK12" s="122" t="s">
        <v>24</v>
      </c>
      <c r="AL12" s="120" t="s">
        <v>19</v>
      </c>
      <c r="AM12" s="120" t="s">
        <v>20</v>
      </c>
      <c r="AN12" s="120" t="s">
        <v>23</v>
      </c>
      <c r="AO12" s="120" t="s">
        <v>24</v>
      </c>
      <c r="AP12" s="120" t="s">
        <v>19</v>
      </c>
      <c r="AQ12" s="120" t="s">
        <v>20</v>
      </c>
      <c r="AR12" s="120" t="s">
        <v>23</v>
      </c>
      <c r="AS12" s="120" t="s">
        <v>24</v>
      </c>
      <c r="AT12" s="120" t="s">
        <v>19</v>
      </c>
      <c r="AU12" s="120" t="s">
        <v>20</v>
      </c>
      <c r="AV12" s="120" t="s">
        <v>23</v>
      </c>
      <c r="AW12" s="120" t="s">
        <v>24</v>
      </c>
      <c r="AX12" s="120" t="s">
        <v>19</v>
      </c>
      <c r="AY12" s="120" t="s">
        <v>20</v>
      </c>
      <c r="AZ12" s="120" t="s">
        <v>23</v>
      </c>
      <c r="BA12" s="120" t="s">
        <v>24</v>
      </c>
      <c r="BB12" s="120" t="s">
        <v>19</v>
      </c>
      <c r="BC12" s="120" t="s">
        <v>20</v>
      </c>
      <c r="BD12" s="120" t="s">
        <v>23</v>
      </c>
      <c r="BE12" s="120" t="s">
        <v>24</v>
      </c>
      <c r="BF12" s="120" t="s">
        <v>19</v>
      </c>
      <c r="BG12" s="120" t="s">
        <v>20</v>
      </c>
      <c r="BH12" s="120" t="s">
        <v>23</v>
      </c>
      <c r="BI12" s="120" t="s">
        <v>24</v>
      </c>
      <c r="BJ12" s="120" t="s">
        <v>19</v>
      </c>
      <c r="BK12" s="120" t="s">
        <v>20</v>
      </c>
      <c r="BL12" s="120" t="s">
        <v>23</v>
      </c>
      <c r="BM12" s="120" t="s">
        <v>24</v>
      </c>
      <c r="BN12" s="120" t="s">
        <v>19</v>
      </c>
      <c r="BO12" s="120" t="s">
        <v>20</v>
      </c>
      <c r="BP12" s="120" t="s">
        <v>23</v>
      </c>
      <c r="BQ12" s="120" t="s">
        <v>24</v>
      </c>
      <c r="BR12" s="120" t="s">
        <v>19</v>
      </c>
      <c r="BS12" s="120" t="s">
        <v>20</v>
      </c>
      <c r="BT12" s="120" t="s">
        <v>23</v>
      </c>
      <c r="BU12" s="120" t="s">
        <v>24</v>
      </c>
      <c r="BV12" s="120" t="s">
        <v>19</v>
      </c>
      <c r="BW12" s="120" t="s">
        <v>20</v>
      </c>
      <c r="BX12" s="120" t="s">
        <v>23</v>
      </c>
      <c r="BY12" s="120" t="s">
        <v>24</v>
      </c>
      <c r="BZ12" s="120" t="s">
        <v>19</v>
      </c>
      <c r="CA12" s="120" t="s">
        <v>20</v>
      </c>
      <c r="CB12" s="120" t="s">
        <v>23</v>
      </c>
      <c r="CC12" s="120" t="s">
        <v>24</v>
      </c>
      <c r="CD12" s="120" t="s">
        <v>19</v>
      </c>
      <c r="CE12" s="120" t="s">
        <v>20</v>
      </c>
      <c r="CF12" s="120" t="s">
        <v>23</v>
      </c>
      <c r="CG12" s="120" t="s">
        <v>24</v>
      </c>
      <c r="CH12" s="120" t="s">
        <v>19</v>
      </c>
      <c r="CI12" s="120" t="s">
        <v>20</v>
      </c>
      <c r="CJ12" s="120" t="s">
        <v>23</v>
      </c>
      <c r="CK12" s="120" t="s">
        <v>24</v>
      </c>
      <c r="CL12" s="120" t="s">
        <v>19</v>
      </c>
      <c r="CM12" s="120" t="s">
        <v>20</v>
      </c>
      <c r="CN12" s="120" t="s">
        <v>23</v>
      </c>
      <c r="CO12" s="120" t="s">
        <v>24</v>
      </c>
      <c r="CP12" s="120" t="s">
        <v>19</v>
      </c>
      <c r="CQ12" s="120" t="s">
        <v>20</v>
      </c>
      <c r="CR12" s="120" t="s">
        <v>23</v>
      </c>
      <c r="CS12" s="120" t="s">
        <v>24</v>
      </c>
      <c r="CT12" s="120" t="s">
        <v>19</v>
      </c>
      <c r="CU12" s="120" t="s">
        <v>20</v>
      </c>
      <c r="CV12" s="120" t="s">
        <v>23</v>
      </c>
      <c r="CW12" s="120" t="s">
        <v>24</v>
      </c>
      <c r="CX12" s="120" t="s">
        <v>19</v>
      </c>
      <c r="CY12" s="120" t="s">
        <v>20</v>
      </c>
      <c r="CZ12" s="120" t="s">
        <v>23</v>
      </c>
      <c r="DA12" s="120" t="s">
        <v>24</v>
      </c>
      <c r="DB12" s="120" t="s">
        <v>19</v>
      </c>
      <c r="DC12" s="120" t="s">
        <v>20</v>
      </c>
      <c r="DD12" s="120" t="s">
        <v>23</v>
      </c>
      <c r="DE12" s="120" t="s">
        <v>24</v>
      </c>
      <c r="DF12" s="120" t="s">
        <v>19</v>
      </c>
      <c r="DG12" s="120" t="s">
        <v>20</v>
      </c>
      <c r="DH12" s="120" t="s">
        <v>23</v>
      </c>
      <c r="DI12" s="120" t="s">
        <v>24</v>
      </c>
      <c r="DJ12" s="120" t="s">
        <v>19</v>
      </c>
      <c r="DK12" s="120" t="s">
        <v>20</v>
      </c>
      <c r="DL12" s="120" t="s">
        <v>23</v>
      </c>
      <c r="DM12" s="120" t="s">
        <v>24</v>
      </c>
    </row>
    <row r="13" spans="1:132" s="226" customFormat="1" ht="20.25" customHeight="1" thickBot="1" x14ac:dyDescent="0.25">
      <c r="A13" s="225"/>
      <c r="B13" s="410"/>
      <c r="C13" s="410"/>
      <c r="D13" s="410"/>
      <c r="E13" s="410"/>
      <c r="F13" s="410"/>
      <c r="G13" s="410"/>
      <c r="H13" s="410"/>
      <c r="I13" s="411"/>
      <c r="J13" s="404" t="s">
        <v>348</v>
      </c>
      <c r="K13" s="405"/>
      <c r="L13" s="405"/>
      <c r="M13" s="406"/>
      <c r="N13" s="404" t="s">
        <v>349</v>
      </c>
      <c r="O13" s="405"/>
      <c r="P13" s="405"/>
      <c r="Q13" s="406"/>
      <c r="R13" s="404" t="s">
        <v>350</v>
      </c>
      <c r="S13" s="405"/>
      <c r="T13" s="405"/>
      <c r="U13" s="406"/>
      <c r="V13" s="404" t="s">
        <v>351</v>
      </c>
      <c r="W13" s="405"/>
      <c r="X13" s="405"/>
      <c r="Y13" s="406"/>
      <c r="Z13" s="404" t="s">
        <v>352</v>
      </c>
      <c r="AA13" s="405"/>
      <c r="AB13" s="405"/>
      <c r="AC13" s="406"/>
      <c r="AD13" s="404" t="s">
        <v>353</v>
      </c>
      <c r="AE13" s="405"/>
      <c r="AF13" s="405"/>
      <c r="AG13" s="406"/>
      <c r="AH13" s="404" t="s">
        <v>354</v>
      </c>
      <c r="AI13" s="405"/>
      <c r="AJ13" s="405"/>
      <c r="AK13" s="406"/>
      <c r="AL13" s="404" t="s">
        <v>355</v>
      </c>
      <c r="AM13" s="405"/>
      <c r="AN13" s="405"/>
      <c r="AO13" s="406"/>
      <c r="AP13" s="404" t="s">
        <v>356</v>
      </c>
      <c r="AQ13" s="405"/>
      <c r="AR13" s="405"/>
      <c r="AS13" s="406"/>
      <c r="AT13" s="404" t="s">
        <v>357</v>
      </c>
      <c r="AU13" s="405"/>
      <c r="AV13" s="405"/>
      <c r="AW13" s="406"/>
      <c r="AX13" s="404" t="s">
        <v>358</v>
      </c>
      <c r="AY13" s="405"/>
      <c r="AZ13" s="405"/>
      <c r="BA13" s="406"/>
      <c r="BB13" s="407" t="s">
        <v>359</v>
      </c>
      <c r="BC13" s="408"/>
      <c r="BD13" s="408"/>
      <c r="BE13" s="409"/>
      <c r="BF13" s="404" t="s">
        <v>360</v>
      </c>
      <c r="BG13" s="405"/>
      <c r="BH13" s="405"/>
      <c r="BI13" s="406"/>
      <c r="BJ13" s="404" t="s">
        <v>361</v>
      </c>
      <c r="BK13" s="405"/>
      <c r="BL13" s="405"/>
      <c r="BM13" s="406"/>
      <c r="BN13" s="404" t="s">
        <v>362</v>
      </c>
      <c r="BO13" s="405"/>
      <c r="BP13" s="405"/>
      <c r="BQ13" s="406"/>
      <c r="BR13" s="404" t="s">
        <v>363</v>
      </c>
      <c r="BS13" s="405"/>
      <c r="BT13" s="405"/>
      <c r="BU13" s="406"/>
      <c r="BV13" s="404" t="s">
        <v>364</v>
      </c>
      <c r="BW13" s="405"/>
      <c r="BX13" s="405"/>
      <c r="BY13" s="406"/>
      <c r="BZ13" s="404" t="s">
        <v>365</v>
      </c>
      <c r="CA13" s="405"/>
      <c r="CB13" s="405"/>
      <c r="CC13" s="406"/>
      <c r="CD13" s="404" t="s">
        <v>366</v>
      </c>
      <c r="CE13" s="405"/>
      <c r="CF13" s="405"/>
      <c r="CG13" s="406"/>
      <c r="CH13" s="404" t="s">
        <v>367</v>
      </c>
      <c r="CI13" s="405"/>
      <c r="CJ13" s="405"/>
      <c r="CK13" s="406"/>
      <c r="CL13" s="404" t="s">
        <v>368</v>
      </c>
      <c r="CM13" s="405"/>
      <c r="CN13" s="405"/>
      <c r="CO13" s="406"/>
      <c r="CP13" s="404" t="s">
        <v>369</v>
      </c>
      <c r="CQ13" s="405"/>
      <c r="CR13" s="405"/>
      <c r="CS13" s="406"/>
      <c r="CT13" s="404" t="s">
        <v>370</v>
      </c>
      <c r="CU13" s="405"/>
      <c r="CV13" s="405"/>
      <c r="CW13" s="406"/>
      <c r="CX13" s="404" t="s">
        <v>371</v>
      </c>
      <c r="CY13" s="405"/>
      <c r="CZ13" s="405"/>
      <c r="DA13" s="406"/>
      <c r="DB13" s="404" t="s">
        <v>372</v>
      </c>
      <c r="DC13" s="405"/>
      <c r="DD13" s="405"/>
      <c r="DE13" s="406"/>
      <c r="DF13" s="404" t="s">
        <v>373</v>
      </c>
      <c r="DG13" s="405"/>
      <c r="DH13" s="405"/>
      <c r="DI13" s="406"/>
      <c r="DJ13" s="404" t="s">
        <v>374</v>
      </c>
      <c r="DK13" s="405"/>
      <c r="DL13" s="405"/>
      <c r="DM13" s="406"/>
    </row>
    <row r="14" spans="1:132" s="20" customFormat="1" ht="21.75" customHeight="1" x14ac:dyDescent="0.25">
      <c r="A14" s="227" t="s">
        <v>34</v>
      </c>
      <c r="B14" s="228">
        <f>CX14+J14+CH14+CP14+AX14+AL14+BZ14+BF14+BB14+BJ14+Z14+DJ14+CL14+DB14+BV14+BN14+DF14+BR14+CT14+N14+CD14+R14+V14+AT14+AD14+AH14+AP14</f>
        <v>170497.94696999999</v>
      </c>
      <c r="C14" s="228">
        <f>CY14+K14+CI14+CQ14+AY14+AM14+CA14+BG14+BC14+BK14+AA14+DK14+CM14+DC14+BW14+BO14+DG14+BS14+CU14+O14+CE14+S14+W14+AU14+AE14+AI14+AQ14</f>
        <v>166059.78445000004</v>
      </c>
      <c r="D14" s="228">
        <f>'[3]Исполнение для администрации_КБ'!T14</f>
        <v>166059.78445000001</v>
      </c>
      <c r="E14" s="228">
        <f>D14-C14</f>
        <v>0</v>
      </c>
      <c r="F14" s="228">
        <f>'[3]Исполнение для администрации_КБ'!U14</f>
        <v>165113.03263</v>
      </c>
      <c r="G14" s="228">
        <f>F14-H14</f>
        <v>0</v>
      </c>
      <c r="H14" s="228">
        <f>L14+P14+T14+X14+AB14+AF14+AJ14+AN14+AV14+AZ14+BD14+BH14+BL14+BP14+BT14+BX14+CB14+CF14+CJ14+CN14+CR14+CV14+CZ14+DD14+DH14+DL14+AR14</f>
        <v>165113.03262999997</v>
      </c>
      <c r="I14" s="174">
        <f>IF(ISERROR(H14/C14*100),,H14/C14*100)</f>
        <v>99.429872908039869</v>
      </c>
      <c r="J14" s="229">
        <v>0</v>
      </c>
      <c r="K14" s="139">
        <f>'[4]Проверочная  таблица'!TK12/1000</f>
        <v>0</v>
      </c>
      <c r="L14" s="139">
        <f>'[4]Проверочная  таблица'!TL12/1000</f>
        <v>0</v>
      </c>
      <c r="M14" s="174">
        <f>IF(ISERROR(L14/K14*100),,L14/K14*100)</f>
        <v>0</v>
      </c>
      <c r="N14" s="229">
        <v>0</v>
      </c>
      <c r="O14" s="139">
        <f>'[4]Проверочная  таблица'!TM12/1000</f>
        <v>0</v>
      </c>
      <c r="P14" s="139">
        <f>'[4]Проверочная  таблица'!TN12/1000</f>
        <v>0</v>
      </c>
      <c r="Q14" s="174">
        <f>IF(ISERROR(P14/O14*100),,P14/O14*100)</f>
        <v>0</v>
      </c>
      <c r="R14" s="229">
        <v>0</v>
      </c>
      <c r="S14" s="139">
        <f>'[4]Проверочная  таблица'!TO12/1000</f>
        <v>0</v>
      </c>
      <c r="T14" s="139">
        <f>'[4]Проверочная  таблица'!TP12/1000</f>
        <v>0</v>
      </c>
      <c r="U14" s="174">
        <f>IF(ISERROR(T14/S14*100),,T14/S14*100)</f>
        <v>0</v>
      </c>
      <c r="V14" s="229">
        <v>6.52135</v>
      </c>
      <c r="W14" s="139">
        <f>'[4]Субвенция  на  полномочия'!D8/1000</f>
        <v>6.52135</v>
      </c>
      <c r="X14" s="139">
        <f>'[4]Субвенция  на  полномочия'!E8/1000</f>
        <v>0</v>
      </c>
      <c r="Y14" s="174">
        <f>IF(ISERROR(X14/W14*100),,X14/W14*100)</f>
        <v>0</v>
      </c>
      <c r="Z14" s="229">
        <v>1008</v>
      </c>
      <c r="AA14" s="139">
        <f>'[4]Субвенция  на  полномочия'!F8/1000</f>
        <v>883.80600000000004</v>
      </c>
      <c r="AB14" s="139">
        <f>'[4]Субвенция  на  полномочия'!G8/1000</f>
        <v>883.80600000000004</v>
      </c>
      <c r="AC14" s="174">
        <f>IF(ISERROR(AB14/AA14*100),,AB14/AA14*100)</f>
        <v>100</v>
      </c>
      <c r="AD14" s="229">
        <v>279.3</v>
      </c>
      <c r="AE14" s="139">
        <f>'[4]Субвенция  на  полномочия'!H8/1000</f>
        <v>310.464</v>
      </c>
      <c r="AF14" s="139">
        <f>'[4]Субвенция  на  полномочия'!I8/1000</f>
        <v>293.37</v>
      </c>
      <c r="AG14" s="174">
        <f>IF(ISERROR(AF14/AE14*100),,AF14/AE14*100)</f>
        <v>94.49404761904762</v>
      </c>
      <c r="AH14" s="229">
        <v>1267.1679999999999</v>
      </c>
      <c r="AI14" s="139">
        <f>'[4]Проверочная  таблица'!TE12/1000</f>
        <v>557.8636399999998</v>
      </c>
      <c r="AJ14" s="139">
        <f>'[4]Проверочная  таблица'!TF12/1000</f>
        <v>528.35900000000004</v>
      </c>
      <c r="AK14" s="174">
        <f>IF(ISERROR(AJ14/AI14*100),,AJ14/AI14*100)</f>
        <v>94.711137653638843</v>
      </c>
      <c r="AL14" s="229">
        <v>3764.4749999999999</v>
      </c>
      <c r="AM14" s="139">
        <f>'[4]Субвенция  на  полномочия'!J8/1000</f>
        <v>2942.107</v>
      </c>
      <c r="AN14" s="139">
        <f>'[4]Субвенция  на  полномочия'!K8/1000</f>
        <v>2689.7516099999998</v>
      </c>
      <c r="AO14" s="174">
        <f>IF(ISERROR(AN14/AM14*100),,AN14/AM14*100)</f>
        <v>91.422630448178793</v>
      </c>
      <c r="AP14" s="230"/>
      <c r="AQ14" s="139">
        <f>'[4]Субвенция  на  полномочия'!L8/1000</f>
        <v>5.04</v>
      </c>
      <c r="AR14" s="139">
        <f>'[4]Субвенция  на  полномочия'!M8/1000</f>
        <v>0</v>
      </c>
      <c r="AS14" s="174">
        <f>IF(ISERROR(AR14/AQ14*100),,AR14/AQ14*100)</f>
        <v>0</v>
      </c>
      <c r="AT14" s="229">
        <v>3900.27612</v>
      </c>
      <c r="AU14" s="231">
        <f>'[4]Проверочная  таблица'!TQ12/1000</f>
        <v>3200.27612</v>
      </c>
      <c r="AV14" s="231">
        <f>'[4]Проверочная  таблица'!TT12/1000</f>
        <v>2809.5527199999997</v>
      </c>
      <c r="AW14" s="174">
        <f>IF(ISERROR(AV14/AU14*100),,AV14/AU14*100)</f>
        <v>87.790947238640143</v>
      </c>
      <c r="AX14" s="229">
        <v>584.20000000000005</v>
      </c>
      <c r="AY14" s="139">
        <f>'[4]Субвенция  на  полномочия'!N8/1000</f>
        <v>675.96</v>
      </c>
      <c r="AZ14" s="139">
        <f>'[4]Субвенция  на  полномочия'!O8/1000</f>
        <v>675.96</v>
      </c>
      <c r="BA14" s="174">
        <f>IF(ISERROR(AZ14/AY14*100),,AZ14/AY14*100)</f>
        <v>100</v>
      </c>
      <c r="BB14" s="229">
        <v>3.36</v>
      </c>
      <c r="BC14" s="139">
        <f>'[4]Субвенция  на  полномочия'!P8/1000</f>
        <v>0</v>
      </c>
      <c r="BD14" s="139">
        <f>'[4]Субвенция  на  полномочия'!Q8/1000</f>
        <v>0</v>
      </c>
      <c r="BE14" s="174">
        <f>IF(ISERROR(BD14/BC14*100),,BD14/BC14*100)</f>
        <v>0</v>
      </c>
      <c r="BF14" s="229">
        <v>4996.5029999999997</v>
      </c>
      <c r="BG14" s="139">
        <f>'[4]Проверочная  таблица'!TC12/1000</f>
        <v>4499.2475800000002</v>
      </c>
      <c r="BH14" s="139">
        <f>'[4]Проверочная  таблица'!TD12/1000</f>
        <v>4346.9672899999996</v>
      </c>
      <c r="BI14" s="174">
        <f>IF(ISERROR(BH14/BG14*100),,BH14/BG14*100)</f>
        <v>96.615427640014403</v>
      </c>
      <c r="BJ14" s="229">
        <v>1978.3</v>
      </c>
      <c r="BK14" s="139">
        <f>'[4]Субвенция  на  полномочия'!R8/1000</f>
        <v>1986.5123999999998</v>
      </c>
      <c r="BL14" s="139">
        <f>'[4]Субвенция  на  полномочия'!S8/1000</f>
        <v>1957.6540500000001</v>
      </c>
      <c r="BM14" s="174">
        <f>IF(ISERROR(BL14/BK14*100),,BL14/BK14*100)</f>
        <v>98.547285685203889</v>
      </c>
      <c r="BN14" s="229">
        <v>516.4</v>
      </c>
      <c r="BO14" s="139">
        <f>'[4]Субвенция  на  полномочия'!T8/1000</f>
        <v>543.9</v>
      </c>
      <c r="BP14" s="139">
        <f>'[4]Субвенция  на  полномочия'!U8/1000</f>
        <v>499.43134000000003</v>
      </c>
      <c r="BQ14" s="174">
        <f>IF(ISERROR(BP14/BO14*100),,BP14/BO14*100)</f>
        <v>91.824111049825348</v>
      </c>
      <c r="BR14" s="229">
        <v>15223.5</v>
      </c>
      <c r="BS14" s="139">
        <f>'[4]Субвенция  на  полномочия'!V8/1000</f>
        <v>15481.331</v>
      </c>
      <c r="BT14" s="139">
        <f>'[4]Субвенция  на  полномочия'!W8/1000</f>
        <v>15481.331</v>
      </c>
      <c r="BU14" s="174">
        <f>IF(ISERROR(BT14/BS14*100),,BT14/BS14*100)</f>
        <v>100</v>
      </c>
      <c r="BV14" s="229">
        <v>129940.64200000001</v>
      </c>
      <c r="BW14" s="139">
        <f>'[4]Субвенция  на  полномочия'!X8/1000</f>
        <v>127173.18300000002</v>
      </c>
      <c r="BX14" s="139">
        <f>'[4]Субвенция  на  полномочия'!Y8/1000</f>
        <v>127173.183</v>
      </c>
      <c r="BY14" s="174">
        <f>IF(ISERROR(BX14/BW14*100),,BX14/BW14*100)</f>
        <v>99.999999999999986</v>
      </c>
      <c r="BZ14" s="229">
        <v>0</v>
      </c>
      <c r="CA14" s="139">
        <f>'[4]Субвенция  на  полномочия'!Z8/1000</f>
        <v>0</v>
      </c>
      <c r="CB14" s="139">
        <f>'[4]Субвенция  на  полномочия'!AA8/1000</f>
        <v>0</v>
      </c>
      <c r="CC14" s="174">
        <f>IF(ISERROR(CB14/CA14*100),,CB14/CA14*100)</f>
        <v>0</v>
      </c>
      <c r="CD14" s="229">
        <v>3</v>
      </c>
      <c r="CE14" s="139">
        <f>'[4]Субвенция  на  полномочия'!AB8/1000</f>
        <v>0</v>
      </c>
      <c r="CF14" s="139">
        <f>'[4]Субвенция  на  полномочия'!AC8/1000</f>
        <v>0</v>
      </c>
      <c r="CG14" s="174">
        <f>IF(ISERROR(CF14/CE14*100),,CF14/CE14*100)</f>
        <v>0</v>
      </c>
      <c r="CH14" s="229">
        <v>1836.4</v>
      </c>
      <c r="CI14" s="139">
        <f>'[4]Субвенция  на  полномочия'!AD8/1000</f>
        <v>1938.1000000000001</v>
      </c>
      <c r="CJ14" s="139">
        <f>'[4]Субвенция  на  полномочия'!AE8/1000</f>
        <v>1938.1</v>
      </c>
      <c r="CK14" s="174">
        <f>IF(ISERROR(CJ14/CI14*100),,CJ14/CI14*100)</f>
        <v>99.999999999999986</v>
      </c>
      <c r="CL14" s="229">
        <v>0</v>
      </c>
      <c r="CM14" s="139">
        <f>'[4]Субвенция  на  полномочия'!AF8/1000</f>
        <v>0</v>
      </c>
      <c r="CN14" s="139">
        <f>'[4]Субвенция  на  полномочия'!AG8/1000</f>
        <v>0</v>
      </c>
      <c r="CO14" s="174">
        <f>IF(ISERROR(CN14/CM14*100),,CN14/CM14*100)</f>
        <v>0</v>
      </c>
      <c r="CP14" s="229">
        <v>616.72450000000003</v>
      </c>
      <c r="CQ14" s="139">
        <f>'[4]Субвенция  на  полномочия'!AH8/1000</f>
        <v>650.11986000000002</v>
      </c>
      <c r="CR14" s="139">
        <f>'[4]Субвенция  на  полномочия'!AI8/1000</f>
        <v>650.11986000000002</v>
      </c>
      <c r="CS14" s="174">
        <f>IF(ISERROR(CR14/CQ14*100),,CR14/CQ14*100)</f>
        <v>100</v>
      </c>
      <c r="CT14" s="229">
        <v>341.56200000000001</v>
      </c>
      <c r="CU14" s="139">
        <f>'[4]Субвенция  на  полномочия'!AJ8/1000</f>
        <v>824.71699999999998</v>
      </c>
      <c r="CV14" s="139">
        <f>'[4]Субвенция  на  полномочия'!AK8/1000</f>
        <v>804.81126000000006</v>
      </c>
      <c r="CW14" s="174">
        <f>IF(ISERROR(CV14/CU14*100),,CV14/CU14*100)</f>
        <v>97.58635507695368</v>
      </c>
      <c r="CX14" s="229">
        <v>1780.345</v>
      </c>
      <c r="CY14" s="139">
        <f>'[4]Проверочная  таблица'!TW12/1000</f>
        <v>1806.645</v>
      </c>
      <c r="CZ14" s="139">
        <f>'[4]Проверочная  таблица'!TZ12/1000</f>
        <v>1806.645</v>
      </c>
      <c r="DA14" s="174">
        <f>IF(ISERROR(CZ14/CY14*100),,CZ14/CY14*100)</f>
        <v>100</v>
      </c>
      <c r="DB14" s="229">
        <v>1658.1</v>
      </c>
      <c r="DC14" s="139">
        <f>'[4]Проверочная  таблица'!TG12/1000</f>
        <v>1747.3999999999999</v>
      </c>
      <c r="DD14" s="139">
        <f>'[4]Проверочная  таблица'!TH12/1000</f>
        <v>1747.4</v>
      </c>
      <c r="DE14" s="174">
        <f>IF(ISERROR(DD14/DC14*100),,DD14/DC14*100)</f>
        <v>100.00000000000003</v>
      </c>
      <c r="DF14" s="229">
        <v>5</v>
      </c>
      <c r="DG14" s="139">
        <f>'[4]Проверочная  таблица'!TI12/1000</f>
        <v>5</v>
      </c>
      <c r="DH14" s="139">
        <f>'[4]Проверочная  таблица'!TJ12/1000</f>
        <v>5</v>
      </c>
      <c r="DI14" s="174">
        <f>IF(ISERROR(DH14/DG14*100),,DH14/DG14*100)</f>
        <v>100</v>
      </c>
      <c r="DJ14" s="229">
        <v>788.17</v>
      </c>
      <c r="DK14" s="139">
        <f>'[4]Субвенция  на  полномочия'!AL8/1000</f>
        <v>821.59049999999991</v>
      </c>
      <c r="DL14" s="139">
        <f>'[4]Субвенция  на  полномочия'!AM8/1000</f>
        <v>821.59050000000002</v>
      </c>
      <c r="DM14" s="174">
        <f>IF(ISERROR(DL14/DK14*100),,DL14/DK14*100)</f>
        <v>100.00000000000003</v>
      </c>
      <c r="DO14" s="232"/>
    </row>
    <row r="15" spans="1:132" s="20" customFormat="1" ht="21.75" customHeight="1" x14ac:dyDescent="0.25">
      <c r="A15" s="143" t="s">
        <v>35</v>
      </c>
      <c r="B15" s="228">
        <f t="shared" ref="B15:C31" si="0">CX15+J15+CH15+CP15+AX15+AL15+BZ15+BF15+BB15+BJ15+Z15+DJ15+CL15+DB15+BV15+BN15+DF15+BR15+CT15+N15+CD15+R15+V15+AT15+AD15+AH15+AP15</f>
        <v>725119.33238000004</v>
      </c>
      <c r="C15" s="228">
        <f t="shared" si="0"/>
        <v>756949.84279999998</v>
      </c>
      <c r="D15" s="228">
        <f>'[3]Исполнение для администрации_КБ'!T15</f>
        <v>756949.84280000022</v>
      </c>
      <c r="E15" s="228">
        <f t="shared" ref="E15:E31" si="1">D15-C15</f>
        <v>0</v>
      </c>
      <c r="F15" s="228">
        <f>'[3]Исполнение для администрации_КБ'!U15</f>
        <v>752154.74066000001</v>
      </c>
      <c r="G15" s="228">
        <f t="shared" ref="G15:G31" si="2">F15-H15</f>
        <v>0</v>
      </c>
      <c r="H15" s="228">
        <f t="shared" ref="H15:H31" si="3">L15+P15+T15+X15+AB15+AF15+AJ15+AN15+AV15+AZ15+BD15+BH15+BL15+BP15+BT15+BX15+CB15+CF15+CJ15+CN15+CR15+CV15+CZ15+DD15+DH15+DL15+AR15</f>
        <v>752154.74065999989</v>
      </c>
      <c r="I15" s="174">
        <f t="shared" ref="I15:I40" si="4">IF(ISERROR(H15/C15*100),,H15/C15*100)</f>
        <v>99.366523134179843</v>
      </c>
      <c r="J15" s="229">
        <v>0</v>
      </c>
      <c r="K15" s="139">
        <f>'[4]Проверочная  таблица'!TK13/1000</f>
        <v>3167.6019999999999</v>
      </c>
      <c r="L15" s="139">
        <f>'[4]Проверочная  таблица'!TL13/1000</f>
        <v>2694.42</v>
      </c>
      <c r="M15" s="174">
        <f t="shared" ref="M15:M32" si="5">IF(ISERROR(L15/K15*100),,L15/K15*100)</f>
        <v>85.061822792131096</v>
      </c>
      <c r="N15" s="229">
        <v>0</v>
      </c>
      <c r="O15" s="139">
        <f>'[4]Проверочная  таблица'!TM13/1000</f>
        <v>0</v>
      </c>
      <c r="P15" s="139">
        <f>'[4]Проверочная  таблица'!TN13/1000</f>
        <v>0</v>
      </c>
      <c r="Q15" s="174">
        <f t="shared" ref="Q15:Q32" si="6">IF(ISERROR(P15/O15*100),,P15/O15*100)</f>
        <v>0</v>
      </c>
      <c r="R15" s="229">
        <v>3007.5169999999998</v>
      </c>
      <c r="S15" s="139">
        <f>'[4]Проверочная  таблица'!TO13/1000</f>
        <v>2145.6359999999995</v>
      </c>
      <c r="T15" s="139">
        <f>'[4]Проверочная  таблица'!TP13/1000</f>
        <v>2145.6359999999995</v>
      </c>
      <c r="U15" s="174">
        <f t="shared" ref="U15:U32" si="7">IF(ISERROR(T15/S15*100),,T15/S15*100)</f>
        <v>100</v>
      </c>
      <c r="V15" s="229">
        <v>6.52135</v>
      </c>
      <c r="W15" s="139">
        <f>'[4]Субвенция  на  полномочия'!D9/1000</f>
        <v>6.52135</v>
      </c>
      <c r="X15" s="139">
        <f>'[4]Субвенция  на  полномочия'!E9/1000</f>
        <v>0</v>
      </c>
      <c r="Y15" s="174">
        <f t="shared" ref="Y15:Y32" si="8">IF(ISERROR(X15/W15*100),,X15/W15*100)</f>
        <v>0</v>
      </c>
      <c r="Z15" s="229">
        <v>1243.2</v>
      </c>
      <c r="AA15" s="139">
        <f>'[4]Субвенция  на  полномочия'!F9/1000</f>
        <v>1229.5360000000001</v>
      </c>
      <c r="AB15" s="139">
        <f>'[4]Субвенция  на  полномочия'!G9/1000</f>
        <v>1229.5360000000001</v>
      </c>
      <c r="AC15" s="174">
        <f t="shared" ref="AC15:AC32" si="9">IF(ISERROR(AB15/AA15*100),,AB15/AA15*100)</f>
        <v>100</v>
      </c>
      <c r="AD15" s="229">
        <v>220.2</v>
      </c>
      <c r="AE15" s="139">
        <f>'[4]Субвенция  на  полномочия'!H9/1000</f>
        <v>220.2</v>
      </c>
      <c r="AF15" s="139">
        <f>'[4]Субвенция  на  полномочия'!I9/1000</f>
        <v>187.11</v>
      </c>
      <c r="AG15" s="174">
        <f t="shared" ref="AG15:AG32" si="10">IF(ISERROR(AF15/AE15*100),,AF15/AE15*100)</f>
        <v>84.972752043596742</v>
      </c>
      <c r="AH15" s="229">
        <v>3556.0920000000001</v>
      </c>
      <c r="AI15" s="139">
        <f>'[4]Проверочная  таблица'!TE13/1000</f>
        <v>1880.5335600000001</v>
      </c>
      <c r="AJ15" s="139">
        <f>'[4]Проверочная  таблица'!TF13/1000</f>
        <v>1545.4574399999999</v>
      </c>
      <c r="AK15" s="174">
        <f t="shared" ref="AK15:AK32" si="11">IF(ISERROR(AJ15/AI15*100),,AJ15/AI15*100)</f>
        <v>82.181859067699904</v>
      </c>
      <c r="AL15" s="229">
        <v>25243.903999999999</v>
      </c>
      <c r="AM15" s="139">
        <f>'[4]Субвенция  на  полномочия'!J9/1000</f>
        <v>20610.881999999998</v>
      </c>
      <c r="AN15" s="139">
        <f>'[4]Субвенция  на  полномочия'!K9/1000</f>
        <v>20610.882000000001</v>
      </c>
      <c r="AO15" s="174">
        <f t="shared" ref="AO15:AO32" si="12">IF(ISERROR(AN15/AM15*100),,AN15/AM15*100)</f>
        <v>100.00000000000003</v>
      </c>
      <c r="AP15" s="230"/>
      <c r="AQ15" s="139">
        <f>'[4]Субвенция  на  полномочия'!L9/1000</f>
        <v>166.32</v>
      </c>
      <c r="AR15" s="139">
        <f>'[4]Субвенция  на  полномочия'!M9/1000</f>
        <v>166.32</v>
      </c>
      <c r="AS15" s="174">
        <f t="shared" ref="AS15:AS32" si="13">IF(ISERROR(AR15/AQ15*100),,AR15/AQ15*100)</f>
        <v>100</v>
      </c>
      <c r="AT15" s="229">
        <v>34186.439570000002</v>
      </c>
      <c r="AU15" s="231">
        <f>'[4]Проверочная  таблица'!TQ13/1000</f>
        <v>35352.959569999999</v>
      </c>
      <c r="AV15" s="231">
        <f>'[4]Проверочная  таблица'!TT13/1000</f>
        <v>31708.793969999999</v>
      </c>
      <c r="AW15" s="174">
        <f t="shared" ref="AW15:AW32" si="14">IF(ISERROR(AV15/AU15*100),,AV15/AU15*100)</f>
        <v>89.692049422950191</v>
      </c>
      <c r="AX15" s="229">
        <v>1106.2</v>
      </c>
      <c r="AY15" s="139">
        <f>'[4]Субвенция  на  полномочия'!N9/1000</f>
        <v>1366.242</v>
      </c>
      <c r="AZ15" s="139">
        <f>'[4]Субвенция  на  полномочия'!O9/1000</f>
        <v>1366.242</v>
      </c>
      <c r="BA15" s="174">
        <f t="shared" ref="BA15:BA32" si="15">IF(ISERROR(AZ15/AY15*100),,AZ15/AY15*100)</f>
        <v>100</v>
      </c>
      <c r="BB15" s="229">
        <v>64.55</v>
      </c>
      <c r="BC15" s="139">
        <f>'[4]Субвенция  на  полномочия'!P9/1000</f>
        <v>0</v>
      </c>
      <c r="BD15" s="139">
        <f>'[4]Субвенция  на  полномочия'!Q9/1000</f>
        <v>0</v>
      </c>
      <c r="BE15" s="174">
        <f t="shared" ref="BE15:BE32" si="16">IF(ISERROR(BD15/BC15*100),,BD15/BC15*100)</f>
        <v>0</v>
      </c>
      <c r="BF15" s="229">
        <v>26948.064999999999</v>
      </c>
      <c r="BG15" s="139">
        <f>'[4]Проверочная  таблица'!TC13/1000</f>
        <v>26130.04232</v>
      </c>
      <c r="BH15" s="139">
        <f>'[4]Проверочная  таблица'!TD13/1000</f>
        <v>25827.799930000001</v>
      </c>
      <c r="BI15" s="174">
        <f t="shared" ref="BI15:BI32" si="17">IF(ISERROR(BH15/BG15*100),,BH15/BG15*100)</f>
        <v>98.843314579063417</v>
      </c>
      <c r="BJ15" s="229">
        <v>6267.6</v>
      </c>
      <c r="BK15" s="139">
        <f>'[4]Субвенция  на  полномочия'!R9/1000</f>
        <v>6599.5</v>
      </c>
      <c r="BL15" s="139">
        <f>'[4]Субвенция  на  полномочия'!S9/1000</f>
        <v>6599.5</v>
      </c>
      <c r="BM15" s="174">
        <f t="shared" ref="BM15:BM32" si="18">IF(ISERROR(BL15/BK15*100),,BL15/BK15*100)</f>
        <v>100</v>
      </c>
      <c r="BN15" s="229">
        <v>505.6</v>
      </c>
      <c r="BO15" s="139">
        <f>'[4]Субвенция  на  полномочия'!T9/1000</f>
        <v>550.1</v>
      </c>
      <c r="BP15" s="139">
        <f>'[4]Субвенция  на  полномочия'!U9/1000</f>
        <v>550.1</v>
      </c>
      <c r="BQ15" s="174">
        <f t="shared" ref="BQ15:BQ32" si="19">IF(ISERROR(BP15/BO15*100),,BP15/BO15*100)</f>
        <v>100</v>
      </c>
      <c r="BR15" s="229">
        <v>183444.9</v>
      </c>
      <c r="BS15" s="139">
        <f>'[4]Субвенция  на  полномочия'!V9/1000</f>
        <v>193534.74015</v>
      </c>
      <c r="BT15" s="139">
        <f>'[4]Субвенция  на  полномочия'!W9/1000</f>
        <v>193534.74015</v>
      </c>
      <c r="BU15" s="174">
        <f t="shared" ref="BU15:BU32" si="20">IF(ISERROR(BT15/BS15*100),,BT15/BS15*100)</f>
        <v>100</v>
      </c>
      <c r="BV15" s="229">
        <v>428011</v>
      </c>
      <c r="BW15" s="139">
        <f>'[4]Субвенция  на  полномочия'!X9/1000</f>
        <v>448914.55570000003</v>
      </c>
      <c r="BX15" s="139">
        <f>'[4]Субвенция  на  полномочия'!Y9/1000</f>
        <v>448914.55569999997</v>
      </c>
      <c r="BY15" s="174">
        <f t="shared" ref="BY15:BY32" si="21">IF(ISERROR(BX15/BW15*100),,BX15/BW15*100)</f>
        <v>99.999999999999986</v>
      </c>
      <c r="BZ15" s="229">
        <v>0</v>
      </c>
      <c r="CA15" s="139">
        <f>'[4]Субвенция  на  полномочия'!Z9/1000</f>
        <v>0</v>
      </c>
      <c r="CB15" s="139">
        <f>'[4]Субвенция  на  полномочия'!AA9/1000</f>
        <v>0</v>
      </c>
      <c r="CC15" s="174">
        <f t="shared" ref="CC15:CC32" si="22">IF(ISERROR(CB15/CA15*100),,CB15/CA15*100)</f>
        <v>0</v>
      </c>
      <c r="CD15" s="229">
        <v>2.5</v>
      </c>
      <c r="CE15" s="139">
        <f>'[4]Субвенция  на  полномочия'!AB9/1000</f>
        <v>0</v>
      </c>
      <c r="CF15" s="139">
        <f>'[4]Субвенция  на  полномочия'!AC9/1000</f>
        <v>0</v>
      </c>
      <c r="CG15" s="174">
        <f t="shared" ref="CG15:CG32" si="23">IF(ISERROR(CF15/CE15*100),,CF15/CE15*100)</f>
        <v>0</v>
      </c>
      <c r="CH15" s="229">
        <v>2437</v>
      </c>
      <c r="CI15" s="139">
        <f>'[4]Субвенция  на  полномочия'!AD9/1000</f>
        <v>3824.7799999999997</v>
      </c>
      <c r="CJ15" s="139">
        <f>'[4]Субвенция  на  полномочия'!AE9/1000</f>
        <v>3824.78</v>
      </c>
      <c r="CK15" s="174">
        <f t="shared" ref="CK15:CK32" si="24">IF(ISERROR(CJ15/CI15*100),,CJ15/CI15*100)</f>
        <v>100.00000000000003</v>
      </c>
      <c r="CL15" s="229">
        <v>0</v>
      </c>
      <c r="CM15" s="139">
        <f>'[4]Субвенция  на  полномочия'!AF9/1000</f>
        <v>0</v>
      </c>
      <c r="CN15" s="139">
        <f>'[4]Субвенция  на  полномочия'!AG9/1000</f>
        <v>0</v>
      </c>
      <c r="CO15" s="174">
        <f t="shared" ref="CO15:CO32" si="25">IF(ISERROR(CN15/CM15*100),,CN15/CM15*100)</f>
        <v>0</v>
      </c>
      <c r="CP15" s="229">
        <v>1222.8604599999999</v>
      </c>
      <c r="CQ15" s="139">
        <f>'[4]Субвенция  на  полномочия'!AH9/1000</f>
        <v>1285.4789300000002</v>
      </c>
      <c r="CR15" s="139">
        <f>'[4]Субвенция  на  полномочия'!AI9/1000</f>
        <v>1285.47893</v>
      </c>
      <c r="CS15" s="174">
        <f t="shared" ref="CS15:CS32" si="26">IF(ISERROR(CR15/CQ15*100),,CR15/CQ15*100)</f>
        <v>99.999999999999972</v>
      </c>
      <c r="CT15" s="229">
        <v>840.76800000000003</v>
      </c>
      <c r="CU15" s="139">
        <f>'[4]Субвенция  на  полномочия'!AJ9/1000</f>
        <v>1756.741</v>
      </c>
      <c r="CV15" s="139">
        <f>'[4]Субвенция  на  полномочия'!AK9/1000</f>
        <v>1755.91632</v>
      </c>
      <c r="CW15" s="174">
        <f t="shared" ref="CW15:CW32" si="27">IF(ISERROR(CV15/CU15*100),,CV15/CU15*100)</f>
        <v>99.953056255873804</v>
      </c>
      <c r="CX15" s="229">
        <v>3645.3450000000003</v>
      </c>
      <c r="CY15" s="139">
        <f>'[4]Проверочная  таблица'!TW13/1000</f>
        <v>4871.6450000000004</v>
      </c>
      <c r="CZ15" s="139">
        <f>'[4]Проверочная  таблица'!TZ13/1000</f>
        <v>4871.6450000000004</v>
      </c>
      <c r="DA15" s="174">
        <f t="shared" ref="DA15:DA32" si="28">IF(ISERROR(CZ15/CY15*100),,CZ15/CY15*100)</f>
        <v>100</v>
      </c>
      <c r="DB15" s="229">
        <v>2316.4</v>
      </c>
      <c r="DC15" s="139">
        <f>'[4]Проверочная  таблица'!TG13/1000</f>
        <v>2460</v>
      </c>
      <c r="DD15" s="139">
        <f>'[4]Проверочная  таблица'!TH13/1000</f>
        <v>2460</v>
      </c>
      <c r="DE15" s="174">
        <f t="shared" ref="DE15:DE32" si="29">IF(ISERROR(DD15/DC15*100),,DD15/DC15*100)</f>
        <v>100</v>
      </c>
      <c r="DF15" s="229">
        <v>0</v>
      </c>
      <c r="DG15" s="139">
        <f>'[4]Проверочная  таблица'!TI13/1000</f>
        <v>0</v>
      </c>
      <c r="DH15" s="139">
        <f>'[4]Проверочная  таблица'!TJ13/1000</f>
        <v>0</v>
      </c>
      <c r="DI15" s="174">
        <f t="shared" ref="DI15:DI32" si="30">IF(ISERROR(DH15/DG15*100),,DH15/DG15*100)</f>
        <v>0</v>
      </c>
      <c r="DJ15" s="229">
        <v>842.67</v>
      </c>
      <c r="DK15" s="139">
        <f>'[4]Субвенция  на  полномочия'!AL9/1000</f>
        <v>875.82722000000001</v>
      </c>
      <c r="DL15" s="139">
        <f>'[4]Субвенция  на  полномочия'!AM9/1000</f>
        <v>875.82722000000001</v>
      </c>
      <c r="DM15" s="174">
        <f t="shared" ref="DM15:DM32" si="31">IF(ISERROR(DL15/DK15*100),,DL15/DK15*100)</f>
        <v>100</v>
      </c>
      <c r="DO15" s="232"/>
    </row>
    <row r="16" spans="1:132" s="20" customFormat="1" ht="21.75" customHeight="1" x14ac:dyDescent="0.25">
      <c r="A16" s="143" t="s">
        <v>36</v>
      </c>
      <c r="B16" s="228">
        <f t="shared" si="0"/>
        <v>413280.74978999997</v>
      </c>
      <c r="C16" s="228">
        <f t="shared" si="0"/>
        <v>421688.45458999998</v>
      </c>
      <c r="D16" s="228">
        <f>'[3]Исполнение для администрации_КБ'!T16</f>
        <v>421688.45459000004</v>
      </c>
      <c r="E16" s="228">
        <f t="shared" si="1"/>
        <v>0</v>
      </c>
      <c r="F16" s="228">
        <f>'[3]Исполнение для администрации_КБ'!U16</f>
        <v>417038.67100000003</v>
      </c>
      <c r="G16" s="228">
        <f t="shared" si="2"/>
        <v>0</v>
      </c>
      <c r="H16" s="228">
        <f t="shared" si="3"/>
        <v>417038.67100000003</v>
      </c>
      <c r="I16" s="174">
        <f t="shared" si="4"/>
        <v>98.89734149953884</v>
      </c>
      <c r="J16" s="229">
        <v>0</v>
      </c>
      <c r="K16" s="139">
        <f>'[4]Проверочная  таблица'!TK14/1000</f>
        <v>0</v>
      </c>
      <c r="L16" s="139">
        <f>'[4]Проверочная  таблица'!TL14/1000</f>
        <v>0</v>
      </c>
      <c r="M16" s="174">
        <f t="shared" si="5"/>
        <v>0</v>
      </c>
      <c r="N16" s="229">
        <v>0</v>
      </c>
      <c r="O16" s="139">
        <f>'[4]Проверочная  таблица'!TM14/1000</f>
        <v>0</v>
      </c>
      <c r="P16" s="139">
        <f>'[4]Проверочная  таблица'!TN14/1000</f>
        <v>0</v>
      </c>
      <c r="Q16" s="174">
        <f t="shared" si="6"/>
        <v>0</v>
      </c>
      <c r="R16" s="229">
        <v>0</v>
      </c>
      <c r="S16" s="139">
        <f>'[4]Проверочная  таблица'!TO14/1000</f>
        <v>0</v>
      </c>
      <c r="T16" s="139">
        <f>'[4]Проверочная  таблица'!TP14/1000</f>
        <v>0</v>
      </c>
      <c r="U16" s="174">
        <f t="shared" si="7"/>
        <v>0</v>
      </c>
      <c r="V16" s="229">
        <v>6.52135</v>
      </c>
      <c r="W16" s="139">
        <f>'[4]Субвенция  на  полномочия'!D10/1000</f>
        <v>6.52135</v>
      </c>
      <c r="X16" s="139">
        <f>'[4]Субвенция  на  полномочия'!E10/1000</f>
        <v>0</v>
      </c>
      <c r="Y16" s="174">
        <f t="shared" si="8"/>
        <v>0</v>
      </c>
      <c r="Z16" s="229">
        <v>880.9</v>
      </c>
      <c r="AA16" s="139">
        <f>'[4]Субвенция  на  полномочия'!F10/1000</f>
        <v>635.71199999999999</v>
      </c>
      <c r="AB16" s="139">
        <f>'[4]Субвенция  на  полномочия'!G10/1000</f>
        <v>633.71</v>
      </c>
      <c r="AC16" s="174">
        <f t="shared" si="9"/>
        <v>99.685077519379846</v>
      </c>
      <c r="AD16" s="229">
        <v>234.5</v>
      </c>
      <c r="AE16" s="139">
        <f>'[4]Субвенция  на  полномочия'!H10/1000</f>
        <v>234.5</v>
      </c>
      <c r="AF16" s="139">
        <f>'[4]Субвенция  на  полномочия'!I10/1000</f>
        <v>234.5</v>
      </c>
      <c r="AG16" s="174">
        <f t="shared" si="10"/>
        <v>100</v>
      </c>
      <c r="AH16" s="229">
        <v>4213.2969999999996</v>
      </c>
      <c r="AI16" s="139">
        <f>'[4]Проверочная  таблица'!TE14/1000</f>
        <v>3403.94184</v>
      </c>
      <c r="AJ16" s="139">
        <f>'[4]Проверочная  таблица'!TF14/1000</f>
        <v>3191.5677699999997</v>
      </c>
      <c r="AK16" s="174">
        <f t="shared" si="11"/>
        <v>93.760937172769076</v>
      </c>
      <c r="AL16" s="229">
        <v>11590.486999999999</v>
      </c>
      <c r="AM16" s="139">
        <f>'[4]Субвенция  на  полномочия'!J10/1000</f>
        <v>9436.5389999999989</v>
      </c>
      <c r="AN16" s="139">
        <f>'[4]Субвенция  на  полномочия'!K10/1000</f>
        <v>8256.6716100000012</v>
      </c>
      <c r="AO16" s="174">
        <f t="shared" si="12"/>
        <v>87.496820709372386</v>
      </c>
      <c r="AP16" s="230"/>
      <c r="AQ16" s="139">
        <f>'[4]Субвенция  на  полномочия'!L10/1000</f>
        <v>68.040000000000006</v>
      </c>
      <c r="AR16" s="139">
        <f>'[4]Субвенция  на  полномочия'!M10/1000</f>
        <v>16.94932</v>
      </c>
      <c r="AS16" s="174">
        <f t="shared" si="13"/>
        <v>24.91081716637272</v>
      </c>
      <c r="AT16" s="229">
        <v>14071.214070000002</v>
      </c>
      <c r="AU16" s="231">
        <f>'[4]Проверочная  таблица'!TQ14/1000</f>
        <v>13271.21407</v>
      </c>
      <c r="AV16" s="231">
        <f>'[4]Проверочная  таблица'!TT14/1000</f>
        <v>13221.21407</v>
      </c>
      <c r="AW16" s="174">
        <f t="shared" si="14"/>
        <v>99.623244717956695</v>
      </c>
      <c r="AX16" s="229">
        <v>1061.5999999999999</v>
      </c>
      <c r="AY16" s="139">
        <f>'[4]Субвенция  на  полномочия'!N10/1000</f>
        <v>1159.1419999999998</v>
      </c>
      <c r="AZ16" s="139">
        <f>'[4]Субвенция  на  полномочия'!O10/1000</f>
        <v>1159.1420000000001</v>
      </c>
      <c r="BA16" s="174">
        <f t="shared" si="15"/>
        <v>100.00000000000003</v>
      </c>
      <c r="BB16" s="229">
        <v>56.85</v>
      </c>
      <c r="BC16" s="139">
        <f>'[4]Субвенция  на  полномочия'!P10/1000</f>
        <v>50</v>
      </c>
      <c r="BD16" s="139">
        <f>'[4]Субвенция  на  полномочия'!Q10/1000</f>
        <v>50</v>
      </c>
      <c r="BE16" s="174">
        <f t="shared" si="16"/>
        <v>100</v>
      </c>
      <c r="BF16" s="229">
        <v>26848.507000000001</v>
      </c>
      <c r="BG16" s="139">
        <f>'[4]Проверочная  таблица'!TC14/1000</f>
        <v>24103.331099999999</v>
      </c>
      <c r="BH16" s="139">
        <f>'[4]Проверочная  таблица'!TD14/1000</f>
        <v>24007.922170000002</v>
      </c>
      <c r="BI16" s="174">
        <f t="shared" si="17"/>
        <v>99.604167035650946</v>
      </c>
      <c r="BJ16" s="229">
        <v>2584.1</v>
      </c>
      <c r="BK16" s="139">
        <f>'[4]Субвенция  на  полномочия'!R10/1000</f>
        <v>2688.194</v>
      </c>
      <c r="BL16" s="139">
        <f>'[4]Субвенция  на  полномочия'!S10/1000</f>
        <v>2688.194</v>
      </c>
      <c r="BM16" s="174">
        <f t="shared" si="18"/>
        <v>100</v>
      </c>
      <c r="BN16" s="229">
        <v>556.6</v>
      </c>
      <c r="BO16" s="139">
        <f>'[4]Субвенция  на  полномочия'!T10/1000</f>
        <v>584.1</v>
      </c>
      <c r="BP16" s="139">
        <f>'[4]Субвенция  на  полномочия'!U10/1000</f>
        <v>584.1</v>
      </c>
      <c r="BQ16" s="174">
        <f t="shared" si="19"/>
        <v>100</v>
      </c>
      <c r="BR16" s="229">
        <v>127265</v>
      </c>
      <c r="BS16" s="139">
        <f>'[4]Субвенция  на  полномочия'!V10/1000</f>
        <v>132481.91400000002</v>
      </c>
      <c r="BT16" s="139">
        <f>'[4]Субвенция  на  полномочия'!W10/1000</f>
        <v>129597.49400000001</v>
      </c>
      <c r="BU16" s="174">
        <f t="shared" si="20"/>
        <v>97.822782059142042</v>
      </c>
      <c r="BV16" s="229">
        <v>214120</v>
      </c>
      <c r="BW16" s="139">
        <f>'[4]Субвенция  на  полномочия'!X10/1000</f>
        <v>222423.98299999998</v>
      </c>
      <c r="BX16" s="139">
        <f>'[4]Субвенция  на  полномочия'!Y10/1000</f>
        <v>222423.98300000001</v>
      </c>
      <c r="BY16" s="174">
        <f t="shared" si="21"/>
        <v>100.00000000000003</v>
      </c>
      <c r="BZ16" s="229">
        <v>0</v>
      </c>
      <c r="CA16" s="139">
        <f>'[4]Субвенция  на  полномочия'!Z10/1000</f>
        <v>0</v>
      </c>
      <c r="CB16" s="139">
        <f>'[4]Субвенция  на  полномочия'!AA10/1000</f>
        <v>0</v>
      </c>
      <c r="CC16" s="174">
        <f t="shared" si="22"/>
        <v>0</v>
      </c>
      <c r="CD16" s="229">
        <v>4</v>
      </c>
      <c r="CE16" s="139">
        <f>'[4]Субвенция  на  полномочия'!AB10/1000</f>
        <v>0</v>
      </c>
      <c r="CF16" s="139">
        <f>'[4]Субвенция  на  полномочия'!AC10/1000</f>
        <v>0</v>
      </c>
      <c r="CG16" s="174">
        <f t="shared" si="23"/>
        <v>0</v>
      </c>
      <c r="CH16" s="229">
        <v>2406.4499999999998</v>
      </c>
      <c r="CI16" s="139">
        <f>'[4]Субвенция  на  полномочия'!AD10/1000</f>
        <v>2534.0499999999997</v>
      </c>
      <c r="CJ16" s="139">
        <f>'[4]Субвенция  на  полномочия'!AE10/1000</f>
        <v>2534.0500000000002</v>
      </c>
      <c r="CK16" s="174">
        <f t="shared" si="24"/>
        <v>100.00000000000003</v>
      </c>
      <c r="CL16" s="229">
        <v>0</v>
      </c>
      <c r="CM16" s="139">
        <f>'[4]Субвенция  на  полномочия'!AF10/1000</f>
        <v>0</v>
      </c>
      <c r="CN16" s="139">
        <f>'[4]Субвенция  на  полномочия'!AG10/1000</f>
        <v>0</v>
      </c>
      <c r="CO16" s="174">
        <f t="shared" si="25"/>
        <v>0</v>
      </c>
      <c r="CP16" s="229">
        <v>649.98937000000001</v>
      </c>
      <c r="CQ16" s="139">
        <f>'[4]Субвенция  на  полномочия'!AH10/1000</f>
        <v>683.38472999999999</v>
      </c>
      <c r="CR16" s="139">
        <f>'[4]Субвенция  на  полномочия'!AI10/1000</f>
        <v>683.38472999999999</v>
      </c>
      <c r="CS16" s="174">
        <f t="shared" si="26"/>
        <v>100</v>
      </c>
      <c r="CT16" s="229">
        <v>1077.2339999999999</v>
      </c>
      <c r="CU16" s="139">
        <f>'[4]Субвенция  на  полномочия'!AJ10/1000</f>
        <v>2116.6669999999999</v>
      </c>
      <c r="CV16" s="139">
        <f>'[4]Субвенция  на  полномочия'!AK10/1000</f>
        <v>2109.2521099999999</v>
      </c>
      <c r="CW16" s="174">
        <f t="shared" si="27"/>
        <v>99.649690291387358</v>
      </c>
      <c r="CX16" s="229">
        <v>3293.9300000000003</v>
      </c>
      <c r="CY16" s="139">
        <f>'[4]Проверочная  таблица'!TW14/1000</f>
        <v>3330.23</v>
      </c>
      <c r="CZ16" s="139">
        <f>'[4]Проверочная  таблица'!TZ14/1000</f>
        <v>3330.23</v>
      </c>
      <c r="DA16" s="174">
        <f t="shared" si="28"/>
        <v>100</v>
      </c>
      <c r="DB16" s="229">
        <v>1439.4</v>
      </c>
      <c r="DC16" s="139">
        <f>'[4]Проверочная  таблица'!TG14/1000</f>
        <v>1523.4</v>
      </c>
      <c r="DD16" s="139">
        <f>'[4]Проверочная  таблица'!TH14/1000</f>
        <v>1523.4</v>
      </c>
      <c r="DE16" s="174">
        <f t="shared" si="29"/>
        <v>100</v>
      </c>
      <c r="DF16" s="229">
        <v>20</v>
      </c>
      <c r="DG16" s="139">
        <f>'[4]Проверочная  таблица'!TI14/1000</f>
        <v>20</v>
      </c>
      <c r="DH16" s="139">
        <f>'[4]Проверочная  таблица'!TJ14/1000</f>
        <v>20</v>
      </c>
      <c r="DI16" s="174">
        <f t="shared" si="30"/>
        <v>100</v>
      </c>
      <c r="DJ16" s="229">
        <v>900.17</v>
      </c>
      <c r="DK16" s="139">
        <f>'[4]Субвенция  на  полномочия'!AL10/1000</f>
        <v>933.59049999999991</v>
      </c>
      <c r="DL16" s="139">
        <f>'[4]Субвенция  на  полномочия'!AM10/1000</f>
        <v>772.90621999999996</v>
      </c>
      <c r="DM16" s="174">
        <f t="shared" si="31"/>
        <v>82.78856950665201</v>
      </c>
      <c r="DO16" s="232"/>
    </row>
    <row r="17" spans="1:119" s="20" customFormat="1" ht="21.75" customHeight="1" x14ac:dyDescent="0.25">
      <c r="A17" s="143" t="s">
        <v>37</v>
      </c>
      <c r="B17" s="228">
        <f t="shared" si="0"/>
        <v>376018.14926999999</v>
      </c>
      <c r="C17" s="228">
        <f t="shared" si="0"/>
        <v>387896.76246</v>
      </c>
      <c r="D17" s="228">
        <f>'[3]Исполнение для администрации_КБ'!T17</f>
        <v>387896.76246</v>
      </c>
      <c r="E17" s="228">
        <f t="shared" si="1"/>
        <v>0</v>
      </c>
      <c r="F17" s="228">
        <f>'[3]Исполнение для администрации_КБ'!U17</f>
        <v>386092.29384000006</v>
      </c>
      <c r="G17" s="228">
        <f t="shared" si="2"/>
        <v>0</v>
      </c>
      <c r="H17" s="228">
        <f t="shared" si="3"/>
        <v>386092.29384</v>
      </c>
      <c r="I17" s="174">
        <f t="shared" si="4"/>
        <v>99.534806991283915</v>
      </c>
      <c r="J17" s="229">
        <v>0</v>
      </c>
      <c r="K17" s="139">
        <f>'[4]Проверочная  таблица'!TK15/1000</f>
        <v>0</v>
      </c>
      <c r="L17" s="139">
        <f>'[4]Проверочная  таблица'!TL15/1000</f>
        <v>0</v>
      </c>
      <c r="M17" s="174">
        <f t="shared" si="5"/>
        <v>0</v>
      </c>
      <c r="N17" s="229">
        <v>0</v>
      </c>
      <c r="O17" s="139">
        <f>'[4]Проверочная  таблица'!TM15/1000</f>
        <v>0</v>
      </c>
      <c r="P17" s="139">
        <f>'[4]Проверочная  таблица'!TN15/1000</f>
        <v>0</v>
      </c>
      <c r="Q17" s="174">
        <f t="shared" si="6"/>
        <v>0</v>
      </c>
      <c r="R17" s="229">
        <v>0</v>
      </c>
      <c r="S17" s="139">
        <f>'[4]Проверочная  таблица'!TO15/1000</f>
        <v>0</v>
      </c>
      <c r="T17" s="139">
        <f>'[4]Проверочная  таблица'!TP15/1000</f>
        <v>0</v>
      </c>
      <c r="U17" s="174">
        <f t="shared" si="7"/>
        <v>0</v>
      </c>
      <c r="V17" s="229">
        <v>6.52135</v>
      </c>
      <c r="W17" s="139">
        <f>'[4]Субвенция  на  полномочия'!D11/1000</f>
        <v>6.52135</v>
      </c>
      <c r="X17" s="139">
        <f>'[4]Субвенция  на  полномочия'!E11/1000</f>
        <v>0</v>
      </c>
      <c r="Y17" s="174">
        <f t="shared" si="8"/>
        <v>0</v>
      </c>
      <c r="Z17" s="229">
        <v>1867</v>
      </c>
      <c r="AA17" s="139">
        <f>'[4]Субвенция  на  полномочия'!F11/1000</f>
        <v>1678.6</v>
      </c>
      <c r="AB17" s="139">
        <f>'[4]Субвенция  на  полномочия'!G11/1000</f>
        <v>1678.6</v>
      </c>
      <c r="AC17" s="174">
        <f t="shared" si="9"/>
        <v>100</v>
      </c>
      <c r="AD17" s="229">
        <v>487.1</v>
      </c>
      <c r="AE17" s="139">
        <f>'[4]Субвенция  на  полномочия'!H11/1000</f>
        <v>565.64200000000005</v>
      </c>
      <c r="AF17" s="139">
        <f>'[4]Субвенция  на  полномочия'!I11/1000</f>
        <v>565.64200000000005</v>
      </c>
      <c r="AG17" s="174">
        <f t="shared" si="10"/>
        <v>100</v>
      </c>
      <c r="AH17" s="229">
        <v>2529.5619999999999</v>
      </c>
      <c r="AI17" s="139">
        <f>'[4]Проверочная  таблица'!TE15/1000</f>
        <v>2489.9347199999997</v>
      </c>
      <c r="AJ17" s="139">
        <f>'[4]Проверочная  таблица'!TF15/1000</f>
        <v>2489.9347200000002</v>
      </c>
      <c r="AK17" s="174">
        <f t="shared" si="11"/>
        <v>100.00000000000003</v>
      </c>
      <c r="AL17" s="229">
        <v>9141.9459999999999</v>
      </c>
      <c r="AM17" s="139">
        <f>'[4]Субвенция  на  полномочия'!J11/1000</f>
        <v>9141.9459999999999</v>
      </c>
      <c r="AN17" s="139">
        <f>'[4]Субвенция  на  полномочия'!K11/1000</f>
        <v>9141.9459999999999</v>
      </c>
      <c r="AO17" s="174">
        <f t="shared" si="12"/>
        <v>100</v>
      </c>
      <c r="AP17" s="230"/>
      <c r="AQ17" s="139">
        <f>'[4]Субвенция  на  полномочия'!L11/1000</f>
        <v>63</v>
      </c>
      <c r="AR17" s="139">
        <f>'[4]Субвенция  на  полномочия'!M11/1000</f>
        <v>63</v>
      </c>
      <c r="AS17" s="174">
        <f t="shared" si="13"/>
        <v>100</v>
      </c>
      <c r="AT17" s="229">
        <v>11238.08373</v>
      </c>
      <c r="AU17" s="231">
        <f>'[4]Проверочная  таблица'!TQ15/1000</f>
        <v>11038.08373</v>
      </c>
      <c r="AV17" s="231">
        <f>'[4]Проверочная  таблица'!TT15/1000</f>
        <v>9437.8473099999992</v>
      </c>
      <c r="AW17" s="174">
        <f t="shared" si="14"/>
        <v>85.502588500476961</v>
      </c>
      <c r="AX17" s="229">
        <v>1087.2</v>
      </c>
      <c r="AY17" s="139">
        <f>'[4]Субвенция  на  полномочия'!N11/1000</f>
        <v>1205.6420000000001</v>
      </c>
      <c r="AZ17" s="139">
        <f>'[4]Субвенция  на  полномочия'!O11/1000</f>
        <v>1205.6420000000001</v>
      </c>
      <c r="BA17" s="174">
        <f t="shared" si="15"/>
        <v>100</v>
      </c>
      <c r="BB17" s="229">
        <v>163.46</v>
      </c>
      <c r="BC17" s="139">
        <f>'[4]Субвенция  на  полномочия'!P11/1000</f>
        <v>100</v>
      </c>
      <c r="BD17" s="139">
        <f>'[4]Субвенция  на  полномочия'!Q11/1000</f>
        <v>0</v>
      </c>
      <c r="BE17" s="174">
        <f t="shared" si="16"/>
        <v>0</v>
      </c>
      <c r="BF17" s="229">
        <v>12973.6</v>
      </c>
      <c r="BG17" s="139">
        <f>'[4]Проверочная  таблица'!TC15/1000</f>
        <v>11735.516610000001</v>
      </c>
      <c r="BH17" s="139">
        <f>'[4]Проверочная  таблица'!TD15/1000</f>
        <v>11735.516609999999</v>
      </c>
      <c r="BI17" s="174">
        <f t="shared" si="17"/>
        <v>99.999999999999986</v>
      </c>
      <c r="BJ17" s="229">
        <v>3219.5</v>
      </c>
      <c r="BK17" s="139">
        <f>'[4]Субвенция  на  полномочия'!R11/1000</f>
        <v>3454.3610000000003</v>
      </c>
      <c r="BL17" s="139">
        <f>'[4]Субвенция  на  полномочия'!S11/1000</f>
        <v>3454.3609999999999</v>
      </c>
      <c r="BM17" s="174">
        <f t="shared" si="18"/>
        <v>99.999999999999986</v>
      </c>
      <c r="BN17" s="229">
        <v>512.4</v>
      </c>
      <c r="BO17" s="139">
        <f>'[4]Субвенция  на  полномочия'!T11/1000</f>
        <v>539.9</v>
      </c>
      <c r="BP17" s="139">
        <f>'[4]Субвенция  на  полномочия'!U11/1000</f>
        <v>539.9</v>
      </c>
      <c r="BQ17" s="174">
        <f t="shared" si="19"/>
        <v>100</v>
      </c>
      <c r="BR17" s="229">
        <v>40558.300000000003</v>
      </c>
      <c r="BS17" s="139">
        <f>'[4]Субвенция  на  полномочия'!V11/1000</f>
        <v>42905.489000000001</v>
      </c>
      <c r="BT17" s="139">
        <f>'[4]Субвенция  на  полномочия'!W11/1000</f>
        <v>42905.489000000001</v>
      </c>
      <c r="BU17" s="174">
        <f t="shared" si="20"/>
        <v>100</v>
      </c>
      <c r="BV17" s="229">
        <v>284471.47600000002</v>
      </c>
      <c r="BW17" s="139">
        <f>'[4]Субвенция  на  полномочия'!X11/1000</f>
        <v>292603.06299999997</v>
      </c>
      <c r="BX17" s="139">
        <f>'[4]Субвенция  на  полномочия'!Y11/1000</f>
        <v>292603.06300000002</v>
      </c>
      <c r="BY17" s="174">
        <f t="shared" si="21"/>
        <v>100.00000000000003</v>
      </c>
      <c r="BZ17" s="229">
        <v>0</v>
      </c>
      <c r="CA17" s="139">
        <f>'[4]Субвенция  на  полномочия'!Z11/1000</f>
        <v>0</v>
      </c>
      <c r="CB17" s="139">
        <f>'[4]Субвенция  на  полномочия'!AA11/1000</f>
        <v>0</v>
      </c>
      <c r="CC17" s="174">
        <f t="shared" si="22"/>
        <v>0</v>
      </c>
      <c r="CD17" s="229">
        <v>4</v>
      </c>
      <c r="CE17" s="139">
        <f>'[4]Субвенция  на  полномочия'!AB11/1000</f>
        <v>0</v>
      </c>
      <c r="CF17" s="139">
        <f>'[4]Субвенция  на  полномочия'!AC11/1000</f>
        <v>0</v>
      </c>
      <c r="CG17" s="174">
        <f t="shared" si="23"/>
        <v>0</v>
      </c>
      <c r="CH17" s="229">
        <v>1798.8</v>
      </c>
      <c r="CI17" s="139">
        <f>'[4]Субвенция  на  полномочия'!AD11/1000</f>
        <v>1894.3999999999999</v>
      </c>
      <c r="CJ17" s="139">
        <f>'[4]Субвенция  на  полномочия'!AE11/1000</f>
        <v>1894.4</v>
      </c>
      <c r="CK17" s="174">
        <f t="shared" si="24"/>
        <v>100.00000000000003</v>
      </c>
      <c r="CL17" s="229">
        <v>0</v>
      </c>
      <c r="CM17" s="139">
        <f>'[4]Субвенция  на  полномочия'!AF11/1000</f>
        <v>0</v>
      </c>
      <c r="CN17" s="139">
        <f>'[4]Субвенция  на  полномочия'!AG11/1000</f>
        <v>0</v>
      </c>
      <c r="CO17" s="174">
        <f t="shared" si="25"/>
        <v>0</v>
      </c>
      <c r="CP17" s="229">
        <v>656.98918999999989</v>
      </c>
      <c r="CQ17" s="139">
        <f>'[4]Субвенция  на  полномочия'!AH11/1000</f>
        <v>690.38454999999999</v>
      </c>
      <c r="CR17" s="139">
        <f>'[4]Субвенция  на  полномочия'!AI11/1000</f>
        <v>610</v>
      </c>
      <c r="CS17" s="174">
        <f t="shared" si="26"/>
        <v>88.356554329033003</v>
      </c>
      <c r="CT17" s="229">
        <v>236.46600000000001</v>
      </c>
      <c r="CU17" s="139">
        <f>'[4]Субвенция  на  полномочия'!AJ11/1000</f>
        <v>2524.8130000000001</v>
      </c>
      <c r="CV17" s="139">
        <f>'[4]Субвенция  на  полномочия'!AK11/1000</f>
        <v>2507.4867000000004</v>
      </c>
      <c r="CW17" s="174">
        <f t="shared" si="27"/>
        <v>99.313759078395123</v>
      </c>
      <c r="CX17" s="229">
        <v>2159.1750000000002</v>
      </c>
      <c r="CY17" s="139">
        <f>'[4]Проверочная  таблица'!TW15/1000</f>
        <v>2195.4749999999999</v>
      </c>
      <c r="CZ17" s="139">
        <f>'[4]Проверочная  таблица'!TZ15/1000</f>
        <v>2195.4749999999999</v>
      </c>
      <c r="DA17" s="174">
        <f t="shared" si="28"/>
        <v>100</v>
      </c>
      <c r="DB17" s="229">
        <v>2035.1</v>
      </c>
      <c r="DC17" s="139">
        <f>'[4]Проверочная  таблица'!TG15/1000</f>
        <v>2159.1</v>
      </c>
      <c r="DD17" s="139">
        <f>'[4]Проверочная  таблица'!TH15/1000</f>
        <v>2159.1</v>
      </c>
      <c r="DE17" s="174">
        <f t="shared" si="29"/>
        <v>100</v>
      </c>
      <c r="DF17" s="229">
        <v>0</v>
      </c>
      <c r="DG17" s="139">
        <f>'[4]Проверочная  таблица'!TI15/1000</f>
        <v>0</v>
      </c>
      <c r="DH17" s="139">
        <f>'[4]Проверочная  таблица'!TJ15/1000</f>
        <v>0</v>
      </c>
      <c r="DI17" s="174">
        <f t="shared" si="30"/>
        <v>0</v>
      </c>
      <c r="DJ17" s="229">
        <v>871.47</v>
      </c>
      <c r="DK17" s="139">
        <f>'[4]Субвенция  на  полномочия'!AL11/1000</f>
        <v>904.89049999999997</v>
      </c>
      <c r="DL17" s="139">
        <f>'[4]Субвенция  на  полномочия'!AM11/1000</f>
        <v>904.89049999999997</v>
      </c>
      <c r="DM17" s="174">
        <f t="shared" si="31"/>
        <v>100</v>
      </c>
      <c r="DO17" s="232"/>
    </row>
    <row r="18" spans="1:119" s="20" customFormat="1" ht="21.75" customHeight="1" x14ac:dyDescent="0.25">
      <c r="A18" s="143" t="s">
        <v>38</v>
      </c>
      <c r="B18" s="228">
        <f t="shared" si="0"/>
        <v>374181.28784</v>
      </c>
      <c r="C18" s="228">
        <f t="shared" si="0"/>
        <v>388541.92540000001</v>
      </c>
      <c r="D18" s="228">
        <f>'[3]Исполнение для администрации_КБ'!T18</f>
        <v>388541.92540000001</v>
      </c>
      <c r="E18" s="228">
        <f t="shared" si="1"/>
        <v>0</v>
      </c>
      <c r="F18" s="228">
        <f>'[3]Исполнение для администрации_КБ'!U18</f>
        <v>387148.17052999994</v>
      </c>
      <c r="G18" s="228">
        <f t="shared" si="2"/>
        <v>0</v>
      </c>
      <c r="H18" s="228">
        <f t="shared" si="3"/>
        <v>387148.17053000006</v>
      </c>
      <c r="I18" s="174">
        <f t="shared" si="4"/>
        <v>99.641285848736899</v>
      </c>
      <c r="J18" s="229">
        <v>0</v>
      </c>
      <c r="K18" s="139">
        <f>'[4]Проверочная  таблица'!TK16/1000</f>
        <v>0</v>
      </c>
      <c r="L18" s="139">
        <f>'[4]Проверочная  таблица'!TL16/1000</f>
        <v>0</v>
      </c>
      <c r="M18" s="174">
        <f t="shared" si="5"/>
        <v>0</v>
      </c>
      <c r="N18" s="229">
        <v>0</v>
      </c>
      <c r="O18" s="139">
        <f>'[4]Проверочная  таблица'!TM16/1000</f>
        <v>0</v>
      </c>
      <c r="P18" s="139">
        <f>'[4]Проверочная  таблица'!TN16/1000</f>
        <v>0</v>
      </c>
      <c r="Q18" s="174">
        <f t="shared" si="6"/>
        <v>0</v>
      </c>
      <c r="R18" s="229">
        <v>0</v>
      </c>
      <c r="S18" s="139">
        <f>'[4]Проверочная  таблица'!TO16/1000</f>
        <v>0</v>
      </c>
      <c r="T18" s="139">
        <f>'[4]Проверочная  таблица'!TP16/1000</f>
        <v>0</v>
      </c>
      <c r="U18" s="174">
        <f t="shared" si="7"/>
        <v>0</v>
      </c>
      <c r="V18" s="229">
        <v>6.52135</v>
      </c>
      <c r="W18" s="139">
        <f>'[4]Субвенция  на  полномочия'!D12/1000</f>
        <v>6.52135</v>
      </c>
      <c r="X18" s="139">
        <f>'[4]Субвенция  на  полномочия'!E12/1000</f>
        <v>0</v>
      </c>
      <c r="Y18" s="174">
        <f t="shared" si="8"/>
        <v>0</v>
      </c>
      <c r="Z18" s="229">
        <v>1566.8</v>
      </c>
      <c r="AA18" s="139">
        <f>'[4]Субвенция  на  полномочия'!F12/1000</f>
        <v>1778.184</v>
      </c>
      <c r="AB18" s="139">
        <f>'[4]Субвенция  на  полномочия'!G12/1000</f>
        <v>1778.184</v>
      </c>
      <c r="AC18" s="174">
        <f t="shared" si="9"/>
        <v>100</v>
      </c>
      <c r="AD18" s="229">
        <v>434.2</v>
      </c>
      <c r="AE18" s="139">
        <f>'[4]Субвенция  на  полномочия'!H12/1000</f>
        <v>434.2</v>
      </c>
      <c r="AF18" s="139">
        <f>'[4]Субвенция  на  полномочия'!I12/1000</f>
        <v>351.274</v>
      </c>
      <c r="AG18" s="174">
        <f t="shared" si="10"/>
        <v>80.901427913403964</v>
      </c>
      <c r="AH18" s="229">
        <v>4528.4989999999998</v>
      </c>
      <c r="AI18" s="139">
        <f>'[4]Проверочная  таблица'!TE16/1000</f>
        <v>4274.3354899999995</v>
      </c>
      <c r="AJ18" s="139">
        <f>'[4]Проверочная  таблица'!TF16/1000</f>
        <v>4010.5048600000005</v>
      </c>
      <c r="AK18" s="174">
        <f t="shared" si="11"/>
        <v>93.827563825599498</v>
      </c>
      <c r="AL18" s="229">
        <v>7259.2269999999999</v>
      </c>
      <c r="AM18" s="139">
        <f>'[4]Субвенция  на  полномочия'!J12/1000</f>
        <v>8702.5020000000004</v>
      </c>
      <c r="AN18" s="139">
        <f>'[4]Субвенция  на  полномочия'!K12/1000</f>
        <v>8702.5020000000004</v>
      </c>
      <c r="AO18" s="174">
        <f t="shared" si="12"/>
        <v>100</v>
      </c>
      <c r="AP18" s="230"/>
      <c r="AQ18" s="139">
        <f>'[4]Субвенция  на  полномочия'!L12/1000</f>
        <v>5.04</v>
      </c>
      <c r="AR18" s="139">
        <f>'[4]Субвенция  на  полномочия'!M12/1000</f>
        <v>5.04</v>
      </c>
      <c r="AS18" s="174">
        <f t="shared" si="13"/>
        <v>100</v>
      </c>
      <c r="AT18" s="229">
        <v>8896.0293000000001</v>
      </c>
      <c r="AU18" s="231">
        <f>'[4]Проверочная  таблица'!TQ16/1000</f>
        <v>9934.7963</v>
      </c>
      <c r="AV18" s="231">
        <f>'[4]Проверочная  таблица'!TT16/1000</f>
        <v>9934.7963</v>
      </c>
      <c r="AW18" s="174">
        <f t="shared" si="14"/>
        <v>100</v>
      </c>
      <c r="AX18" s="229">
        <v>1248.5</v>
      </c>
      <c r="AY18" s="139">
        <f>'[4]Субвенция  на  полномочия'!N12/1000</f>
        <v>1310.0419999999999</v>
      </c>
      <c r="AZ18" s="139">
        <f>'[4]Субвенция  на  полномочия'!O12/1000</f>
        <v>1310.0419999999999</v>
      </c>
      <c r="BA18" s="174">
        <f t="shared" si="15"/>
        <v>100</v>
      </c>
      <c r="BB18" s="229">
        <v>4.84</v>
      </c>
      <c r="BC18" s="139">
        <f>'[4]Субвенция  на  полномочия'!P12/1000</f>
        <v>0</v>
      </c>
      <c r="BD18" s="139">
        <f>'[4]Субвенция  на  полномочия'!Q12/1000</f>
        <v>0</v>
      </c>
      <c r="BE18" s="174">
        <f t="shared" si="16"/>
        <v>0</v>
      </c>
      <c r="BF18" s="229">
        <v>17329.574000000001</v>
      </c>
      <c r="BG18" s="139">
        <f>'[4]Проверочная  таблица'!TC16/1000</f>
        <v>13747.473610000003</v>
      </c>
      <c r="BH18" s="139">
        <f>'[4]Проверочная  таблица'!TD16/1000</f>
        <v>12712.97796</v>
      </c>
      <c r="BI18" s="174">
        <f t="shared" si="17"/>
        <v>92.475012650706219</v>
      </c>
      <c r="BJ18" s="229">
        <v>2527.1999999999998</v>
      </c>
      <c r="BK18" s="139">
        <f>'[4]Субвенция  на  полномочия'!R12/1000</f>
        <v>2690.5356000000002</v>
      </c>
      <c r="BL18" s="139">
        <f>'[4]Субвенция  на  полномочия'!S12/1000</f>
        <v>2690.5356000000002</v>
      </c>
      <c r="BM18" s="174">
        <f t="shared" si="18"/>
        <v>100</v>
      </c>
      <c r="BN18" s="229">
        <v>500</v>
      </c>
      <c r="BO18" s="139">
        <f>'[4]Субвенция  на  полномочия'!T12/1000</f>
        <v>527.5</v>
      </c>
      <c r="BP18" s="139">
        <f>'[4]Субвенция  на  полномочия'!U12/1000</f>
        <v>527.5</v>
      </c>
      <c r="BQ18" s="174">
        <f t="shared" si="19"/>
        <v>100</v>
      </c>
      <c r="BR18" s="229">
        <v>84329.5</v>
      </c>
      <c r="BS18" s="139">
        <f>'[4]Субвенция  на  полномочия'!V12/1000</f>
        <v>87961.330000000016</v>
      </c>
      <c r="BT18" s="139">
        <f>'[4]Субвенция  на  полномочия'!W12/1000</f>
        <v>87961.33</v>
      </c>
      <c r="BU18" s="174">
        <f t="shared" si="20"/>
        <v>99.999999999999986</v>
      </c>
      <c r="BV18" s="229">
        <v>238398.693</v>
      </c>
      <c r="BW18" s="139">
        <f>'[4]Субвенция  на  полномочия'!X12/1000</f>
        <v>249280.24499999997</v>
      </c>
      <c r="BX18" s="139">
        <f>'[4]Субвенция  на  полномочия'!Y12/1000</f>
        <v>249280.245</v>
      </c>
      <c r="BY18" s="174">
        <f t="shared" si="21"/>
        <v>100.00000000000003</v>
      </c>
      <c r="BZ18" s="229">
        <v>0</v>
      </c>
      <c r="CA18" s="139">
        <f>'[4]Субвенция  на  полномочия'!Z12/1000</f>
        <v>0</v>
      </c>
      <c r="CB18" s="139">
        <f>'[4]Субвенция  на  полномочия'!AA12/1000</f>
        <v>0</v>
      </c>
      <c r="CC18" s="174">
        <f t="shared" si="22"/>
        <v>0</v>
      </c>
      <c r="CD18" s="229">
        <v>3.5</v>
      </c>
      <c r="CE18" s="139">
        <f>'[4]Субвенция  на  полномочия'!AB12/1000</f>
        <v>6</v>
      </c>
      <c r="CF18" s="139">
        <f>'[4]Субвенция  на  полномочия'!AC12/1000</f>
        <v>6</v>
      </c>
      <c r="CG18" s="174">
        <f t="shared" si="23"/>
        <v>100</v>
      </c>
      <c r="CH18" s="229">
        <v>1727.45</v>
      </c>
      <c r="CI18" s="139">
        <f>'[4]Субвенция  на  полномочия'!AD12/1000</f>
        <v>1810.05</v>
      </c>
      <c r="CJ18" s="139">
        <f>'[4]Субвенция  на  полномочия'!AE12/1000</f>
        <v>1810.05</v>
      </c>
      <c r="CK18" s="174">
        <f t="shared" si="24"/>
        <v>100</v>
      </c>
      <c r="CL18" s="229">
        <v>0</v>
      </c>
      <c r="CM18" s="139">
        <f>'[4]Субвенция  на  полномочия'!AF12/1000</f>
        <v>0</v>
      </c>
      <c r="CN18" s="139">
        <f>'[4]Субвенция  на  полномочия'!AG12/1000</f>
        <v>0</v>
      </c>
      <c r="CO18" s="174">
        <f t="shared" si="25"/>
        <v>0</v>
      </c>
      <c r="CP18" s="229">
        <v>632.69518999999991</v>
      </c>
      <c r="CQ18" s="139">
        <f>'[4]Субвенция  на  полномочия'!AH12/1000</f>
        <v>666.09055000000001</v>
      </c>
      <c r="CR18" s="139">
        <f>'[4]Субвенция  на  полномочия'!AI12/1000</f>
        <v>666.09055000000001</v>
      </c>
      <c r="CS18" s="174">
        <f t="shared" si="26"/>
        <v>100</v>
      </c>
      <c r="CT18" s="229">
        <v>157.64400000000001</v>
      </c>
      <c r="CU18" s="139">
        <f>'[4]Субвенция  на  полномочия'!AJ12/1000</f>
        <v>592.74400000000003</v>
      </c>
      <c r="CV18" s="139">
        <f>'[4]Субвенция  на  полномочия'!AK12/1000</f>
        <v>586.76275999999996</v>
      </c>
      <c r="CW18" s="174">
        <f t="shared" si="27"/>
        <v>98.990923569028098</v>
      </c>
      <c r="CX18" s="229">
        <v>1874.345</v>
      </c>
      <c r="CY18" s="139">
        <f>'[4]Проверочная  таблица'!TW16/1000</f>
        <v>1910.645</v>
      </c>
      <c r="CZ18" s="139">
        <f>'[4]Проверочная  таблица'!TZ16/1000</f>
        <v>1910.645</v>
      </c>
      <c r="DA18" s="174">
        <f t="shared" si="28"/>
        <v>100</v>
      </c>
      <c r="DB18" s="229">
        <v>1887.8</v>
      </c>
      <c r="DC18" s="139">
        <f>'[4]Проверочная  таблица'!TG16/1000</f>
        <v>2002</v>
      </c>
      <c r="DD18" s="139">
        <f>'[4]Проверочная  таблица'!TH16/1000</f>
        <v>2002</v>
      </c>
      <c r="DE18" s="174">
        <f t="shared" si="29"/>
        <v>100</v>
      </c>
      <c r="DF18" s="229">
        <v>16</v>
      </c>
      <c r="DG18" s="139">
        <f>'[4]Проверочная  таблица'!TI16/1000</f>
        <v>16</v>
      </c>
      <c r="DH18" s="139">
        <f>'[4]Проверочная  таблица'!TJ16/1000</f>
        <v>16</v>
      </c>
      <c r="DI18" s="174">
        <f t="shared" si="30"/>
        <v>100</v>
      </c>
      <c r="DJ18" s="229">
        <v>852.27</v>
      </c>
      <c r="DK18" s="139">
        <f>'[4]Субвенция  на  полномочия'!AL12/1000</f>
        <v>885.69049999999993</v>
      </c>
      <c r="DL18" s="139">
        <f>'[4]Субвенция  на  полномочия'!AM12/1000</f>
        <v>885.69050000000004</v>
      </c>
      <c r="DM18" s="174">
        <f t="shared" si="31"/>
        <v>100.00000000000003</v>
      </c>
      <c r="DO18" s="232"/>
    </row>
    <row r="19" spans="1:119" s="20" customFormat="1" ht="21.75" customHeight="1" x14ac:dyDescent="0.25">
      <c r="A19" s="143" t="s">
        <v>39</v>
      </c>
      <c r="B19" s="228">
        <f t="shared" si="0"/>
        <v>245819.85431999995</v>
      </c>
      <c r="C19" s="228">
        <f t="shared" si="0"/>
        <v>252751.75134999998</v>
      </c>
      <c r="D19" s="228">
        <f>'[3]Исполнение для администрации_КБ'!T19</f>
        <v>252751.75134999995</v>
      </c>
      <c r="E19" s="228">
        <f t="shared" si="1"/>
        <v>0</v>
      </c>
      <c r="F19" s="228">
        <f>'[3]Исполнение для администрации_КБ'!U19</f>
        <v>250418.01417999994</v>
      </c>
      <c r="G19" s="228">
        <f t="shared" si="2"/>
        <v>0</v>
      </c>
      <c r="H19" s="228">
        <f t="shared" si="3"/>
        <v>250418.01418000006</v>
      </c>
      <c r="I19" s="174">
        <f t="shared" si="4"/>
        <v>99.076668249563085</v>
      </c>
      <c r="J19" s="229">
        <v>0</v>
      </c>
      <c r="K19" s="139">
        <f>'[4]Проверочная  таблица'!TK17/1000</f>
        <v>0</v>
      </c>
      <c r="L19" s="139">
        <f>'[4]Проверочная  таблица'!TL17/1000</f>
        <v>0</v>
      </c>
      <c r="M19" s="174">
        <f t="shared" si="5"/>
        <v>0</v>
      </c>
      <c r="N19" s="229">
        <v>0</v>
      </c>
      <c r="O19" s="139">
        <f>'[4]Проверочная  таблица'!TM17/1000</f>
        <v>0</v>
      </c>
      <c r="P19" s="139">
        <f>'[4]Проверочная  таблица'!TN17/1000</f>
        <v>0</v>
      </c>
      <c r="Q19" s="174">
        <f t="shared" si="6"/>
        <v>0</v>
      </c>
      <c r="R19" s="229">
        <v>0</v>
      </c>
      <c r="S19" s="139">
        <f>'[4]Проверочная  таблица'!TO17/1000</f>
        <v>0</v>
      </c>
      <c r="T19" s="139">
        <f>'[4]Проверочная  таблица'!TP17/1000</f>
        <v>0</v>
      </c>
      <c r="U19" s="174">
        <f t="shared" si="7"/>
        <v>0</v>
      </c>
      <c r="V19" s="229">
        <v>6.52135</v>
      </c>
      <c r="W19" s="139">
        <f>'[4]Субвенция  на  полномочия'!D13/1000</f>
        <v>6.52135</v>
      </c>
      <c r="X19" s="139">
        <f>'[4]Субвенция  на  полномочия'!E13/1000</f>
        <v>0</v>
      </c>
      <c r="Y19" s="174">
        <f t="shared" si="8"/>
        <v>0</v>
      </c>
      <c r="Z19" s="229">
        <v>1255.3</v>
      </c>
      <c r="AA19" s="139">
        <f>'[4]Субвенция  на  полномочия'!F13/1000</f>
        <v>1208.0300399999999</v>
      </c>
      <c r="AB19" s="139">
        <f>'[4]Субвенция  на  полномочия'!G13/1000</f>
        <v>1208.0300400000001</v>
      </c>
      <c r="AC19" s="174">
        <f t="shared" si="9"/>
        <v>100.00000000000003</v>
      </c>
      <c r="AD19" s="229">
        <v>347.9</v>
      </c>
      <c r="AE19" s="139">
        <f>'[4]Субвенция  на  полномочия'!H13/1000</f>
        <v>312.89999999999998</v>
      </c>
      <c r="AF19" s="139">
        <f>'[4]Субвенция  на  полномочия'!I13/1000</f>
        <v>304.96484000000004</v>
      </c>
      <c r="AG19" s="174">
        <f t="shared" si="10"/>
        <v>97.463994886545251</v>
      </c>
      <c r="AH19" s="229">
        <v>1491.5719999999999</v>
      </c>
      <c r="AI19" s="139">
        <f>'[4]Проверочная  таблица'!TE17/1000</f>
        <v>1061.7794799999999</v>
      </c>
      <c r="AJ19" s="139">
        <f>'[4]Проверочная  таблица'!TF17/1000</f>
        <v>949.40087999999992</v>
      </c>
      <c r="AK19" s="174">
        <f t="shared" si="11"/>
        <v>89.416013200782515</v>
      </c>
      <c r="AL19" s="229">
        <v>6313.9849999999997</v>
      </c>
      <c r="AM19" s="139">
        <f>'[4]Субвенция  на  полномочия'!J13/1000</f>
        <v>4819.1099999999997</v>
      </c>
      <c r="AN19" s="139">
        <f>'[4]Субвенция  на  полномочия'!K13/1000</f>
        <v>4530.7543800000003</v>
      </c>
      <c r="AO19" s="174">
        <f t="shared" si="12"/>
        <v>94.016413404134795</v>
      </c>
      <c r="AP19" s="230"/>
      <c r="AQ19" s="139">
        <f>'[4]Субвенция  на  полномочия'!L13/1000</f>
        <v>32.76</v>
      </c>
      <c r="AR19" s="139">
        <f>'[4]Субвенция  на  полномочия'!M13/1000</f>
        <v>10.48</v>
      </c>
      <c r="AS19" s="174">
        <f t="shared" si="13"/>
        <v>31.990231990231994</v>
      </c>
      <c r="AT19" s="229">
        <v>5231.8473800000002</v>
      </c>
      <c r="AU19" s="231">
        <f>'[4]Проверочная  таблица'!TQ17/1000</f>
        <v>5683.8323799999998</v>
      </c>
      <c r="AV19" s="231">
        <f>'[4]Проверочная  таблица'!TT17/1000</f>
        <v>4833.8323799999998</v>
      </c>
      <c r="AW19" s="174">
        <f t="shared" si="14"/>
        <v>85.045301423895964</v>
      </c>
      <c r="AX19" s="229">
        <v>588</v>
      </c>
      <c r="AY19" s="139">
        <f>'[4]Субвенция  на  полномочия'!N13/1000</f>
        <v>619.76</v>
      </c>
      <c r="AZ19" s="139">
        <f>'[4]Субвенция  на  полномочия'!O13/1000</f>
        <v>619.76</v>
      </c>
      <c r="BA19" s="174">
        <f t="shared" si="15"/>
        <v>100</v>
      </c>
      <c r="BB19" s="229">
        <v>105.34</v>
      </c>
      <c r="BC19" s="139">
        <f>'[4]Субвенция  на  полномочия'!P13/1000</f>
        <v>100</v>
      </c>
      <c r="BD19" s="139">
        <f>'[4]Субвенция  на  полномочия'!Q13/1000</f>
        <v>100</v>
      </c>
      <c r="BE19" s="174">
        <f t="shared" si="16"/>
        <v>100</v>
      </c>
      <c r="BF19" s="229">
        <v>12057.313</v>
      </c>
      <c r="BG19" s="139">
        <f>'[4]Проверочная  таблица'!TC17/1000</f>
        <v>10272.01137</v>
      </c>
      <c r="BH19" s="139">
        <f>'[4]Проверочная  таблица'!TD17/1000</f>
        <v>10182.958859999999</v>
      </c>
      <c r="BI19" s="174">
        <f t="shared" si="17"/>
        <v>99.133056742323276</v>
      </c>
      <c r="BJ19" s="229">
        <v>1943.1</v>
      </c>
      <c r="BK19" s="139">
        <f>'[4]Субвенция  на  полномочия'!R13/1000</f>
        <v>2043.24</v>
      </c>
      <c r="BL19" s="139">
        <f>'[4]Субвенция  на  полномочия'!S13/1000</f>
        <v>2043.24</v>
      </c>
      <c r="BM19" s="174">
        <f t="shared" si="18"/>
        <v>100</v>
      </c>
      <c r="BN19" s="229">
        <v>561.6</v>
      </c>
      <c r="BO19" s="139">
        <f>'[4]Субвенция  на  полномочия'!T13/1000</f>
        <v>589.1</v>
      </c>
      <c r="BP19" s="139">
        <f>'[4]Субвенция  на  полномочия'!U13/1000</f>
        <v>589.1</v>
      </c>
      <c r="BQ19" s="174">
        <f t="shared" si="19"/>
        <v>100</v>
      </c>
      <c r="BR19" s="229">
        <v>28926.6</v>
      </c>
      <c r="BS19" s="139">
        <f>'[4]Субвенция  на  полномочия'!V13/1000</f>
        <v>30484.271000000001</v>
      </c>
      <c r="BT19" s="139">
        <f>'[4]Субвенция  на  полномочия'!W13/1000</f>
        <v>30484.271000000001</v>
      </c>
      <c r="BU19" s="174">
        <f t="shared" si="20"/>
        <v>100</v>
      </c>
      <c r="BV19" s="229">
        <v>180398.50099999999</v>
      </c>
      <c r="BW19" s="139">
        <f>'[4]Субвенция  на  полномочия'!X13/1000</f>
        <v>188307.74527999997</v>
      </c>
      <c r="BX19" s="139">
        <f>'[4]Субвенция  на  полномочия'!Y13/1000</f>
        <v>187353.14528</v>
      </c>
      <c r="BY19" s="174">
        <f t="shared" si="21"/>
        <v>99.493063868094993</v>
      </c>
      <c r="BZ19" s="229">
        <v>0</v>
      </c>
      <c r="CA19" s="139">
        <f>'[4]Субвенция  на  полномочия'!Z13/1000</f>
        <v>0</v>
      </c>
      <c r="CB19" s="139">
        <f>'[4]Субвенция  на  полномочия'!AA13/1000</f>
        <v>0</v>
      </c>
      <c r="CC19" s="174">
        <f t="shared" si="22"/>
        <v>0</v>
      </c>
      <c r="CD19" s="229">
        <v>2</v>
      </c>
      <c r="CE19" s="139">
        <f>'[4]Субвенция  на  полномочия'!AB13/1000</f>
        <v>2</v>
      </c>
      <c r="CF19" s="139">
        <f>'[4]Субвенция  на  полномочия'!AC13/1000</f>
        <v>1</v>
      </c>
      <c r="CG19" s="174">
        <f t="shared" si="23"/>
        <v>50</v>
      </c>
      <c r="CH19" s="229">
        <v>2063</v>
      </c>
      <c r="CI19" s="139">
        <f>'[4]Субвенция  на  полномочия'!AD13/1000</f>
        <v>2170.6999999999998</v>
      </c>
      <c r="CJ19" s="139">
        <f>'[4]Субвенция  на  полномочия'!AE13/1000</f>
        <v>2170.6999999999998</v>
      </c>
      <c r="CK19" s="174">
        <f t="shared" si="24"/>
        <v>100</v>
      </c>
      <c r="CL19" s="229">
        <v>0</v>
      </c>
      <c r="CM19" s="139">
        <f>'[4]Субвенция  на  полномочия'!AF13/1000</f>
        <v>0</v>
      </c>
      <c r="CN19" s="139">
        <f>'[4]Субвенция  на  полномочия'!AG13/1000</f>
        <v>0</v>
      </c>
      <c r="CO19" s="174">
        <f t="shared" si="25"/>
        <v>0</v>
      </c>
      <c r="CP19" s="229">
        <v>623.79058999999995</v>
      </c>
      <c r="CQ19" s="139">
        <f>'[4]Субвенция  на  полномочия'!AH13/1000</f>
        <v>657.18594999999993</v>
      </c>
      <c r="CR19" s="139">
        <f>'[4]Субвенция  на  полномочия'!AI13/1000</f>
        <v>657.18594999999993</v>
      </c>
      <c r="CS19" s="174">
        <f t="shared" si="26"/>
        <v>100</v>
      </c>
      <c r="CT19" s="229">
        <v>289.01400000000001</v>
      </c>
      <c r="CU19" s="139">
        <f>'[4]Субвенция  на  полномочия'!AJ13/1000</f>
        <v>549.01400000000001</v>
      </c>
      <c r="CV19" s="139">
        <f>'[4]Субвенция  на  полномочия'!AK13/1000</f>
        <v>547.40006999999991</v>
      </c>
      <c r="CW19" s="174">
        <f t="shared" si="27"/>
        <v>99.706031175889848</v>
      </c>
      <c r="CX19" s="229">
        <v>1598</v>
      </c>
      <c r="CY19" s="139">
        <f>'[4]Проверочная  таблица'!TW17/1000</f>
        <v>1713</v>
      </c>
      <c r="CZ19" s="139">
        <f>'[4]Проверочная  таблица'!TZ17/1000</f>
        <v>1713</v>
      </c>
      <c r="DA19" s="174">
        <f t="shared" si="28"/>
        <v>100</v>
      </c>
      <c r="DB19" s="229">
        <v>1205.0999999999999</v>
      </c>
      <c r="DC19" s="139">
        <f>'[4]Проверочная  таблица'!TG17/1000</f>
        <v>1274</v>
      </c>
      <c r="DD19" s="139">
        <f>'[4]Проверочная  таблица'!TH17/1000</f>
        <v>1274</v>
      </c>
      <c r="DE19" s="174">
        <f t="shared" si="29"/>
        <v>100</v>
      </c>
      <c r="DF19" s="229">
        <v>12</v>
      </c>
      <c r="DG19" s="139">
        <f>'[4]Проверочная  таблица'!TI17/1000</f>
        <v>12</v>
      </c>
      <c r="DH19" s="139">
        <f>'[4]Проверочная  таблица'!TJ17/1000</f>
        <v>12</v>
      </c>
      <c r="DI19" s="174">
        <f t="shared" si="30"/>
        <v>100</v>
      </c>
      <c r="DJ19" s="229">
        <v>799.37</v>
      </c>
      <c r="DK19" s="139">
        <f>'[4]Субвенция  на  полномочия'!AL13/1000</f>
        <v>832.79049999999995</v>
      </c>
      <c r="DL19" s="139">
        <f>'[4]Субвенция  на  полномочия'!AM13/1000</f>
        <v>832.79049999999995</v>
      </c>
      <c r="DM19" s="174">
        <f t="shared" si="31"/>
        <v>100</v>
      </c>
      <c r="DO19" s="232"/>
    </row>
    <row r="20" spans="1:119" s="20" customFormat="1" ht="21.75" customHeight="1" x14ac:dyDescent="0.25">
      <c r="A20" s="143" t="s">
        <v>40</v>
      </c>
      <c r="B20" s="228">
        <f t="shared" si="0"/>
        <v>376489.7350499999</v>
      </c>
      <c r="C20" s="228">
        <f t="shared" si="0"/>
        <v>394588.51451999997</v>
      </c>
      <c r="D20" s="228">
        <f>'[3]Исполнение для администрации_КБ'!T20</f>
        <v>394588.51451999991</v>
      </c>
      <c r="E20" s="228">
        <f t="shared" si="1"/>
        <v>0</v>
      </c>
      <c r="F20" s="228">
        <f>'[3]Исполнение для администрации_КБ'!U20</f>
        <v>390696.04079999996</v>
      </c>
      <c r="G20" s="228">
        <f t="shared" si="2"/>
        <v>0</v>
      </c>
      <c r="H20" s="228">
        <f t="shared" si="3"/>
        <v>390696.04080000002</v>
      </c>
      <c r="I20" s="174">
        <f t="shared" si="4"/>
        <v>99.013535980707658</v>
      </c>
      <c r="J20" s="229">
        <v>0</v>
      </c>
      <c r="K20" s="139">
        <f>'[4]Проверочная  таблица'!TK18/1000</f>
        <v>3167.6019999999999</v>
      </c>
      <c r="L20" s="139">
        <f>'[4]Проверочная  таблица'!TL18/1000</f>
        <v>3167.6019999999999</v>
      </c>
      <c r="M20" s="174">
        <f t="shared" si="5"/>
        <v>100</v>
      </c>
      <c r="N20" s="229">
        <v>0</v>
      </c>
      <c r="O20" s="139">
        <f>'[4]Проверочная  таблица'!TM18/1000</f>
        <v>0</v>
      </c>
      <c r="P20" s="139">
        <f>'[4]Проверочная  таблица'!TN18/1000</f>
        <v>0</v>
      </c>
      <c r="Q20" s="174">
        <f t="shared" si="6"/>
        <v>0</v>
      </c>
      <c r="R20" s="229">
        <v>0</v>
      </c>
      <c r="S20" s="139">
        <f>'[4]Проверочная  таблица'!TO18/1000</f>
        <v>0</v>
      </c>
      <c r="T20" s="139">
        <f>'[4]Проверочная  таблица'!TP18/1000</f>
        <v>0</v>
      </c>
      <c r="U20" s="174">
        <f t="shared" si="7"/>
        <v>0</v>
      </c>
      <c r="V20" s="229">
        <v>6.52135</v>
      </c>
      <c r="W20" s="139">
        <f>'[4]Субвенция  на  полномочия'!D14/1000</f>
        <v>6.52135</v>
      </c>
      <c r="X20" s="139">
        <f>'[4]Субвенция  на  полномочия'!E14/1000</f>
        <v>0</v>
      </c>
      <c r="Y20" s="174">
        <f t="shared" si="8"/>
        <v>0</v>
      </c>
      <c r="Z20" s="229">
        <v>1428.1</v>
      </c>
      <c r="AA20" s="139">
        <f>'[4]Субвенция  на  полномочия'!F14/1000</f>
        <v>1419.5159999999998</v>
      </c>
      <c r="AB20" s="139">
        <f>'[4]Субвенция  на  полномочия'!G14/1000</f>
        <v>1419.5160000000001</v>
      </c>
      <c r="AC20" s="174">
        <f t="shared" si="9"/>
        <v>100.00000000000003</v>
      </c>
      <c r="AD20" s="229">
        <v>293.60000000000002</v>
      </c>
      <c r="AE20" s="139">
        <f>'[4]Субвенция  на  полномочия'!H14/1000</f>
        <v>293.60000000000002</v>
      </c>
      <c r="AF20" s="139">
        <f>'[4]Субвенция  на  полномочия'!I14/1000</f>
        <v>242.24199999999999</v>
      </c>
      <c r="AG20" s="174">
        <f t="shared" si="10"/>
        <v>82.507493188010898</v>
      </c>
      <c r="AH20" s="229">
        <v>3256.25</v>
      </c>
      <c r="AI20" s="139">
        <f>'[4]Проверочная  таблица'!TE18/1000</f>
        <v>3502.0518399999996</v>
      </c>
      <c r="AJ20" s="139">
        <f>'[4]Проверочная  таблица'!TF18/1000</f>
        <v>3461.9659999999999</v>
      </c>
      <c r="AK20" s="174">
        <f t="shared" si="11"/>
        <v>98.855361318694818</v>
      </c>
      <c r="AL20" s="229">
        <v>7109.9160000000002</v>
      </c>
      <c r="AM20" s="139">
        <f>'[4]Субвенция  на  полномочия'!J14/1000</f>
        <v>5999.7669999999998</v>
      </c>
      <c r="AN20" s="139">
        <f>'[4]Субвенция  на  полномочия'!K14/1000</f>
        <v>5197.6643400000003</v>
      </c>
      <c r="AO20" s="174">
        <f t="shared" si="12"/>
        <v>86.63110317450662</v>
      </c>
      <c r="AP20" s="230"/>
      <c r="AQ20" s="139">
        <f>'[4]Субвенция  на  полномочия'!L14/1000</f>
        <v>50.4</v>
      </c>
      <c r="AR20" s="139">
        <f>'[4]Субвенция  на  полномочия'!M14/1000</f>
        <v>9.9290099999999999</v>
      </c>
      <c r="AS20" s="174">
        <f t="shared" si="13"/>
        <v>19.700416666666669</v>
      </c>
      <c r="AT20" s="229">
        <v>10076.50028</v>
      </c>
      <c r="AU20" s="231">
        <f>'[4]Проверочная  таблица'!TQ18/1000</f>
        <v>9676.5002800000002</v>
      </c>
      <c r="AV20" s="231">
        <f>'[4]Проверочная  таблица'!TT18/1000</f>
        <v>9176.5002800000002</v>
      </c>
      <c r="AW20" s="174">
        <f t="shared" si="14"/>
        <v>94.832842602883687</v>
      </c>
      <c r="AX20" s="229">
        <v>1106.9000000000001</v>
      </c>
      <c r="AY20" s="139">
        <f>'[4]Субвенция  на  полномочия'!N14/1000</f>
        <v>1168.442</v>
      </c>
      <c r="AZ20" s="139">
        <f>'[4]Субвенция  на  полномочия'!O14/1000</f>
        <v>1168.442</v>
      </c>
      <c r="BA20" s="174">
        <f t="shared" si="15"/>
        <v>100</v>
      </c>
      <c r="BB20" s="229">
        <v>258.45999999999998</v>
      </c>
      <c r="BC20" s="139">
        <f>'[4]Субвенция  на  полномочия'!P14/1000</f>
        <v>100</v>
      </c>
      <c r="BD20" s="139">
        <f>'[4]Субвенция  на  полномочия'!Q14/1000</f>
        <v>100</v>
      </c>
      <c r="BE20" s="174">
        <f t="shared" si="16"/>
        <v>100</v>
      </c>
      <c r="BF20" s="229">
        <v>14058.161</v>
      </c>
      <c r="BG20" s="139">
        <f>'[4]Проверочная  таблица'!TC18/1000</f>
        <v>12424.26412</v>
      </c>
      <c r="BH20" s="139">
        <f>'[4]Проверочная  таблица'!TD18/1000</f>
        <v>11978.713369999999</v>
      </c>
      <c r="BI20" s="174">
        <f t="shared" si="17"/>
        <v>96.413866079337666</v>
      </c>
      <c r="BJ20" s="229">
        <v>3111.5</v>
      </c>
      <c r="BK20" s="139">
        <f>'[4]Субвенция  на  полномочия'!R14/1000</f>
        <v>3277.5050000000001</v>
      </c>
      <c r="BL20" s="139">
        <f>'[4]Субвенция  на  полномочия'!S14/1000</f>
        <v>3277.5050000000001</v>
      </c>
      <c r="BM20" s="174">
        <f t="shared" si="18"/>
        <v>100</v>
      </c>
      <c r="BN20" s="229">
        <v>533.9</v>
      </c>
      <c r="BO20" s="139">
        <f>'[4]Субвенция  на  полномочия'!T14/1000</f>
        <v>561.4</v>
      </c>
      <c r="BP20" s="139">
        <f>'[4]Субвенция  на  полномочия'!U14/1000</f>
        <v>561.4</v>
      </c>
      <c r="BQ20" s="174">
        <f t="shared" si="19"/>
        <v>100</v>
      </c>
      <c r="BR20" s="229">
        <v>90935.6</v>
      </c>
      <c r="BS20" s="139">
        <f>'[4]Субвенция  на  полномочия'!V14/1000</f>
        <v>95586.995999999999</v>
      </c>
      <c r="BT20" s="139">
        <f>'[4]Субвенция  на  полномочия'!W14/1000</f>
        <v>93595.425000000003</v>
      </c>
      <c r="BU20" s="174">
        <f t="shared" si="20"/>
        <v>97.916483325828125</v>
      </c>
      <c r="BV20" s="229">
        <v>236100</v>
      </c>
      <c r="BW20" s="139">
        <f>'[4]Субвенция  на  полномочия'!X14/1000</f>
        <v>245915.42600000001</v>
      </c>
      <c r="BX20" s="139">
        <f>'[4]Субвенция  на  полномочия'!Y14/1000</f>
        <v>245915.42600000001</v>
      </c>
      <c r="BY20" s="174">
        <f t="shared" si="21"/>
        <v>100</v>
      </c>
      <c r="BZ20" s="229">
        <v>0</v>
      </c>
      <c r="CA20" s="139">
        <f>'[4]Субвенция  на  полномочия'!Z14/1000</f>
        <v>0</v>
      </c>
      <c r="CB20" s="139">
        <f>'[4]Субвенция  на  полномочия'!AA14/1000</f>
        <v>0</v>
      </c>
      <c r="CC20" s="174">
        <f t="shared" si="22"/>
        <v>0</v>
      </c>
      <c r="CD20" s="229">
        <v>1.5</v>
      </c>
      <c r="CE20" s="139">
        <f>'[4]Субвенция  на  полномочия'!AB14/1000</f>
        <v>0</v>
      </c>
      <c r="CF20" s="139">
        <f>'[4]Субвенция  на  полномочия'!AC14/1000</f>
        <v>0</v>
      </c>
      <c r="CG20" s="174">
        <f t="shared" si="23"/>
        <v>0</v>
      </c>
      <c r="CH20" s="229">
        <v>1608.7</v>
      </c>
      <c r="CI20" s="139">
        <f>'[4]Субвенция  на  полномочия'!AD14/1000</f>
        <v>1692.4</v>
      </c>
      <c r="CJ20" s="139">
        <f>'[4]Субвенция  на  полномочия'!AE14/1000</f>
        <v>1692.4</v>
      </c>
      <c r="CK20" s="174">
        <f t="shared" si="24"/>
        <v>100</v>
      </c>
      <c r="CL20" s="229">
        <v>0</v>
      </c>
      <c r="CM20" s="139">
        <f>'[4]Субвенция  на  полномочия'!AF14/1000</f>
        <v>0</v>
      </c>
      <c r="CN20" s="139">
        <f>'[4]Субвенция  на  полномочия'!AG14/1000</f>
        <v>0</v>
      </c>
      <c r="CO20" s="174">
        <f t="shared" si="25"/>
        <v>0</v>
      </c>
      <c r="CP20" s="229">
        <v>646.91642000000002</v>
      </c>
      <c r="CQ20" s="139">
        <f>'[4]Субвенция  на  полномочия'!AH14/1000</f>
        <v>680.31178</v>
      </c>
      <c r="CR20" s="139">
        <f>'[4]Субвенция  на  полномочия'!AI14/1000</f>
        <v>680.31178</v>
      </c>
      <c r="CS20" s="174">
        <f t="shared" si="26"/>
        <v>100</v>
      </c>
      <c r="CT20" s="229">
        <v>394.11</v>
      </c>
      <c r="CU20" s="139">
        <f>'[4]Субвенция  на  полномочия'!AJ14/1000</f>
        <v>2665.4839999999999</v>
      </c>
      <c r="CV20" s="139">
        <f>'[4]Субвенция  на  полномочия'!AK14/1000</f>
        <v>2650.6708699999999</v>
      </c>
      <c r="CW20" s="174">
        <f t="shared" si="27"/>
        <v>99.444261154822172</v>
      </c>
      <c r="CX20" s="229">
        <v>2834.33</v>
      </c>
      <c r="CY20" s="139">
        <f>'[4]Проверочная  таблица'!TW18/1000</f>
        <v>3519.4366500000001</v>
      </c>
      <c r="CZ20" s="139">
        <f>'[4]Проверочная  таблица'!TZ18/1000</f>
        <v>3519.4366500000001</v>
      </c>
      <c r="DA20" s="174">
        <f t="shared" si="28"/>
        <v>100</v>
      </c>
      <c r="DB20" s="229">
        <v>1920.6</v>
      </c>
      <c r="DC20" s="139">
        <f>'[4]Проверочная  таблица'!TG18/1000</f>
        <v>2039.3</v>
      </c>
      <c r="DD20" s="139">
        <f>'[4]Проверочная  таблица'!TH18/1000</f>
        <v>2039.3</v>
      </c>
      <c r="DE20" s="174">
        <f t="shared" si="29"/>
        <v>100</v>
      </c>
      <c r="DF20" s="229">
        <v>20</v>
      </c>
      <c r="DG20" s="139">
        <f>'[4]Проверочная  таблица'!TI18/1000</f>
        <v>20</v>
      </c>
      <c r="DH20" s="139">
        <f>'[4]Проверочная  таблица'!TJ18/1000</f>
        <v>20</v>
      </c>
      <c r="DI20" s="174">
        <f t="shared" si="30"/>
        <v>100</v>
      </c>
      <c r="DJ20" s="229">
        <v>788.17</v>
      </c>
      <c r="DK20" s="139">
        <f>'[4]Субвенция  на  полномочия'!AL14/1000</f>
        <v>821.59049999999991</v>
      </c>
      <c r="DL20" s="139">
        <f>'[4]Субвенция  на  полномочия'!AM14/1000</f>
        <v>821.59050000000002</v>
      </c>
      <c r="DM20" s="174">
        <f t="shared" si="31"/>
        <v>100.00000000000003</v>
      </c>
      <c r="DO20" s="232"/>
    </row>
    <row r="21" spans="1:119" s="20" customFormat="1" ht="21.75" customHeight="1" x14ac:dyDescent="0.25">
      <c r="A21" s="143" t="s">
        <v>41</v>
      </c>
      <c r="B21" s="228">
        <f t="shared" si="0"/>
        <v>322456.21211999998</v>
      </c>
      <c r="C21" s="228">
        <f t="shared" si="0"/>
        <v>332887.86946000002</v>
      </c>
      <c r="D21" s="228">
        <f>'[3]Исполнение для администрации_КБ'!T21</f>
        <v>332887.86945999996</v>
      </c>
      <c r="E21" s="228">
        <f t="shared" si="1"/>
        <v>0</v>
      </c>
      <c r="F21" s="228">
        <f>'[3]Исполнение для администрации_КБ'!U21</f>
        <v>330631.57323999994</v>
      </c>
      <c r="G21" s="228">
        <f t="shared" si="2"/>
        <v>0</v>
      </c>
      <c r="H21" s="228">
        <f t="shared" si="3"/>
        <v>330631.57324</v>
      </c>
      <c r="I21" s="174">
        <f t="shared" si="4"/>
        <v>99.32220533488946</v>
      </c>
      <c r="J21" s="229">
        <v>0</v>
      </c>
      <c r="K21" s="139">
        <f>'[4]Проверочная  таблица'!TK19/1000</f>
        <v>0</v>
      </c>
      <c r="L21" s="139">
        <f>'[4]Проверочная  таблица'!TL19/1000</f>
        <v>0</v>
      </c>
      <c r="M21" s="174">
        <f t="shared" si="5"/>
        <v>0</v>
      </c>
      <c r="N21" s="229">
        <v>780.41430000000003</v>
      </c>
      <c r="O21" s="139">
        <f>'[4]Проверочная  таблица'!TM19/1000</f>
        <v>0</v>
      </c>
      <c r="P21" s="139">
        <f>'[4]Проверочная  таблица'!TN19/1000</f>
        <v>0</v>
      </c>
      <c r="Q21" s="174">
        <f t="shared" si="6"/>
        <v>0</v>
      </c>
      <c r="R21" s="229">
        <v>0</v>
      </c>
      <c r="S21" s="139">
        <f>'[4]Проверочная  таблица'!TO19/1000</f>
        <v>0</v>
      </c>
      <c r="T21" s="139">
        <f>'[4]Проверочная  таблица'!TP19/1000</f>
        <v>0</v>
      </c>
      <c r="U21" s="174">
        <f t="shared" si="7"/>
        <v>0</v>
      </c>
      <c r="V21" s="229">
        <v>6.52135</v>
      </c>
      <c r="W21" s="139">
        <f>'[4]Субвенция  на  полномочия'!D15/1000</f>
        <v>6.52135</v>
      </c>
      <c r="X21" s="139">
        <f>'[4]Субвенция  на  полномочия'!E15/1000</f>
        <v>6.52135</v>
      </c>
      <c r="Y21" s="174">
        <f t="shared" si="8"/>
        <v>100</v>
      </c>
      <c r="Z21" s="229">
        <v>825.3</v>
      </c>
      <c r="AA21" s="139">
        <f>'[4]Субвенция  на  полномочия'!F15/1000</f>
        <v>360.12103999999994</v>
      </c>
      <c r="AB21" s="139">
        <f>'[4]Субвенция  на  полномочия'!G15/1000</f>
        <v>360.12103999999999</v>
      </c>
      <c r="AC21" s="174">
        <f t="shared" si="9"/>
        <v>100.00000000000003</v>
      </c>
      <c r="AD21" s="229">
        <v>190.7</v>
      </c>
      <c r="AE21" s="139">
        <f>'[4]Субвенция  на  полномочия'!H15/1000</f>
        <v>190.7</v>
      </c>
      <c r="AF21" s="139">
        <f>'[4]Субвенция  на  полномочия'!I15/1000</f>
        <v>185.37129999999999</v>
      </c>
      <c r="AG21" s="174">
        <f t="shared" si="10"/>
        <v>97.205715783953849</v>
      </c>
      <c r="AH21" s="229">
        <v>3346.9670000000001</v>
      </c>
      <c r="AI21" s="139">
        <f>'[4]Проверочная  таблица'!TE19/1000</f>
        <v>2945.8017599999998</v>
      </c>
      <c r="AJ21" s="139">
        <f>'[4]Проверочная  таблица'!TF19/1000</f>
        <v>2497.9430299999999</v>
      </c>
      <c r="AK21" s="174">
        <f t="shared" si="11"/>
        <v>84.796711846624746</v>
      </c>
      <c r="AL21" s="229">
        <v>8892.7009999999991</v>
      </c>
      <c r="AM21" s="139">
        <f>'[4]Субвенция  на  полномочия'!J15/1000</f>
        <v>8178.9779999999992</v>
      </c>
      <c r="AN21" s="139">
        <f>'[4]Субвенция  на  полномочия'!K15/1000</f>
        <v>7514.4679999999998</v>
      </c>
      <c r="AO21" s="174">
        <f t="shared" si="12"/>
        <v>91.875390788433478</v>
      </c>
      <c r="AP21" s="230"/>
      <c r="AQ21" s="139">
        <f>'[4]Субвенция  на  полномочия'!L15/1000</f>
        <v>45.36</v>
      </c>
      <c r="AR21" s="139">
        <f>'[4]Субвенция  на  полномочия'!M15/1000</f>
        <v>7.6</v>
      </c>
      <c r="AS21" s="174">
        <f t="shared" si="13"/>
        <v>16.754850088183421</v>
      </c>
      <c r="AT21" s="229">
        <v>11672.49704</v>
      </c>
      <c r="AU21" s="231">
        <f>'[4]Проверочная  таблица'!TQ19/1000</f>
        <v>11472.49704</v>
      </c>
      <c r="AV21" s="231">
        <f>'[4]Проверочная  таблица'!TT19/1000</f>
        <v>10422.47926</v>
      </c>
      <c r="AW21" s="174">
        <f t="shared" si="14"/>
        <v>90.847521892234894</v>
      </c>
      <c r="AX21" s="229">
        <v>1272.5</v>
      </c>
      <c r="AY21" s="139">
        <f>'[4]Субвенция  на  полномочия'!N15/1000</f>
        <v>1334.0419999999999</v>
      </c>
      <c r="AZ21" s="139">
        <f>'[4]Субвенция  на  полномочия'!O15/1000</f>
        <v>1334.0419999999999</v>
      </c>
      <c r="BA21" s="174">
        <f t="shared" si="15"/>
        <v>100</v>
      </c>
      <c r="BB21" s="229">
        <v>54.76</v>
      </c>
      <c r="BC21" s="139">
        <f>'[4]Субвенция  на  полномочия'!P15/1000</f>
        <v>50</v>
      </c>
      <c r="BD21" s="139">
        <f>'[4]Субвенция  на  полномочия'!Q15/1000</f>
        <v>50</v>
      </c>
      <c r="BE21" s="174">
        <f t="shared" si="16"/>
        <v>100</v>
      </c>
      <c r="BF21" s="229">
        <v>13542.388000000001</v>
      </c>
      <c r="BG21" s="139">
        <f>'[4]Проверочная  таблица'!TC19/1000</f>
        <v>12330.491400000001</v>
      </c>
      <c r="BH21" s="139">
        <f>'[4]Проверочная  таблица'!TD19/1000</f>
        <v>12297.47457</v>
      </c>
      <c r="BI21" s="174">
        <f t="shared" si="17"/>
        <v>99.732234272512443</v>
      </c>
      <c r="BJ21" s="229">
        <v>2527.3000000000002</v>
      </c>
      <c r="BK21" s="139">
        <f>'[4]Субвенция  на  полномочия'!R15/1000</f>
        <v>2658.81</v>
      </c>
      <c r="BL21" s="139">
        <f>'[4]Субвенция  на  полномочия'!S15/1000</f>
        <v>2658.81</v>
      </c>
      <c r="BM21" s="174">
        <f t="shared" si="18"/>
        <v>100</v>
      </c>
      <c r="BN21" s="229">
        <v>604.6</v>
      </c>
      <c r="BO21" s="139">
        <f>'[4]Субвенция  на  полномочия'!T15/1000</f>
        <v>692.1</v>
      </c>
      <c r="BP21" s="139">
        <f>'[4]Субвенция  на  полномочия'!U15/1000</f>
        <v>692.1</v>
      </c>
      <c r="BQ21" s="174">
        <f t="shared" si="19"/>
        <v>100</v>
      </c>
      <c r="BR21" s="229">
        <v>73984.2</v>
      </c>
      <c r="BS21" s="139">
        <f>'[4]Субвенция  на  полномочия'!V15/1000</f>
        <v>75310.695189999999</v>
      </c>
      <c r="BT21" s="139">
        <f>'[4]Субвенция  на  полномочия'!W15/1000</f>
        <v>75310.695189999999</v>
      </c>
      <c r="BU21" s="174">
        <f t="shared" si="20"/>
        <v>100</v>
      </c>
      <c r="BV21" s="229">
        <v>195860</v>
      </c>
      <c r="BW21" s="139">
        <f>'[4]Субвенция  на  полномочия'!X15/1000</f>
        <v>207291.77811000001</v>
      </c>
      <c r="BX21" s="139">
        <f>'[4]Субвенция  на  полномочия'!Y15/1000</f>
        <v>207291.77811000001</v>
      </c>
      <c r="BY21" s="174">
        <f t="shared" si="21"/>
        <v>100</v>
      </c>
      <c r="BZ21" s="229">
        <v>0</v>
      </c>
      <c r="CA21" s="139">
        <f>'[4]Субвенция  на  полномочия'!Z15/1000</f>
        <v>0</v>
      </c>
      <c r="CB21" s="139">
        <f>'[4]Субвенция  на  полномочия'!AA15/1000</f>
        <v>0</v>
      </c>
      <c r="CC21" s="174">
        <f t="shared" si="22"/>
        <v>0</v>
      </c>
      <c r="CD21" s="229">
        <v>3.5</v>
      </c>
      <c r="CE21" s="139">
        <f>'[4]Субвенция  на  полномочия'!AB15/1000</f>
        <v>0</v>
      </c>
      <c r="CF21" s="139">
        <f>'[4]Субвенция  на  полномочия'!AC15/1000</f>
        <v>0</v>
      </c>
      <c r="CG21" s="174">
        <f t="shared" si="23"/>
        <v>0</v>
      </c>
      <c r="CH21" s="229">
        <v>2159</v>
      </c>
      <c r="CI21" s="139">
        <f>'[4]Субвенция  на  полномочия'!AD15/1000</f>
        <v>2237.6999999999998</v>
      </c>
      <c r="CJ21" s="139">
        <f>'[4]Субвенция  на  полномочия'!AE15/1000</f>
        <v>2237.6999999999998</v>
      </c>
      <c r="CK21" s="174">
        <f t="shared" si="24"/>
        <v>100</v>
      </c>
      <c r="CL21" s="229">
        <v>0</v>
      </c>
      <c r="CM21" s="139">
        <f>'[4]Субвенция  на  полномочия'!AF15/1000</f>
        <v>0</v>
      </c>
      <c r="CN21" s="139">
        <f>'[4]Субвенция  на  полномочия'!AG15/1000</f>
        <v>0</v>
      </c>
      <c r="CO21" s="174">
        <f t="shared" si="25"/>
        <v>0</v>
      </c>
      <c r="CP21" s="229">
        <v>659.76043000000004</v>
      </c>
      <c r="CQ21" s="139">
        <f>'[4]Субвенция  на  полномочия'!AH15/1000</f>
        <v>693.15579000000002</v>
      </c>
      <c r="CR21" s="139">
        <f>'[4]Субвенция  на  полномочия'!AI15/1000</f>
        <v>693.15579000000002</v>
      </c>
      <c r="CS21" s="174">
        <f t="shared" si="26"/>
        <v>100</v>
      </c>
      <c r="CT21" s="229">
        <v>315.28800000000001</v>
      </c>
      <c r="CU21" s="139">
        <f>'[4]Субвенция  на  полномочия'!AJ15/1000</f>
        <v>1142.1880000000001</v>
      </c>
      <c r="CV21" s="139">
        <f>'[4]Субвенция  на  полномочия'!AK15/1000</f>
        <v>1124.38382</v>
      </c>
      <c r="CW21" s="174">
        <f t="shared" si="27"/>
        <v>98.441221585238154</v>
      </c>
      <c r="CX21" s="229">
        <v>2903.3450000000003</v>
      </c>
      <c r="CY21" s="139">
        <f>'[4]Проверочная  таблица'!TW19/1000</f>
        <v>2939.645</v>
      </c>
      <c r="CZ21" s="139">
        <f>'[4]Проверочная  таблица'!TZ19/1000</f>
        <v>2939.645</v>
      </c>
      <c r="DA21" s="174">
        <f t="shared" si="28"/>
        <v>100</v>
      </c>
      <c r="DB21" s="229">
        <v>1997.3</v>
      </c>
      <c r="DC21" s="139">
        <f>'[4]Проверочная  таблица'!TG19/1000</f>
        <v>2116.8000000000002</v>
      </c>
      <c r="DD21" s="139">
        <f>'[4]Проверочная  таблица'!TH19/1000</f>
        <v>2116.8000000000002</v>
      </c>
      <c r="DE21" s="174">
        <f t="shared" si="29"/>
        <v>100</v>
      </c>
      <c r="DF21" s="229">
        <v>5</v>
      </c>
      <c r="DG21" s="139">
        <f>'[4]Проверочная  таблица'!TI19/1000</f>
        <v>5</v>
      </c>
      <c r="DH21" s="139">
        <f>'[4]Проверочная  таблица'!TJ19/1000</f>
        <v>5</v>
      </c>
      <c r="DI21" s="174">
        <f t="shared" si="30"/>
        <v>100</v>
      </c>
      <c r="DJ21" s="229">
        <v>852.17</v>
      </c>
      <c r="DK21" s="139">
        <f>'[4]Субвенция  на  полномочия'!AL15/1000</f>
        <v>885.48478</v>
      </c>
      <c r="DL21" s="139">
        <f>'[4]Субвенция  на  полномочия'!AM15/1000</f>
        <v>885.48478</v>
      </c>
      <c r="DM21" s="174">
        <f t="shared" si="31"/>
        <v>100</v>
      </c>
      <c r="DO21" s="232"/>
    </row>
    <row r="22" spans="1:119" s="20" customFormat="1" ht="21.75" customHeight="1" x14ac:dyDescent="0.25">
      <c r="A22" s="143" t="s">
        <v>42</v>
      </c>
      <c r="B22" s="228">
        <f t="shared" si="0"/>
        <v>234894.08769999997</v>
      </c>
      <c r="C22" s="228">
        <f t="shared" si="0"/>
        <v>237303.68562999999</v>
      </c>
      <c r="D22" s="228">
        <f>'[3]Исполнение для администрации_КБ'!T22</f>
        <v>237303.68562999999</v>
      </c>
      <c r="E22" s="228">
        <f t="shared" si="1"/>
        <v>0</v>
      </c>
      <c r="F22" s="228">
        <f>'[3]Исполнение для администрации_КБ'!U22</f>
        <v>234910.03688</v>
      </c>
      <c r="G22" s="228">
        <f t="shared" si="2"/>
        <v>0</v>
      </c>
      <c r="H22" s="228">
        <f t="shared" si="3"/>
        <v>234910.03687999997</v>
      </c>
      <c r="I22" s="174">
        <f t="shared" si="4"/>
        <v>98.991314128288693</v>
      </c>
      <c r="J22" s="229">
        <v>0</v>
      </c>
      <c r="K22" s="139">
        <f>'[4]Проверочная  таблица'!TK20/1000</f>
        <v>0</v>
      </c>
      <c r="L22" s="139">
        <f>'[4]Проверочная  таблица'!TL20/1000</f>
        <v>0</v>
      </c>
      <c r="M22" s="174">
        <f t="shared" si="5"/>
        <v>0</v>
      </c>
      <c r="N22" s="229">
        <v>0</v>
      </c>
      <c r="O22" s="139">
        <f>'[4]Проверочная  таблица'!TM20/1000</f>
        <v>0</v>
      </c>
      <c r="P22" s="139">
        <f>'[4]Проверочная  таблица'!TN20/1000</f>
        <v>0</v>
      </c>
      <c r="Q22" s="174">
        <f t="shared" si="6"/>
        <v>0</v>
      </c>
      <c r="R22" s="229">
        <v>0</v>
      </c>
      <c r="S22" s="139">
        <f>'[4]Проверочная  таблица'!TO20/1000</f>
        <v>0</v>
      </c>
      <c r="T22" s="139">
        <f>'[4]Проверочная  таблица'!TP20/1000</f>
        <v>0</v>
      </c>
      <c r="U22" s="174">
        <f t="shared" si="7"/>
        <v>0</v>
      </c>
      <c r="V22" s="229">
        <v>6.52135</v>
      </c>
      <c r="W22" s="139">
        <f>'[4]Субвенция  на  полномочия'!D16/1000</f>
        <v>6.52135</v>
      </c>
      <c r="X22" s="139">
        <f>'[4]Субвенция  на  полномочия'!E16/1000</f>
        <v>0</v>
      </c>
      <c r="Y22" s="174">
        <f t="shared" si="8"/>
        <v>0</v>
      </c>
      <c r="Z22" s="229">
        <v>1251.9000000000001</v>
      </c>
      <c r="AA22" s="139">
        <f>'[4]Субвенция  на  полномочия'!F16/1000</f>
        <v>1156.1320000000001</v>
      </c>
      <c r="AB22" s="139">
        <f>'[4]Субвенция  на  полномочия'!G16/1000</f>
        <v>1156.1320000000001</v>
      </c>
      <c r="AC22" s="174">
        <f t="shared" si="9"/>
        <v>100</v>
      </c>
      <c r="AD22" s="229">
        <v>347</v>
      </c>
      <c r="AE22" s="139">
        <f>'[4]Субвенция  на  полномочия'!H16/1000</f>
        <v>347</v>
      </c>
      <c r="AF22" s="139">
        <f>'[4]Субвенция  на  полномочия'!I16/1000</f>
        <v>335.87400000000002</v>
      </c>
      <c r="AG22" s="174">
        <f t="shared" si="10"/>
        <v>96.793659942363121</v>
      </c>
      <c r="AH22" s="229">
        <v>1891.681</v>
      </c>
      <c r="AI22" s="139">
        <f>'[4]Проверочная  таблица'!TE20/1000</f>
        <v>1300.9715600000002</v>
      </c>
      <c r="AJ22" s="139">
        <f>'[4]Проверочная  таблица'!TF20/1000</f>
        <v>1298.97156</v>
      </c>
      <c r="AK22" s="174">
        <f t="shared" si="11"/>
        <v>99.846268737803896</v>
      </c>
      <c r="AL22" s="229">
        <v>5771.2190000000001</v>
      </c>
      <c r="AM22" s="139">
        <f>'[4]Субвенция  на  полномочия'!J16/1000</f>
        <v>4349.6859999999997</v>
      </c>
      <c r="AN22" s="139">
        <f>'[4]Субвенция  на  полномочия'!K16/1000</f>
        <v>4349.6859999999997</v>
      </c>
      <c r="AO22" s="174">
        <f t="shared" si="12"/>
        <v>100</v>
      </c>
      <c r="AP22" s="230"/>
      <c r="AQ22" s="139">
        <f>'[4]Субвенция  на  полномочия'!L16/1000</f>
        <v>45.36</v>
      </c>
      <c r="AR22" s="139">
        <f>'[4]Субвенция  на  полномочия'!M16/1000</f>
        <v>45.36</v>
      </c>
      <c r="AS22" s="174">
        <f t="shared" si="13"/>
        <v>100</v>
      </c>
      <c r="AT22" s="229">
        <v>5354.6163699999997</v>
      </c>
      <c r="AU22" s="231">
        <f>'[4]Проверочная  таблица'!TQ20/1000</f>
        <v>4954.6163699999997</v>
      </c>
      <c r="AV22" s="231">
        <f>'[4]Проверочная  таблица'!TT20/1000</f>
        <v>4268.9909699999998</v>
      </c>
      <c r="AW22" s="174">
        <f t="shared" si="14"/>
        <v>86.161887242139798</v>
      </c>
      <c r="AX22" s="229">
        <v>581.9</v>
      </c>
      <c r="AY22" s="139">
        <f>'[4]Субвенция  на  полномочия'!N16/1000</f>
        <v>740.66</v>
      </c>
      <c r="AZ22" s="139">
        <f>'[4]Субвенция  на  полномочия'!O16/1000</f>
        <v>740.66</v>
      </c>
      <c r="BA22" s="174">
        <f t="shared" si="15"/>
        <v>100</v>
      </c>
      <c r="BB22" s="229">
        <v>55.37</v>
      </c>
      <c r="BC22" s="139">
        <f>'[4]Субвенция  на  полномочия'!P16/1000</f>
        <v>50</v>
      </c>
      <c r="BD22" s="139">
        <f>'[4]Субвенция  на  полномочия'!Q16/1000</f>
        <v>50</v>
      </c>
      <c r="BE22" s="174">
        <f t="shared" si="16"/>
        <v>100</v>
      </c>
      <c r="BF22" s="229">
        <v>12247.638000000001</v>
      </c>
      <c r="BG22" s="139">
        <f>'[4]Проверочная  таблица'!TC20/1000</f>
        <v>10975.710510000001</v>
      </c>
      <c r="BH22" s="139">
        <f>'[4]Проверочная  таблица'!TD20/1000</f>
        <v>10975.710509999999</v>
      </c>
      <c r="BI22" s="174">
        <f t="shared" si="17"/>
        <v>99.999999999999986</v>
      </c>
      <c r="BJ22" s="229">
        <v>1963.6</v>
      </c>
      <c r="BK22" s="139">
        <f>'[4]Субвенция  на  полномочия'!R16/1000</f>
        <v>1676.7260000000001</v>
      </c>
      <c r="BL22" s="139">
        <f>'[4]Субвенция  на  полномочия'!S16/1000</f>
        <v>1676.7260000000001</v>
      </c>
      <c r="BM22" s="174">
        <f t="shared" si="18"/>
        <v>100</v>
      </c>
      <c r="BN22" s="229">
        <v>560.1</v>
      </c>
      <c r="BO22" s="139">
        <f>'[4]Субвенция  на  полномочия'!T16/1000</f>
        <v>587.6</v>
      </c>
      <c r="BP22" s="139">
        <f>'[4]Субвенция  на  полномочия'!U16/1000</f>
        <v>587.6</v>
      </c>
      <c r="BQ22" s="174">
        <f t="shared" si="19"/>
        <v>100</v>
      </c>
      <c r="BR22" s="229">
        <v>37975.199999999997</v>
      </c>
      <c r="BS22" s="139">
        <f>'[4]Субвенция  на  полномочия'!V16/1000</f>
        <v>37896.559999999998</v>
      </c>
      <c r="BT22" s="139">
        <f>'[4]Субвенция  на  полномочия'!W16/1000</f>
        <v>36229.014000000003</v>
      </c>
      <c r="BU22" s="174">
        <f t="shared" si="20"/>
        <v>95.599743090138006</v>
      </c>
      <c r="BV22" s="229">
        <v>159838</v>
      </c>
      <c r="BW22" s="139">
        <f>'[4]Субвенция  на  полномочия'!X16/1000</f>
        <v>165247.247</v>
      </c>
      <c r="BX22" s="139">
        <f>'[4]Субвенция  на  полномочия'!Y16/1000</f>
        <v>165247.247</v>
      </c>
      <c r="BY22" s="174">
        <f t="shared" si="21"/>
        <v>100</v>
      </c>
      <c r="BZ22" s="229">
        <v>0</v>
      </c>
      <c r="CA22" s="139">
        <f>'[4]Субвенция  на  полномочия'!Z16/1000</f>
        <v>0</v>
      </c>
      <c r="CB22" s="139">
        <f>'[4]Субвенция  на  полномочия'!AA16/1000</f>
        <v>0</v>
      </c>
      <c r="CC22" s="174">
        <f t="shared" si="22"/>
        <v>0</v>
      </c>
      <c r="CD22" s="229">
        <v>3.5</v>
      </c>
      <c r="CE22" s="139">
        <f>'[4]Субвенция  на  полномочия'!AB16/1000</f>
        <v>0</v>
      </c>
      <c r="CF22" s="139">
        <f>'[4]Субвенция  на  полномочия'!AC16/1000</f>
        <v>0</v>
      </c>
      <c r="CG22" s="174">
        <f t="shared" si="23"/>
        <v>0</v>
      </c>
      <c r="CH22" s="229">
        <v>1915</v>
      </c>
      <c r="CI22" s="139">
        <f>'[4]Субвенция  на  полномочия'!AD16/1000</f>
        <v>2155.6</v>
      </c>
      <c r="CJ22" s="139">
        <f>'[4]Субвенция  на  полномочия'!AE16/1000</f>
        <v>2155.6</v>
      </c>
      <c r="CK22" s="174">
        <f t="shared" si="24"/>
        <v>100</v>
      </c>
      <c r="CL22" s="229">
        <v>0</v>
      </c>
      <c r="CM22" s="139">
        <f>'[4]Субвенция  на  полномочия'!AF16/1000</f>
        <v>0</v>
      </c>
      <c r="CN22" s="139">
        <f>'[4]Субвенция  на  полномочия'!AG16/1000</f>
        <v>0</v>
      </c>
      <c r="CO22" s="174">
        <f t="shared" si="25"/>
        <v>0</v>
      </c>
      <c r="CP22" s="229">
        <v>619.16098</v>
      </c>
      <c r="CQ22" s="139">
        <f>'[4]Субвенция  на  полномочия'!AH16/1000</f>
        <v>652.55633999999998</v>
      </c>
      <c r="CR22" s="139">
        <f>'[4]Субвенция  на  полномочия'!AI16/1000</f>
        <v>652.55633999999998</v>
      </c>
      <c r="CS22" s="174">
        <f t="shared" si="26"/>
        <v>100</v>
      </c>
      <c r="CT22" s="229">
        <v>236.46600000000001</v>
      </c>
      <c r="CU22" s="139">
        <f>'[4]Субвенция  на  полномочия'!AJ16/1000</f>
        <v>732.60300000000007</v>
      </c>
      <c r="CV22" s="139">
        <f>'[4]Субвенция  на  полномочия'!AK16/1000</f>
        <v>711.77300000000002</v>
      </c>
      <c r="CW22" s="174">
        <f t="shared" si="27"/>
        <v>97.156713799970788</v>
      </c>
      <c r="CX22" s="229">
        <v>2084.3450000000003</v>
      </c>
      <c r="CY22" s="139">
        <f>'[4]Проверочная  таблица'!TW20/1000</f>
        <v>2120.645</v>
      </c>
      <c r="CZ22" s="139">
        <f>'[4]Проверочная  таблица'!TZ20/1000</f>
        <v>2120.645</v>
      </c>
      <c r="DA22" s="174">
        <f t="shared" si="28"/>
        <v>100</v>
      </c>
      <c r="DB22" s="229">
        <v>1401.1</v>
      </c>
      <c r="DC22" s="139">
        <f>'[4]Проверочная  таблица'!TG20/1000</f>
        <v>1484.3</v>
      </c>
      <c r="DD22" s="139">
        <f>'[4]Проверочная  таблица'!TH20/1000</f>
        <v>1484.3</v>
      </c>
      <c r="DE22" s="174">
        <f t="shared" si="29"/>
        <v>100</v>
      </c>
      <c r="DF22" s="229">
        <v>0</v>
      </c>
      <c r="DG22" s="139">
        <f>'[4]Проверочная  таблица'!TI20/1000</f>
        <v>0</v>
      </c>
      <c r="DH22" s="139">
        <f>'[4]Проверочная  таблица'!TJ20/1000</f>
        <v>0</v>
      </c>
      <c r="DI22" s="174">
        <f t="shared" si="30"/>
        <v>0</v>
      </c>
      <c r="DJ22" s="229">
        <v>789.77</v>
      </c>
      <c r="DK22" s="139">
        <f>'[4]Субвенция  на  полномочия'!AL16/1000</f>
        <v>823.19049999999993</v>
      </c>
      <c r="DL22" s="139">
        <f>'[4]Субвенция  на  полномочия'!AM16/1000</f>
        <v>823.19050000000004</v>
      </c>
      <c r="DM22" s="174">
        <f t="shared" si="31"/>
        <v>100.00000000000003</v>
      </c>
      <c r="DO22" s="232"/>
    </row>
    <row r="23" spans="1:119" s="20" customFormat="1" ht="21.75" customHeight="1" x14ac:dyDescent="0.25">
      <c r="A23" s="143" t="s">
        <v>43</v>
      </c>
      <c r="B23" s="228">
        <f t="shared" si="0"/>
        <v>192635.20532000007</v>
      </c>
      <c r="C23" s="228">
        <f t="shared" si="0"/>
        <v>197520.91464000003</v>
      </c>
      <c r="D23" s="228">
        <f>'[3]Исполнение для администрации_КБ'!T23</f>
        <v>197520.91463999997</v>
      </c>
      <c r="E23" s="228">
        <f t="shared" si="1"/>
        <v>0</v>
      </c>
      <c r="F23" s="228">
        <f>'[3]Исполнение для администрации_КБ'!U23</f>
        <v>193556.23858</v>
      </c>
      <c r="G23" s="228">
        <f t="shared" si="2"/>
        <v>0</v>
      </c>
      <c r="H23" s="228">
        <f t="shared" si="3"/>
        <v>193556.23858</v>
      </c>
      <c r="I23" s="174">
        <f t="shared" si="4"/>
        <v>97.992781641768929</v>
      </c>
      <c r="J23" s="229">
        <v>0</v>
      </c>
      <c r="K23" s="139">
        <f>'[4]Проверочная  таблица'!TK21/1000</f>
        <v>0</v>
      </c>
      <c r="L23" s="139">
        <f>'[4]Проверочная  таблица'!TL21/1000</f>
        <v>0</v>
      </c>
      <c r="M23" s="174">
        <f t="shared" si="5"/>
        <v>0</v>
      </c>
      <c r="N23" s="229">
        <v>0</v>
      </c>
      <c r="O23" s="139">
        <f>'[4]Проверочная  таблица'!TM21/1000</f>
        <v>0</v>
      </c>
      <c r="P23" s="139">
        <f>'[4]Проверочная  таблица'!TN21/1000</f>
        <v>0</v>
      </c>
      <c r="Q23" s="174">
        <f t="shared" si="6"/>
        <v>0</v>
      </c>
      <c r="R23" s="229">
        <v>0</v>
      </c>
      <c r="S23" s="139">
        <f>'[4]Проверочная  таблица'!TO21/1000</f>
        <v>0</v>
      </c>
      <c r="T23" s="139">
        <f>'[4]Проверочная  таблица'!TP21/1000</f>
        <v>0</v>
      </c>
      <c r="U23" s="174">
        <f t="shared" si="7"/>
        <v>0</v>
      </c>
      <c r="V23" s="229">
        <v>6.52135</v>
      </c>
      <c r="W23" s="139">
        <f>'[4]Субвенция  на  полномочия'!D17/1000</f>
        <v>6.52135</v>
      </c>
      <c r="X23" s="139">
        <f>'[4]Субвенция  на  полномочия'!E17/1000</f>
        <v>0</v>
      </c>
      <c r="Y23" s="174">
        <f t="shared" si="8"/>
        <v>0</v>
      </c>
      <c r="Z23" s="229">
        <v>826</v>
      </c>
      <c r="AA23" s="139">
        <f>'[4]Субвенция  на  полномочия'!F17/1000</f>
        <v>786.80255</v>
      </c>
      <c r="AB23" s="139">
        <f>'[4]Субвенция  на  полномочия'!G17/1000</f>
        <v>778.79455000000007</v>
      </c>
      <c r="AC23" s="174">
        <f t="shared" si="9"/>
        <v>98.982209704327985</v>
      </c>
      <c r="AD23" s="229">
        <v>305.2</v>
      </c>
      <c r="AE23" s="139">
        <f>'[4]Субвенция  на  полномочия'!H17/1000</f>
        <v>305.2</v>
      </c>
      <c r="AF23" s="139">
        <f>'[4]Субвенция  на  полномочия'!I17/1000</f>
        <v>305.2</v>
      </c>
      <c r="AG23" s="174">
        <f t="shared" si="10"/>
        <v>100</v>
      </c>
      <c r="AH23" s="229">
        <v>1085.2380000000001</v>
      </c>
      <c r="AI23" s="139">
        <f>'[4]Проверочная  таблица'!TE21/1000</f>
        <v>1092.99064</v>
      </c>
      <c r="AJ23" s="139">
        <f>'[4]Проверочная  таблица'!TF21/1000</f>
        <v>1075.135</v>
      </c>
      <c r="AK23" s="174">
        <f t="shared" si="11"/>
        <v>98.366350145505365</v>
      </c>
      <c r="AL23" s="229">
        <v>5082.3220000000001</v>
      </c>
      <c r="AM23" s="139">
        <f>'[4]Субвенция  на  полномочия'!J17/1000</f>
        <v>4085.2850000000003</v>
      </c>
      <c r="AN23" s="139">
        <f>'[4]Субвенция  на  полномочия'!K17/1000</f>
        <v>3485.2849999999999</v>
      </c>
      <c r="AO23" s="174">
        <f t="shared" si="12"/>
        <v>85.313142167559903</v>
      </c>
      <c r="AP23" s="230"/>
      <c r="AQ23" s="139">
        <f>'[4]Субвенция  на  полномочия'!L17/1000</f>
        <v>45.36</v>
      </c>
      <c r="AR23" s="139">
        <f>'[4]Субвенция  на  полномочия'!M17/1000</f>
        <v>0</v>
      </c>
      <c r="AS23" s="174">
        <f t="shared" si="13"/>
        <v>0</v>
      </c>
      <c r="AT23" s="229">
        <v>5146.85347</v>
      </c>
      <c r="AU23" s="231">
        <f>'[4]Проверочная  таблица'!TQ21/1000</f>
        <v>5146.85347</v>
      </c>
      <c r="AV23" s="231">
        <f>'[4]Проверочная  таблица'!TT21/1000</f>
        <v>4546.85347</v>
      </c>
      <c r="AW23" s="174">
        <f t="shared" si="14"/>
        <v>88.342392036274546</v>
      </c>
      <c r="AX23" s="229">
        <v>689</v>
      </c>
      <c r="AY23" s="139">
        <f>'[4]Субвенция  на  полномочия'!N17/1000</f>
        <v>720.76</v>
      </c>
      <c r="AZ23" s="139">
        <f>'[4]Субвенция  на  полномочия'!O17/1000</f>
        <v>720.76</v>
      </c>
      <c r="BA23" s="174">
        <f t="shared" si="15"/>
        <v>100</v>
      </c>
      <c r="BB23" s="229">
        <v>4.18</v>
      </c>
      <c r="BC23" s="139">
        <f>'[4]Субвенция  на  полномочия'!P17/1000</f>
        <v>0</v>
      </c>
      <c r="BD23" s="139">
        <f>'[4]Субвенция  на  полномочия'!Q17/1000</f>
        <v>0</v>
      </c>
      <c r="BE23" s="174">
        <f t="shared" si="16"/>
        <v>0</v>
      </c>
      <c r="BF23" s="229">
        <v>10419.575999999999</v>
      </c>
      <c r="BG23" s="139">
        <f>'[4]Проверочная  таблица'!TC21/1000</f>
        <v>9790.0162700000001</v>
      </c>
      <c r="BH23" s="139">
        <f>'[4]Проверочная  таблица'!TD21/1000</f>
        <v>9766.1225799999993</v>
      </c>
      <c r="BI23" s="174">
        <f t="shared" si="17"/>
        <v>99.755938199273288</v>
      </c>
      <c r="BJ23" s="229">
        <v>1951.1</v>
      </c>
      <c r="BK23" s="139">
        <f>'[4]Субвенция  на  полномочия'!R17/1000</f>
        <v>2050.58</v>
      </c>
      <c r="BL23" s="139">
        <f>'[4]Субвенция  на  полномочия'!S17/1000</f>
        <v>2050.58</v>
      </c>
      <c r="BM23" s="174">
        <f t="shared" si="18"/>
        <v>100</v>
      </c>
      <c r="BN23" s="229">
        <v>599.70000000000005</v>
      </c>
      <c r="BO23" s="139">
        <f>'[4]Субвенция  на  полномочия'!T17/1000</f>
        <v>627.20000000000005</v>
      </c>
      <c r="BP23" s="139">
        <f>'[4]Субвенция  на  полномочия'!U17/1000</f>
        <v>627.20000000000005</v>
      </c>
      <c r="BQ23" s="174">
        <f t="shared" si="19"/>
        <v>100</v>
      </c>
      <c r="BR23" s="229">
        <v>46542.5</v>
      </c>
      <c r="BS23" s="139">
        <f>'[4]Субвенция  на  полномочия'!V17/1000</f>
        <v>44729.774000000005</v>
      </c>
      <c r="BT23" s="139">
        <f>'[4]Субвенция  на  полномочия'!W17/1000</f>
        <v>44052.308060000003</v>
      </c>
      <c r="BU23" s="174">
        <f t="shared" si="20"/>
        <v>98.485425077265091</v>
      </c>
      <c r="BV23" s="229">
        <v>114000.72900000001</v>
      </c>
      <c r="BW23" s="139">
        <f>'[4]Субвенция  на  полномочия'!X17/1000</f>
        <v>121326.77</v>
      </c>
      <c r="BX23" s="139">
        <f>'[4]Субвенция  на  полномочия'!Y17/1000</f>
        <v>119612.81808</v>
      </c>
      <c r="BY23" s="174">
        <f t="shared" si="21"/>
        <v>98.587325847378935</v>
      </c>
      <c r="BZ23" s="229">
        <v>0</v>
      </c>
      <c r="CA23" s="139">
        <f>'[4]Субвенция  на  полномочия'!Z17/1000</f>
        <v>0</v>
      </c>
      <c r="CB23" s="139">
        <f>'[4]Субвенция  на  полномочия'!AA17/1000</f>
        <v>0</v>
      </c>
      <c r="CC23" s="174">
        <f t="shared" si="22"/>
        <v>0</v>
      </c>
      <c r="CD23" s="229">
        <v>3</v>
      </c>
      <c r="CE23" s="139">
        <f>'[4]Субвенция  на  полномочия'!AB17/1000</f>
        <v>1</v>
      </c>
      <c r="CF23" s="139">
        <f>'[4]Субвенция  на  полномочия'!AC17/1000</f>
        <v>0</v>
      </c>
      <c r="CG23" s="174">
        <f t="shared" si="23"/>
        <v>0</v>
      </c>
      <c r="CH23" s="229">
        <v>1813.6</v>
      </c>
      <c r="CI23" s="139">
        <f>'[4]Субвенция  на  полномочия'!AD17/1000</f>
        <v>1892.1999999999998</v>
      </c>
      <c r="CJ23" s="139">
        <f>'[4]Субвенция  на  полномочия'!AE17/1000</f>
        <v>1892.2</v>
      </c>
      <c r="CK23" s="174">
        <f t="shared" si="24"/>
        <v>100.00000000000003</v>
      </c>
      <c r="CL23" s="229">
        <v>0</v>
      </c>
      <c r="CM23" s="139">
        <f>'[4]Субвенция  на  полномочия'!AF17/1000</f>
        <v>0</v>
      </c>
      <c r="CN23" s="139">
        <f>'[4]Субвенция  на  полномочия'!AG17/1000</f>
        <v>0</v>
      </c>
      <c r="CO23" s="174">
        <f t="shared" si="25"/>
        <v>0</v>
      </c>
      <c r="CP23" s="229">
        <v>616.44849999999997</v>
      </c>
      <c r="CQ23" s="139">
        <f>'[4]Субвенция  на  полномочия'!AH17/1000</f>
        <v>649.84385999999995</v>
      </c>
      <c r="CR23" s="139">
        <f>'[4]Субвенция  на  полномочия'!AI17/1000</f>
        <v>600</v>
      </c>
      <c r="CS23" s="174">
        <f t="shared" si="26"/>
        <v>92.329871363253318</v>
      </c>
      <c r="CT23" s="229">
        <v>210.19200000000001</v>
      </c>
      <c r="CU23" s="139">
        <f>'[4]Субвенция  на  полномочия'!AJ17/1000</f>
        <v>814.09199999999998</v>
      </c>
      <c r="CV23" s="139">
        <f>'[4]Субвенция  на  полномочия'!AK17/1000</f>
        <v>792.62396000000001</v>
      </c>
      <c r="CW23" s="174">
        <f t="shared" si="27"/>
        <v>97.36294669398545</v>
      </c>
      <c r="CX23" s="229">
        <v>1786.175</v>
      </c>
      <c r="CY23" s="139">
        <f>'[4]Проверочная  таблица'!TW21/1000</f>
        <v>1822.4749999999999</v>
      </c>
      <c r="CZ23" s="139">
        <f>'[4]Проверочная  таблица'!TZ21/1000</f>
        <v>1822.4749999999999</v>
      </c>
      <c r="DA23" s="174">
        <f t="shared" si="28"/>
        <v>100</v>
      </c>
      <c r="DB23" s="229">
        <v>779.9</v>
      </c>
      <c r="DC23" s="139">
        <f>'[4]Проверочная  таблица'!TG21/1000</f>
        <v>826.8</v>
      </c>
      <c r="DD23" s="139">
        <f>'[4]Проверочная  таблица'!TH21/1000</f>
        <v>826.8</v>
      </c>
      <c r="DE23" s="174">
        <f t="shared" si="29"/>
        <v>100</v>
      </c>
      <c r="DF23" s="229">
        <v>6</v>
      </c>
      <c r="DG23" s="139">
        <f>'[4]Проверочная  таблица'!TI21/1000</f>
        <v>6</v>
      </c>
      <c r="DH23" s="139">
        <f>'[4]Проверочная  таблица'!TJ21/1000</f>
        <v>5.29</v>
      </c>
      <c r="DI23" s="174">
        <f t="shared" si="30"/>
        <v>88.166666666666671</v>
      </c>
      <c r="DJ23" s="229">
        <v>760.97</v>
      </c>
      <c r="DK23" s="139">
        <f>'[4]Субвенция  на  полномочия'!AL17/1000</f>
        <v>794.39049999999997</v>
      </c>
      <c r="DL23" s="139">
        <f>'[4]Субвенция  на  полномочия'!AM17/1000</f>
        <v>595.79287999999997</v>
      </c>
      <c r="DM23" s="174">
        <f t="shared" si="31"/>
        <v>75.000000629413364</v>
      </c>
      <c r="DO23" s="232"/>
    </row>
    <row r="24" spans="1:119" s="20" customFormat="1" ht="21.75" customHeight="1" x14ac:dyDescent="0.25">
      <c r="A24" s="143" t="s">
        <v>44</v>
      </c>
      <c r="B24" s="228">
        <f t="shared" si="0"/>
        <v>464853.09463000001</v>
      </c>
      <c r="C24" s="228">
        <f t="shared" si="0"/>
        <v>471384.49968999997</v>
      </c>
      <c r="D24" s="228">
        <f>'[3]Исполнение для администрации_КБ'!T24</f>
        <v>471384.49969000008</v>
      </c>
      <c r="E24" s="228">
        <f t="shared" si="1"/>
        <v>0</v>
      </c>
      <c r="F24" s="228">
        <f>'[3]Исполнение для администрации_КБ'!U24</f>
        <v>462986.37477000005</v>
      </c>
      <c r="G24" s="228">
        <f t="shared" si="2"/>
        <v>0</v>
      </c>
      <c r="H24" s="228">
        <f t="shared" si="3"/>
        <v>462986.37476999999</v>
      </c>
      <c r="I24" s="174">
        <f t="shared" si="4"/>
        <v>98.218413009862886</v>
      </c>
      <c r="J24" s="229">
        <v>0</v>
      </c>
      <c r="K24" s="139">
        <f>'[4]Проверочная  таблица'!TK22/1000</f>
        <v>0</v>
      </c>
      <c r="L24" s="139">
        <f>'[4]Проверочная  таблица'!TL22/1000</f>
        <v>0</v>
      </c>
      <c r="M24" s="174">
        <f t="shared" si="5"/>
        <v>0</v>
      </c>
      <c r="N24" s="229">
        <v>0</v>
      </c>
      <c r="O24" s="139">
        <f>'[4]Проверочная  таблица'!TM22/1000</f>
        <v>0</v>
      </c>
      <c r="P24" s="139">
        <f>'[4]Проверочная  таблица'!TN22/1000</f>
        <v>0</v>
      </c>
      <c r="Q24" s="174">
        <f t="shared" si="6"/>
        <v>0</v>
      </c>
      <c r="R24" s="229">
        <v>1503.759</v>
      </c>
      <c r="S24" s="139">
        <f>'[4]Проверочная  таблица'!TO22/1000</f>
        <v>2048.1120000000001</v>
      </c>
      <c r="T24" s="139">
        <f>'[4]Проверочная  таблица'!TP22/1000</f>
        <v>2048.1120000000001</v>
      </c>
      <c r="U24" s="174">
        <f t="shared" si="7"/>
        <v>100</v>
      </c>
      <c r="V24" s="229">
        <v>6.52135</v>
      </c>
      <c r="W24" s="139">
        <f>'[4]Субвенция  на  полномочия'!D18/1000</f>
        <v>6.52135</v>
      </c>
      <c r="X24" s="139">
        <f>'[4]Субвенция  на  полномочия'!E18/1000</f>
        <v>0</v>
      </c>
      <c r="Y24" s="174">
        <f t="shared" si="8"/>
        <v>0</v>
      </c>
      <c r="Z24" s="229">
        <v>1084.9000000000001</v>
      </c>
      <c r="AA24" s="139">
        <f>'[4]Субвенция  на  полномочия'!F18/1000</f>
        <v>1019.8940000000001</v>
      </c>
      <c r="AB24" s="139">
        <f>'[4]Субвенция  на  полномочия'!G18/1000</f>
        <v>1003.2619999999999</v>
      </c>
      <c r="AC24" s="174">
        <f t="shared" si="9"/>
        <v>98.369242293806991</v>
      </c>
      <c r="AD24" s="229">
        <v>244.2</v>
      </c>
      <c r="AE24" s="139">
        <f>'[4]Субвенция  на  полномочия'!H18/1000</f>
        <v>244.2</v>
      </c>
      <c r="AF24" s="139">
        <f>'[4]Субвенция  на  полномочия'!I18/1000</f>
        <v>232.22173000000001</v>
      </c>
      <c r="AG24" s="174">
        <f t="shared" si="10"/>
        <v>95.09489352989354</v>
      </c>
      <c r="AH24" s="229">
        <v>3873.123</v>
      </c>
      <c r="AI24" s="139">
        <f>'[4]Проверочная  таблица'!TE22/1000</f>
        <v>3736.5261599999999</v>
      </c>
      <c r="AJ24" s="139">
        <f>'[4]Проверочная  таблица'!TF22/1000</f>
        <v>3394.7695699999999</v>
      </c>
      <c r="AK24" s="174">
        <f t="shared" si="11"/>
        <v>90.853627798500412</v>
      </c>
      <c r="AL24" s="229">
        <v>14907.924999999999</v>
      </c>
      <c r="AM24" s="139">
        <f>'[4]Субвенция  на  полномочия'!J18/1000</f>
        <v>9530.6279999999988</v>
      </c>
      <c r="AN24" s="139">
        <f>'[4]Субвенция  на  полномочия'!K18/1000</f>
        <v>9530.6280000000006</v>
      </c>
      <c r="AO24" s="174">
        <f t="shared" si="12"/>
        <v>100.00000000000003</v>
      </c>
      <c r="AP24" s="230"/>
      <c r="AQ24" s="139">
        <f>'[4]Субвенция  на  полномочия'!L18/1000</f>
        <v>85.68</v>
      </c>
      <c r="AR24" s="139">
        <f>'[4]Субвенция  на  полномочия'!M18/1000</f>
        <v>85.68</v>
      </c>
      <c r="AS24" s="174">
        <f t="shared" si="13"/>
        <v>100</v>
      </c>
      <c r="AT24" s="229">
        <v>18462.56612</v>
      </c>
      <c r="AU24" s="231">
        <f>'[4]Проверочная  таблица'!TQ22/1000</f>
        <v>18462.56612</v>
      </c>
      <c r="AV24" s="231">
        <f>'[4]Проверочная  таблица'!TT22/1000</f>
        <v>14025.727500000001</v>
      </c>
      <c r="AW24" s="174">
        <f t="shared" si="14"/>
        <v>75.968461853232355</v>
      </c>
      <c r="AX24" s="229">
        <v>1102.3</v>
      </c>
      <c r="AY24" s="139">
        <f>'[4]Субвенция  на  полномочия'!N18/1000</f>
        <v>1163.8419999999999</v>
      </c>
      <c r="AZ24" s="139">
        <f>'[4]Субвенция  на  полномочия'!O18/1000</f>
        <v>1163.8420000000001</v>
      </c>
      <c r="BA24" s="174">
        <f t="shared" si="15"/>
        <v>100.00000000000003</v>
      </c>
      <c r="BB24" s="229">
        <v>58.56</v>
      </c>
      <c r="BC24" s="139">
        <f>'[4]Субвенция  на  полномочия'!P18/1000</f>
        <v>50</v>
      </c>
      <c r="BD24" s="139">
        <f>'[4]Субвенция  на  полномочия'!Q18/1000</f>
        <v>50</v>
      </c>
      <c r="BE24" s="174">
        <f t="shared" si="16"/>
        <v>100</v>
      </c>
      <c r="BF24" s="229">
        <v>14900.627</v>
      </c>
      <c r="BG24" s="139">
        <f>'[4]Проверочная  таблица'!TC22/1000</f>
        <v>13929.064039999999</v>
      </c>
      <c r="BH24" s="139">
        <f>'[4]Проверочная  таблица'!TD22/1000</f>
        <v>13929.064039999999</v>
      </c>
      <c r="BI24" s="174">
        <f t="shared" si="17"/>
        <v>100</v>
      </c>
      <c r="BJ24" s="229">
        <v>3209</v>
      </c>
      <c r="BK24" s="139">
        <f>'[4]Субвенция  на  полномочия'!R18/1000</f>
        <v>3432.4349999999999</v>
      </c>
      <c r="BL24" s="139">
        <f>'[4]Субвенция  на  полномочия'!S18/1000</f>
        <v>3432.4349999999999</v>
      </c>
      <c r="BM24" s="174">
        <f t="shared" si="18"/>
        <v>100</v>
      </c>
      <c r="BN24" s="229">
        <v>514.6</v>
      </c>
      <c r="BO24" s="139">
        <f>'[4]Субвенция  на  полномочия'!T18/1000</f>
        <v>542.1</v>
      </c>
      <c r="BP24" s="139">
        <f>'[4]Субвенция  на  полномочия'!U18/1000</f>
        <v>542.1</v>
      </c>
      <c r="BQ24" s="174">
        <f t="shared" si="19"/>
        <v>100</v>
      </c>
      <c r="BR24" s="229">
        <v>133290</v>
      </c>
      <c r="BS24" s="139">
        <f>'[4]Субвенция  на  полномочия'!V18/1000</f>
        <v>137271.40299999999</v>
      </c>
      <c r="BT24" s="139">
        <f>'[4]Субвенция  на  полномочия'!W18/1000</f>
        <v>133699.098</v>
      </c>
      <c r="BU24" s="174">
        <f t="shared" si="20"/>
        <v>97.397633504190239</v>
      </c>
      <c r="BV24" s="229">
        <v>263106</v>
      </c>
      <c r="BW24" s="139">
        <f>'[4]Субвенция  на  полномочия'!X18/1000</f>
        <v>270083.73499999999</v>
      </c>
      <c r="BX24" s="139">
        <f>'[4]Субвенция  на  полномочия'!Y18/1000</f>
        <v>270083.73499999999</v>
      </c>
      <c r="BY24" s="174">
        <f t="shared" si="21"/>
        <v>100</v>
      </c>
      <c r="BZ24" s="229">
        <v>0</v>
      </c>
      <c r="CA24" s="139">
        <f>'[4]Субвенция  на  полномочия'!Z18/1000</f>
        <v>0</v>
      </c>
      <c r="CB24" s="139">
        <f>'[4]Субвенция  на  полномочия'!AA18/1000</f>
        <v>0</v>
      </c>
      <c r="CC24" s="174">
        <f t="shared" si="22"/>
        <v>0</v>
      </c>
      <c r="CD24" s="229">
        <v>9</v>
      </c>
      <c r="CE24" s="139">
        <f>'[4]Субвенция  на  полномочия'!AB18/1000</f>
        <v>0</v>
      </c>
      <c r="CF24" s="139">
        <f>'[4]Субвенция  на  полномочия'!AC18/1000</f>
        <v>0</v>
      </c>
      <c r="CG24" s="174">
        <f t="shared" si="23"/>
        <v>0</v>
      </c>
      <c r="CH24" s="229">
        <v>1994.15</v>
      </c>
      <c r="CI24" s="139">
        <f>'[4]Субвенция  на  полномочия'!AD18/1000</f>
        <v>2177.85</v>
      </c>
      <c r="CJ24" s="139">
        <f>'[4]Субвенция  на  полномочия'!AE18/1000</f>
        <v>2177.85</v>
      </c>
      <c r="CK24" s="174">
        <f t="shared" si="24"/>
        <v>100</v>
      </c>
      <c r="CL24" s="229">
        <v>0</v>
      </c>
      <c r="CM24" s="139">
        <f>'[4]Субвенция  на  полномочия'!AF18/1000</f>
        <v>0</v>
      </c>
      <c r="CN24" s="139">
        <f>'[4]Субвенция  на  полномочия'!AG18/1000</f>
        <v>0</v>
      </c>
      <c r="CO24" s="174">
        <f t="shared" si="25"/>
        <v>0</v>
      </c>
      <c r="CP24" s="229">
        <v>671.87815999999998</v>
      </c>
      <c r="CQ24" s="139">
        <f>'[4]Субвенция  на  полномочия'!AH18/1000</f>
        <v>705.27351999999996</v>
      </c>
      <c r="CR24" s="139">
        <f>'[4]Субвенция  на  полномочия'!AI18/1000</f>
        <v>705.27351999999996</v>
      </c>
      <c r="CS24" s="174">
        <f t="shared" si="26"/>
        <v>100</v>
      </c>
      <c r="CT24" s="229">
        <v>131.37</v>
      </c>
      <c r="CU24" s="139">
        <f>'[4]Субвенция  на  полномочия'!AJ18/1000</f>
        <v>929.93399999999997</v>
      </c>
      <c r="CV24" s="139">
        <f>'[4]Субвенция  на  полномочия'!AK18/1000</f>
        <v>917.84091000000001</v>
      </c>
      <c r="CW24" s="174">
        <f t="shared" si="27"/>
        <v>98.699575453741886</v>
      </c>
      <c r="CX24" s="229">
        <v>2961.3450000000003</v>
      </c>
      <c r="CY24" s="139">
        <f>'[4]Проверочная  таблица'!TW22/1000</f>
        <v>2991.3449999999998</v>
      </c>
      <c r="CZ24" s="139">
        <f>'[4]Проверочная  таблица'!TZ22/1000</f>
        <v>2991.3449999999998</v>
      </c>
      <c r="DA24" s="174">
        <f t="shared" si="28"/>
        <v>100</v>
      </c>
      <c r="DB24" s="229">
        <v>1947.7</v>
      </c>
      <c r="DC24" s="139">
        <f>'[4]Проверочная  таблица'!TG22/1000</f>
        <v>2066.4</v>
      </c>
      <c r="DD24" s="139">
        <f>'[4]Проверочная  таблица'!TH22/1000</f>
        <v>2066.4</v>
      </c>
      <c r="DE24" s="174">
        <f t="shared" si="29"/>
        <v>100</v>
      </c>
      <c r="DF24" s="229">
        <v>31</v>
      </c>
      <c r="DG24" s="139">
        <f>'[4]Проверочная  таблица'!TI22/1000</f>
        <v>31</v>
      </c>
      <c r="DH24" s="139">
        <f>'[4]Проверочная  таблица'!TJ22/1000</f>
        <v>31</v>
      </c>
      <c r="DI24" s="174">
        <f t="shared" si="30"/>
        <v>100</v>
      </c>
      <c r="DJ24" s="229">
        <v>842.57</v>
      </c>
      <c r="DK24" s="139">
        <f>'[4]Субвенция  на  полномочия'!AL18/1000</f>
        <v>875.9905</v>
      </c>
      <c r="DL24" s="139">
        <f>'[4]Субвенция  на  полномочия'!AM18/1000</f>
        <v>875.9905</v>
      </c>
      <c r="DM24" s="174">
        <f t="shared" si="31"/>
        <v>100</v>
      </c>
      <c r="DO24" s="232"/>
    </row>
    <row r="25" spans="1:119" s="20" customFormat="1" ht="21.75" customHeight="1" x14ac:dyDescent="0.25">
      <c r="A25" s="143" t="s">
        <v>45</v>
      </c>
      <c r="B25" s="228">
        <f t="shared" si="0"/>
        <v>279829.74096000002</v>
      </c>
      <c r="C25" s="228">
        <f t="shared" si="0"/>
        <v>285465.69656000001</v>
      </c>
      <c r="D25" s="228">
        <f>'[3]Исполнение для администрации_КБ'!T25</f>
        <v>285465.69655999995</v>
      </c>
      <c r="E25" s="228">
        <f t="shared" si="1"/>
        <v>0</v>
      </c>
      <c r="F25" s="228">
        <f>'[3]Исполнение для администрации_КБ'!U25</f>
        <v>278175.06808</v>
      </c>
      <c r="G25" s="228">
        <f t="shared" si="2"/>
        <v>0</v>
      </c>
      <c r="H25" s="228">
        <f t="shared" si="3"/>
        <v>278175.06807999994</v>
      </c>
      <c r="I25" s="174">
        <f t="shared" si="4"/>
        <v>97.446057943964661</v>
      </c>
      <c r="J25" s="229">
        <v>1493.28</v>
      </c>
      <c r="K25" s="139">
        <f>'[4]Проверочная  таблица'!TK23/1000</f>
        <v>0</v>
      </c>
      <c r="L25" s="139">
        <f>'[4]Проверочная  таблица'!TL23/1000</f>
        <v>0</v>
      </c>
      <c r="M25" s="174">
        <f t="shared" si="5"/>
        <v>0</v>
      </c>
      <c r="N25" s="229">
        <v>0</v>
      </c>
      <c r="O25" s="139">
        <f>'[4]Проверочная  таблица'!TM23/1000</f>
        <v>0</v>
      </c>
      <c r="P25" s="139">
        <f>'[4]Проверочная  таблица'!TN23/1000</f>
        <v>0</v>
      </c>
      <c r="Q25" s="174">
        <f t="shared" si="6"/>
        <v>0</v>
      </c>
      <c r="R25" s="229">
        <v>0</v>
      </c>
      <c r="S25" s="139">
        <f>'[4]Проверочная  таблица'!TO23/1000</f>
        <v>0</v>
      </c>
      <c r="T25" s="139">
        <f>'[4]Проверочная  таблица'!TP23/1000</f>
        <v>0</v>
      </c>
      <c r="U25" s="174">
        <f t="shared" si="7"/>
        <v>0</v>
      </c>
      <c r="V25" s="229">
        <v>6.52135</v>
      </c>
      <c r="W25" s="139">
        <f>'[4]Субвенция  на  полномочия'!D19/1000</f>
        <v>6.52135</v>
      </c>
      <c r="X25" s="139">
        <f>'[4]Субвенция  на  полномочия'!E19/1000</f>
        <v>0</v>
      </c>
      <c r="Y25" s="174">
        <f t="shared" si="8"/>
        <v>0</v>
      </c>
      <c r="Z25" s="229">
        <v>1257.7</v>
      </c>
      <c r="AA25" s="139">
        <f>'[4]Субвенция  на  полномочия'!F19/1000</f>
        <v>1207.0520000000001</v>
      </c>
      <c r="AB25" s="139">
        <f>'[4]Субвенция  на  полномочия'!G19/1000</f>
        <v>1207.0519999999999</v>
      </c>
      <c r="AC25" s="174">
        <f t="shared" si="9"/>
        <v>99.999999999999972</v>
      </c>
      <c r="AD25" s="229">
        <v>396.4</v>
      </c>
      <c r="AE25" s="139">
        <f>'[4]Субвенция  на  полномочия'!H19/1000</f>
        <v>423.96199999999999</v>
      </c>
      <c r="AF25" s="139">
        <f>'[4]Субвенция  на  полномочия'!I19/1000</f>
        <v>423.96199999999999</v>
      </c>
      <c r="AG25" s="174">
        <f t="shared" si="10"/>
        <v>100</v>
      </c>
      <c r="AH25" s="229">
        <v>1865.8979999999999</v>
      </c>
      <c r="AI25" s="139">
        <f>'[4]Проверочная  таблица'!TE23/1000</f>
        <v>2033.9226399999998</v>
      </c>
      <c r="AJ25" s="139">
        <f>'[4]Проверочная  таблица'!TF23/1000</f>
        <v>1634.4025200000001</v>
      </c>
      <c r="AK25" s="174">
        <f t="shared" si="11"/>
        <v>80.357162453336983</v>
      </c>
      <c r="AL25" s="229">
        <v>6117.317</v>
      </c>
      <c r="AM25" s="139">
        <f>'[4]Субвенция  на  полномочия'!J19/1000</f>
        <v>5024.4380000000001</v>
      </c>
      <c r="AN25" s="139">
        <f>'[4]Субвенция  на  полномочия'!K19/1000</f>
        <v>4765</v>
      </c>
      <c r="AO25" s="174">
        <f t="shared" si="12"/>
        <v>94.836477233871733</v>
      </c>
      <c r="AP25" s="230"/>
      <c r="AQ25" s="139">
        <f>'[4]Субвенция  на  полномочия'!L19/1000</f>
        <v>20.16</v>
      </c>
      <c r="AR25" s="139">
        <f>'[4]Субвенция  на  полномочия'!M19/1000</f>
        <v>20.16</v>
      </c>
      <c r="AS25" s="174">
        <f t="shared" si="13"/>
        <v>100</v>
      </c>
      <c r="AT25" s="229">
        <v>6280.1056100000005</v>
      </c>
      <c r="AU25" s="231">
        <f>'[4]Проверочная  таблица'!TQ23/1000</f>
        <v>6280.1056100000005</v>
      </c>
      <c r="AV25" s="231">
        <f>'[4]Проверочная  таблица'!TT23/1000</f>
        <v>5450.19758</v>
      </c>
      <c r="AW25" s="174">
        <f t="shared" si="14"/>
        <v>86.785126213824924</v>
      </c>
      <c r="AX25" s="229">
        <v>585.4</v>
      </c>
      <c r="AY25" s="139">
        <f>'[4]Субвенция  на  полномочия'!N19/1000</f>
        <v>617.16</v>
      </c>
      <c r="AZ25" s="139">
        <f>'[4]Субвенция  на  полномочия'!O19/1000</f>
        <v>617.16</v>
      </c>
      <c r="BA25" s="174">
        <f t="shared" si="15"/>
        <v>100</v>
      </c>
      <c r="BB25" s="229">
        <v>52.95</v>
      </c>
      <c r="BC25" s="139">
        <f>'[4]Субвенция  на  полномочия'!P19/1000</f>
        <v>0</v>
      </c>
      <c r="BD25" s="139">
        <f>'[4]Субвенция  на  полномочия'!Q19/1000</f>
        <v>0</v>
      </c>
      <c r="BE25" s="174">
        <f t="shared" si="16"/>
        <v>0</v>
      </c>
      <c r="BF25" s="229">
        <v>10401.472</v>
      </c>
      <c r="BG25" s="139">
        <f>'[4]Проверочная  таблица'!TC23/1000</f>
        <v>9533.8455800000011</v>
      </c>
      <c r="BH25" s="139">
        <f>'[4]Проверочная  таблица'!TD23/1000</f>
        <v>9472.5750100000005</v>
      </c>
      <c r="BI25" s="174">
        <f t="shared" si="17"/>
        <v>99.357336245003452</v>
      </c>
      <c r="BJ25" s="229">
        <v>1907</v>
      </c>
      <c r="BK25" s="139">
        <f>'[4]Субвенция  на  полномочия'!R19/1000</f>
        <v>2049.1795199999997</v>
      </c>
      <c r="BL25" s="139">
        <f>'[4]Субвенция  на  полномочия'!S19/1000</f>
        <v>2049.1795200000001</v>
      </c>
      <c r="BM25" s="174">
        <f t="shared" si="18"/>
        <v>100.00000000000003</v>
      </c>
      <c r="BN25" s="229">
        <v>573.20000000000005</v>
      </c>
      <c r="BO25" s="139">
        <f>'[4]Субвенция  на  полномочия'!T19/1000</f>
        <v>600.70000000000005</v>
      </c>
      <c r="BP25" s="139">
        <f>'[4]Субвенция  на  полномочия'!U19/1000</f>
        <v>600.70000000000005</v>
      </c>
      <c r="BQ25" s="174">
        <f t="shared" si="19"/>
        <v>100</v>
      </c>
      <c r="BR25" s="229">
        <v>57343.5</v>
      </c>
      <c r="BS25" s="139">
        <f>'[4]Субвенция  на  полномочия'!V19/1000</f>
        <v>57665.372000000003</v>
      </c>
      <c r="BT25" s="139">
        <f>'[4]Субвенция  на  полномочия'!W19/1000</f>
        <v>54913.951000000001</v>
      </c>
      <c r="BU25" s="174">
        <f t="shared" si="20"/>
        <v>95.228642589871782</v>
      </c>
      <c r="BV25" s="229">
        <v>184244.83799999999</v>
      </c>
      <c r="BW25" s="139">
        <f>'[4]Субвенция  на  полномочия'!X19/1000</f>
        <v>192099.42299999998</v>
      </c>
      <c r="BX25" s="139">
        <f>'[4]Субвенция  на  полномочия'!Y19/1000</f>
        <v>189140.636</v>
      </c>
      <c r="BY25" s="174">
        <f t="shared" si="21"/>
        <v>98.459762682368918</v>
      </c>
      <c r="BZ25" s="229">
        <v>0</v>
      </c>
      <c r="CA25" s="139">
        <f>'[4]Субвенция  на  полномочия'!Z19/1000</f>
        <v>0</v>
      </c>
      <c r="CB25" s="139">
        <f>'[4]Субвенция  на  полномочия'!AA19/1000</f>
        <v>0</v>
      </c>
      <c r="CC25" s="174">
        <f t="shared" si="22"/>
        <v>0</v>
      </c>
      <c r="CD25" s="229">
        <v>8.5</v>
      </c>
      <c r="CE25" s="139">
        <f>'[4]Субвенция  на  полномочия'!AB19/1000</f>
        <v>8.5</v>
      </c>
      <c r="CF25" s="139">
        <f>'[4]Субвенция  на  полномочия'!AC19/1000</f>
        <v>0</v>
      </c>
      <c r="CG25" s="174">
        <f t="shared" si="23"/>
        <v>0</v>
      </c>
      <c r="CH25" s="229">
        <v>2376.1</v>
      </c>
      <c r="CI25" s="139">
        <f>'[4]Субвенция  на  полномочия'!AD19/1000</f>
        <v>2663.7</v>
      </c>
      <c r="CJ25" s="139">
        <f>'[4]Субвенция  на  полномочия'!AE19/1000</f>
        <v>2663.7</v>
      </c>
      <c r="CK25" s="174">
        <f t="shared" si="24"/>
        <v>100</v>
      </c>
      <c r="CL25" s="229">
        <v>0</v>
      </c>
      <c r="CM25" s="139">
        <f>'[4]Субвенция  на  полномочия'!AF19/1000</f>
        <v>0</v>
      </c>
      <c r="CN25" s="139">
        <f>'[4]Субвенция  на  полномочия'!AG19/1000</f>
        <v>0</v>
      </c>
      <c r="CO25" s="174">
        <f t="shared" si="25"/>
        <v>0</v>
      </c>
      <c r="CP25" s="229">
        <v>622.67399999999998</v>
      </c>
      <c r="CQ25" s="139">
        <f>'[4]Субвенция  на  полномочия'!AH19/1000</f>
        <v>656.06935999999996</v>
      </c>
      <c r="CR25" s="139">
        <f>'[4]Субвенция  на  полномочия'!AI19/1000</f>
        <v>656.06935999999996</v>
      </c>
      <c r="CS25" s="174">
        <f t="shared" si="26"/>
        <v>100</v>
      </c>
      <c r="CT25" s="229">
        <v>262.74</v>
      </c>
      <c r="CU25" s="139">
        <f>'[4]Субвенция  на  полномочия'!AJ19/1000</f>
        <v>408.92</v>
      </c>
      <c r="CV25" s="139">
        <f>'[4]Субвенция  на  полномочия'!AK19/1000</f>
        <v>393.65759000000003</v>
      </c>
      <c r="CW25" s="174">
        <f t="shared" si="27"/>
        <v>96.267629365157006</v>
      </c>
      <c r="CX25" s="229">
        <v>2155.1750000000002</v>
      </c>
      <c r="CY25" s="139">
        <f>'[4]Проверочная  таблица'!TW23/1000</f>
        <v>2191.4749999999999</v>
      </c>
      <c r="CZ25" s="139">
        <f>'[4]Проверочная  таблица'!TZ23/1000</f>
        <v>2191.4749999999999</v>
      </c>
      <c r="DA25" s="174">
        <f t="shared" si="28"/>
        <v>100</v>
      </c>
      <c r="DB25" s="229">
        <v>1106.8</v>
      </c>
      <c r="DC25" s="139">
        <f>'[4]Проверочная  таблица'!TG23/1000</f>
        <v>1169.5999999999999</v>
      </c>
      <c r="DD25" s="139">
        <f>'[4]Проверочная  таблица'!TH23/1000</f>
        <v>1169.5999999999999</v>
      </c>
      <c r="DE25" s="174">
        <f t="shared" si="29"/>
        <v>100</v>
      </c>
      <c r="DF25" s="229">
        <v>11.2</v>
      </c>
      <c r="DG25" s="139">
        <f>'[4]Проверочная  таблица'!TI23/1000</f>
        <v>11.2</v>
      </c>
      <c r="DH25" s="139">
        <f>'[4]Проверочная  таблица'!TJ23/1000</f>
        <v>11.2</v>
      </c>
      <c r="DI25" s="174">
        <f t="shared" si="30"/>
        <v>100</v>
      </c>
      <c r="DJ25" s="229">
        <v>760.97</v>
      </c>
      <c r="DK25" s="139">
        <f>'[4]Субвенция  на  полномочия'!AL19/1000</f>
        <v>794.39049999999997</v>
      </c>
      <c r="DL25" s="139">
        <f>'[4]Субвенция  на  полномочия'!AM19/1000</f>
        <v>794.39049999999997</v>
      </c>
      <c r="DM25" s="174">
        <f t="shared" si="31"/>
        <v>100</v>
      </c>
      <c r="DO25" s="232"/>
    </row>
    <row r="26" spans="1:119" s="20" customFormat="1" ht="21.75" customHeight="1" x14ac:dyDescent="0.25">
      <c r="A26" s="143" t="s">
        <v>46</v>
      </c>
      <c r="B26" s="228">
        <f t="shared" si="0"/>
        <v>670137.2305399999</v>
      </c>
      <c r="C26" s="228">
        <f t="shared" si="0"/>
        <v>701191.95447</v>
      </c>
      <c r="D26" s="228">
        <f>'[3]Исполнение для администрации_КБ'!T26</f>
        <v>701191.95447</v>
      </c>
      <c r="E26" s="228">
        <f t="shared" si="1"/>
        <v>0</v>
      </c>
      <c r="F26" s="228">
        <f>'[3]Исполнение для администрации_КБ'!U26</f>
        <v>689290.76270000008</v>
      </c>
      <c r="G26" s="228">
        <f t="shared" si="2"/>
        <v>0</v>
      </c>
      <c r="H26" s="228">
        <f t="shared" si="3"/>
        <v>689290.76270000008</v>
      </c>
      <c r="I26" s="174">
        <f t="shared" si="4"/>
        <v>98.302719862352745</v>
      </c>
      <c r="J26" s="229">
        <v>4952.04</v>
      </c>
      <c r="K26" s="139">
        <f>'[4]Проверочная  таблица'!TK24/1000</f>
        <v>0</v>
      </c>
      <c r="L26" s="139">
        <f>'[4]Проверочная  таблица'!TL24/1000</f>
        <v>0</v>
      </c>
      <c r="M26" s="174">
        <f t="shared" si="5"/>
        <v>0</v>
      </c>
      <c r="N26" s="229">
        <v>0</v>
      </c>
      <c r="O26" s="139">
        <f>'[4]Проверочная  таблица'!TM24/1000</f>
        <v>0</v>
      </c>
      <c r="P26" s="139">
        <f>'[4]Проверочная  таблица'!TN24/1000</f>
        <v>0</v>
      </c>
      <c r="Q26" s="174">
        <f t="shared" si="6"/>
        <v>0</v>
      </c>
      <c r="R26" s="229">
        <v>0</v>
      </c>
      <c r="S26" s="139">
        <f>'[4]Проверочная  таблица'!TO24/1000</f>
        <v>0</v>
      </c>
      <c r="T26" s="139">
        <f>'[4]Проверочная  таблица'!TP24/1000</f>
        <v>0</v>
      </c>
      <c r="U26" s="174">
        <f t="shared" si="7"/>
        <v>0</v>
      </c>
      <c r="V26" s="229">
        <v>6.52135</v>
      </c>
      <c r="W26" s="139">
        <f>'[4]Субвенция  на  полномочия'!D20/1000</f>
        <v>6.52135</v>
      </c>
      <c r="X26" s="139">
        <f>'[4]Субвенция  на  полномочия'!E20/1000</f>
        <v>0</v>
      </c>
      <c r="Y26" s="174">
        <f t="shared" si="8"/>
        <v>0</v>
      </c>
      <c r="Z26" s="229">
        <v>2646.6</v>
      </c>
      <c r="AA26" s="139">
        <f>'[4]Субвенция  на  полномочия'!F20/1000</f>
        <v>2714.2848899999999</v>
      </c>
      <c r="AB26" s="139">
        <f>'[4]Субвенция  на  полномочия'!G20/1000</f>
        <v>2697.3988899999999</v>
      </c>
      <c r="AC26" s="174">
        <f t="shared" si="9"/>
        <v>99.377884021599513</v>
      </c>
      <c r="AD26" s="229">
        <v>1004.2</v>
      </c>
      <c r="AE26" s="139">
        <f>'[4]Субвенция  на  полномочия'!H20/1000</f>
        <v>1004.2</v>
      </c>
      <c r="AF26" s="139">
        <f>'[4]Субвенция  на  полномочия'!I20/1000</f>
        <v>668.87732999999992</v>
      </c>
      <c r="AG26" s="174">
        <f t="shared" si="10"/>
        <v>66.607979486158115</v>
      </c>
      <c r="AH26" s="229">
        <v>4272.2759999999998</v>
      </c>
      <c r="AI26" s="139">
        <f>'[4]Проверочная  таблица'!TE24/1000</f>
        <v>4839.9854399999995</v>
      </c>
      <c r="AJ26" s="139">
        <f>'[4]Проверочная  таблица'!TF24/1000</f>
        <v>4648.0633200000002</v>
      </c>
      <c r="AK26" s="174">
        <f t="shared" si="11"/>
        <v>96.034655013342373</v>
      </c>
      <c r="AL26" s="229">
        <v>15422.203</v>
      </c>
      <c r="AM26" s="139">
        <f>'[4]Субвенция  на  полномочия'!J20/1000</f>
        <v>12473.382</v>
      </c>
      <c r="AN26" s="139">
        <f>'[4]Субвенция  на  полномочия'!K20/1000</f>
        <v>8945.8675999999996</v>
      </c>
      <c r="AO26" s="174">
        <f t="shared" si="12"/>
        <v>71.71966352028663</v>
      </c>
      <c r="AP26" s="230"/>
      <c r="AQ26" s="139">
        <f>'[4]Субвенция  на  полномочия'!L20/1000</f>
        <v>131.04</v>
      </c>
      <c r="AR26" s="139">
        <f>'[4]Субвенция  на  полномочия'!M20/1000</f>
        <v>0</v>
      </c>
      <c r="AS26" s="174">
        <f t="shared" si="13"/>
        <v>0</v>
      </c>
      <c r="AT26" s="229">
        <v>22079.529200000001</v>
      </c>
      <c r="AU26" s="231">
        <f>'[4]Проверочная  таблица'!TQ24/1000</f>
        <v>23824.584199999998</v>
      </c>
      <c r="AV26" s="231">
        <f>'[4]Проверочная  таблица'!TT24/1000</f>
        <v>17630.420300000002</v>
      </c>
      <c r="AW26" s="174">
        <f t="shared" si="14"/>
        <v>74.000956961087297</v>
      </c>
      <c r="AX26" s="229">
        <v>1098.3</v>
      </c>
      <c r="AY26" s="139">
        <f>'[4]Субвенция  на  полномочия'!N20/1000</f>
        <v>1159.8419999999999</v>
      </c>
      <c r="AZ26" s="139">
        <f>'[4]Субвенция  на  полномочия'!O20/1000</f>
        <v>1159.8420000000001</v>
      </c>
      <c r="BA26" s="174">
        <f t="shared" si="15"/>
        <v>100.00000000000003</v>
      </c>
      <c r="BB26" s="229">
        <v>9.74</v>
      </c>
      <c r="BC26" s="139">
        <f>'[4]Субвенция  на  полномочия'!P20/1000</f>
        <v>50</v>
      </c>
      <c r="BD26" s="139">
        <f>'[4]Субвенция  на  полномочия'!Q20/1000</f>
        <v>50</v>
      </c>
      <c r="BE26" s="174">
        <f t="shared" si="16"/>
        <v>100</v>
      </c>
      <c r="BF26" s="229">
        <v>23345.028000000002</v>
      </c>
      <c r="BG26" s="139">
        <f>'[4]Проверочная  таблица'!TC24/1000</f>
        <v>21563.322960000001</v>
      </c>
      <c r="BH26" s="139">
        <f>'[4]Проверочная  таблица'!TD24/1000</f>
        <v>20732.335709999999</v>
      </c>
      <c r="BI26" s="174">
        <f t="shared" si="17"/>
        <v>96.146293168536758</v>
      </c>
      <c r="BJ26" s="229">
        <v>4806.8</v>
      </c>
      <c r="BK26" s="139">
        <f>'[4]Субвенция  на  полномочия'!R20/1000</f>
        <v>5142.6350000000002</v>
      </c>
      <c r="BL26" s="139">
        <f>'[4]Субвенция  на  полномочия'!S20/1000</f>
        <v>5142.6350000000002</v>
      </c>
      <c r="BM26" s="174">
        <f t="shared" si="18"/>
        <v>100</v>
      </c>
      <c r="BN26" s="229">
        <v>591.70000000000005</v>
      </c>
      <c r="BO26" s="139">
        <f>'[4]Субвенция  на  полномочия'!T20/1000</f>
        <v>699.2</v>
      </c>
      <c r="BP26" s="139">
        <f>'[4]Субвенция  на  полномочия'!U20/1000</f>
        <v>699.2</v>
      </c>
      <c r="BQ26" s="174">
        <f t="shared" si="19"/>
        <v>100</v>
      </c>
      <c r="BR26" s="229">
        <v>116200.9</v>
      </c>
      <c r="BS26" s="139">
        <f>'[4]Субвенция  на  полномочия'!V20/1000</f>
        <v>123274.251</v>
      </c>
      <c r="BT26" s="139">
        <f>'[4]Субвенция  на  полномочия'!W20/1000</f>
        <v>123274.251</v>
      </c>
      <c r="BU26" s="174">
        <f t="shared" si="20"/>
        <v>100</v>
      </c>
      <c r="BV26" s="229">
        <v>463215.61300000001</v>
      </c>
      <c r="BW26" s="139">
        <f>'[4]Субвенция  на  полномочия'!X20/1000</f>
        <v>487512.20778</v>
      </c>
      <c r="BX26" s="139">
        <f>'[4]Субвенция  на  полномочия'!Y20/1000</f>
        <v>487512.20778</v>
      </c>
      <c r="BY26" s="174">
        <f t="shared" si="21"/>
        <v>100</v>
      </c>
      <c r="BZ26" s="229">
        <v>0</v>
      </c>
      <c r="CA26" s="139">
        <f>'[4]Субвенция  на  полномочия'!Z20/1000</f>
        <v>0</v>
      </c>
      <c r="CB26" s="139">
        <f>'[4]Субвенция  на  полномочия'!AA20/1000</f>
        <v>0</v>
      </c>
      <c r="CC26" s="174">
        <f t="shared" si="22"/>
        <v>0</v>
      </c>
      <c r="CD26" s="229">
        <v>5</v>
      </c>
      <c r="CE26" s="139">
        <f>'[4]Субвенция  на  полномочия'!AB20/1000</f>
        <v>0</v>
      </c>
      <c r="CF26" s="139">
        <f>'[4]Субвенция  на  полномочия'!AC20/1000</f>
        <v>0</v>
      </c>
      <c r="CG26" s="174">
        <f t="shared" si="23"/>
        <v>0</v>
      </c>
      <c r="CH26" s="229">
        <v>1832.1</v>
      </c>
      <c r="CI26" s="139">
        <f>'[4]Субвенция  на  полномочия'!AD20/1000</f>
        <v>2188.8000000000002</v>
      </c>
      <c r="CJ26" s="139">
        <f>'[4]Субвенция  на  полномочия'!AE20/1000</f>
        <v>2188.8000000000002</v>
      </c>
      <c r="CK26" s="174">
        <f t="shared" si="24"/>
        <v>100</v>
      </c>
      <c r="CL26" s="229">
        <v>0</v>
      </c>
      <c r="CM26" s="139">
        <f>'[4]Субвенция  на  полномочия'!AF20/1000</f>
        <v>0</v>
      </c>
      <c r="CN26" s="139">
        <f>'[4]Субвенция  на  полномочия'!AG20/1000</f>
        <v>0</v>
      </c>
      <c r="CO26" s="174">
        <f t="shared" si="25"/>
        <v>0</v>
      </c>
      <c r="CP26" s="229">
        <v>673.34998999999993</v>
      </c>
      <c r="CQ26" s="139">
        <f>'[4]Субвенция  на  полномочия'!AH20/1000</f>
        <v>1229.0453500000001</v>
      </c>
      <c r="CR26" s="139">
        <f>'[4]Субвенция  на  полномочия'!AI20/1000</f>
        <v>773.34998999999993</v>
      </c>
      <c r="CS26" s="174">
        <f t="shared" si="26"/>
        <v>62.922819731590849</v>
      </c>
      <c r="CT26" s="229">
        <v>1050.96</v>
      </c>
      <c r="CU26" s="139">
        <f>'[4]Субвенция  на  полномочия'!AJ20/1000</f>
        <v>6176.8620000000001</v>
      </c>
      <c r="CV26" s="139">
        <f>'[4]Субвенция  на  полномочия'!AK20/1000</f>
        <v>6109.40164</v>
      </c>
      <c r="CW26" s="174">
        <f t="shared" si="27"/>
        <v>98.907853858480237</v>
      </c>
      <c r="CX26" s="229">
        <v>2605</v>
      </c>
      <c r="CY26" s="139">
        <f>'[4]Проверочная  таблица'!TW24/1000</f>
        <v>2635</v>
      </c>
      <c r="CZ26" s="139">
        <f>'[4]Проверочная  таблица'!TZ24/1000</f>
        <v>2635</v>
      </c>
      <c r="DA26" s="174">
        <f t="shared" si="28"/>
        <v>100</v>
      </c>
      <c r="DB26" s="229">
        <v>3421.7</v>
      </c>
      <c r="DC26" s="139">
        <f>'[4]Проверочная  таблица'!TG24/1000</f>
        <v>3635.7</v>
      </c>
      <c r="DD26" s="139">
        <f>'[4]Проверочная  таблица'!TH24/1000</f>
        <v>3611.66183</v>
      </c>
      <c r="DE26" s="174">
        <f t="shared" si="29"/>
        <v>99.338829661413214</v>
      </c>
      <c r="DF26" s="229">
        <v>7</v>
      </c>
      <c r="DG26" s="139">
        <f>'[4]Проверочная  таблица'!TI24/1000</f>
        <v>7</v>
      </c>
      <c r="DH26" s="139">
        <f>'[4]Проверочная  таблица'!TJ24/1000</f>
        <v>7</v>
      </c>
      <c r="DI26" s="174">
        <f t="shared" si="30"/>
        <v>100</v>
      </c>
      <c r="DJ26" s="229">
        <v>890.67</v>
      </c>
      <c r="DK26" s="139">
        <f>'[4]Субвенция  на  полномочия'!AL20/1000</f>
        <v>924.09049999999991</v>
      </c>
      <c r="DL26" s="139">
        <f>'[4]Субвенция  на  полномочия'!AM20/1000</f>
        <v>804.45031000000006</v>
      </c>
      <c r="DM26" s="174">
        <f t="shared" si="31"/>
        <v>87.053195547405821</v>
      </c>
      <c r="DO26" s="232"/>
    </row>
    <row r="27" spans="1:119" s="20" customFormat="1" ht="21.75" customHeight="1" x14ac:dyDescent="0.25">
      <c r="A27" s="143" t="s">
        <v>47</v>
      </c>
      <c r="B27" s="228">
        <f t="shared" si="0"/>
        <v>232321.35594000001</v>
      </c>
      <c r="C27" s="228">
        <f t="shared" si="0"/>
        <v>239132.41146000003</v>
      </c>
      <c r="D27" s="228">
        <f>'[3]Исполнение для администрации_КБ'!T27</f>
        <v>239132.41146</v>
      </c>
      <c r="E27" s="228">
        <f t="shared" si="1"/>
        <v>0</v>
      </c>
      <c r="F27" s="228">
        <f>'[3]Исполнение для администрации_КБ'!U27</f>
        <v>231188.51871</v>
      </c>
      <c r="G27" s="228">
        <f t="shared" si="2"/>
        <v>0</v>
      </c>
      <c r="H27" s="228">
        <f t="shared" si="3"/>
        <v>231188.51870999995</v>
      </c>
      <c r="I27" s="174">
        <f t="shared" si="4"/>
        <v>96.678035946068789</v>
      </c>
      <c r="J27" s="229">
        <v>0</v>
      </c>
      <c r="K27" s="139">
        <f>'[4]Проверочная  таблица'!TK25/1000</f>
        <v>0</v>
      </c>
      <c r="L27" s="139">
        <f>'[4]Проверочная  таблица'!TL25/1000</f>
        <v>0</v>
      </c>
      <c r="M27" s="174">
        <f t="shared" si="5"/>
        <v>0</v>
      </c>
      <c r="N27" s="229">
        <v>0</v>
      </c>
      <c r="O27" s="139">
        <f>'[4]Проверочная  таблица'!TM25/1000</f>
        <v>0</v>
      </c>
      <c r="P27" s="139">
        <f>'[4]Проверочная  таблица'!TN25/1000</f>
        <v>0</v>
      </c>
      <c r="Q27" s="174">
        <f t="shared" si="6"/>
        <v>0</v>
      </c>
      <c r="R27" s="229">
        <v>0</v>
      </c>
      <c r="S27" s="139">
        <f>'[4]Проверочная  таблица'!TO25/1000</f>
        <v>0</v>
      </c>
      <c r="T27" s="139">
        <f>'[4]Проверочная  таблица'!TP25/1000</f>
        <v>0</v>
      </c>
      <c r="U27" s="174">
        <f t="shared" si="7"/>
        <v>0</v>
      </c>
      <c r="V27" s="229">
        <v>6.52135</v>
      </c>
      <c r="W27" s="139">
        <f>'[4]Субвенция  на  полномочия'!D21/1000</f>
        <v>6.52135</v>
      </c>
      <c r="X27" s="139">
        <f>'[4]Субвенция  на  полномочия'!E21/1000</f>
        <v>0</v>
      </c>
      <c r="Y27" s="174">
        <f t="shared" si="8"/>
        <v>0</v>
      </c>
      <c r="Z27" s="229">
        <v>1057.7</v>
      </c>
      <c r="AA27" s="139">
        <f>'[4]Субвенция  на  полномочия'!F21/1000</f>
        <v>946.63800000000003</v>
      </c>
      <c r="AB27" s="139">
        <f>'[4]Субвенция  на  полномочия'!G21/1000</f>
        <v>932.62400000000002</v>
      </c>
      <c r="AC27" s="174">
        <f t="shared" si="9"/>
        <v>98.519603058402467</v>
      </c>
      <c r="AD27" s="229">
        <v>293.10000000000002</v>
      </c>
      <c r="AE27" s="139">
        <f>'[4]Субвенция  на  полномочия'!H21/1000</f>
        <v>347.28800000000001</v>
      </c>
      <c r="AF27" s="139">
        <f>'[4]Субвенция  на  полномочия'!I21/1000</f>
        <v>347.28800000000001</v>
      </c>
      <c r="AG27" s="174">
        <f t="shared" si="10"/>
        <v>100</v>
      </c>
      <c r="AH27" s="229">
        <v>1854.4390000000001</v>
      </c>
      <c r="AI27" s="139">
        <f>'[4]Проверочная  таблица'!TE25/1000</f>
        <v>1889.7895600000002</v>
      </c>
      <c r="AJ27" s="139">
        <f>'[4]Проверочная  таблица'!TF25/1000</f>
        <v>1645.28837</v>
      </c>
      <c r="AK27" s="174">
        <f t="shared" si="11"/>
        <v>87.061988531675453</v>
      </c>
      <c r="AL27" s="229">
        <v>5397.8509999999997</v>
      </c>
      <c r="AM27" s="139">
        <f>'[4]Субвенция  на  полномочия'!J21/1000</f>
        <v>3882.58</v>
      </c>
      <c r="AN27" s="139">
        <f>'[4]Субвенция  на  полномочия'!K21/1000</f>
        <v>3342.58</v>
      </c>
      <c r="AO27" s="174">
        <f t="shared" si="12"/>
        <v>86.09172251441052</v>
      </c>
      <c r="AP27" s="230"/>
      <c r="AQ27" s="139">
        <f>'[4]Субвенция  на  полномочия'!L21/1000</f>
        <v>20.16</v>
      </c>
      <c r="AR27" s="139">
        <f>'[4]Субвенция  на  полномочия'!M21/1000</f>
        <v>5.52</v>
      </c>
      <c r="AS27" s="174">
        <f t="shared" si="13"/>
        <v>27.38095238095238</v>
      </c>
      <c r="AT27" s="229">
        <v>6251.7743100000007</v>
      </c>
      <c r="AU27" s="231">
        <f>'[4]Проверочная  таблица'!TQ25/1000</f>
        <v>6251.7743100000007</v>
      </c>
      <c r="AV27" s="231">
        <f>'[4]Проверочная  таблица'!TT25/1000</f>
        <v>5695.3739399999995</v>
      </c>
      <c r="AW27" s="174">
        <f t="shared" si="14"/>
        <v>91.100120663184953</v>
      </c>
      <c r="AX27" s="229">
        <v>544.79999999999995</v>
      </c>
      <c r="AY27" s="139">
        <f>'[4]Субвенция  на  полномочия'!N21/1000</f>
        <v>503.16499999999996</v>
      </c>
      <c r="AZ27" s="139">
        <f>'[4]Субвенция  на  полномочия'!O21/1000</f>
        <v>503.16500000000002</v>
      </c>
      <c r="BA27" s="174">
        <f t="shared" si="15"/>
        <v>100.00000000000003</v>
      </c>
      <c r="BB27" s="229">
        <v>54.1</v>
      </c>
      <c r="BC27" s="139">
        <f>'[4]Субвенция  на  полномочия'!P21/1000</f>
        <v>0</v>
      </c>
      <c r="BD27" s="139">
        <f>'[4]Субвенция  на  полномочия'!Q21/1000</f>
        <v>0</v>
      </c>
      <c r="BE27" s="174">
        <f t="shared" si="16"/>
        <v>0</v>
      </c>
      <c r="BF27" s="229">
        <v>7414.2549999999992</v>
      </c>
      <c r="BG27" s="139">
        <f>'[4]Проверочная  таблица'!TC25/1000</f>
        <v>5693.6929899999996</v>
      </c>
      <c r="BH27" s="139">
        <f>'[4]Проверочная  таблица'!TD25/1000</f>
        <v>5669.7754400000003</v>
      </c>
      <c r="BI27" s="174">
        <f t="shared" si="17"/>
        <v>99.579929054095359</v>
      </c>
      <c r="BJ27" s="229">
        <v>1796.4</v>
      </c>
      <c r="BK27" s="139">
        <f>'[4]Субвенция  на  полномочия'!R21/1000</f>
        <v>1935.55</v>
      </c>
      <c r="BL27" s="139">
        <f>'[4]Субвенция  на  полномочия'!S21/1000</f>
        <v>1926.9069399999998</v>
      </c>
      <c r="BM27" s="174">
        <f t="shared" si="18"/>
        <v>99.553457156880469</v>
      </c>
      <c r="BN27" s="229">
        <v>558.70000000000005</v>
      </c>
      <c r="BO27" s="139">
        <f>'[4]Субвенция  на  полномочия'!T21/1000</f>
        <v>586.20000000000005</v>
      </c>
      <c r="BP27" s="139">
        <f>'[4]Субвенция  на  полномочия'!U21/1000</f>
        <v>586.20000000000005</v>
      </c>
      <c r="BQ27" s="174">
        <f t="shared" si="19"/>
        <v>100</v>
      </c>
      <c r="BR27" s="229">
        <v>43636.5</v>
      </c>
      <c r="BS27" s="139">
        <f>'[4]Субвенция  на  полномочия'!V21/1000</f>
        <v>45902.231</v>
      </c>
      <c r="BT27" s="139">
        <f>'[4]Субвенция  на  полномочия'!W21/1000</f>
        <v>45204.487999999998</v>
      </c>
      <c r="BU27" s="174">
        <f t="shared" si="20"/>
        <v>98.479936628788252</v>
      </c>
      <c r="BV27" s="229">
        <v>156005</v>
      </c>
      <c r="BW27" s="139">
        <f>'[4]Субвенция  на  полномочия'!X21/1000</f>
        <v>162919.68799999999</v>
      </c>
      <c r="BX27" s="139">
        <f>'[4]Субвенция  на  полномочия'!Y21/1000</f>
        <v>157136.07399999999</v>
      </c>
      <c r="BY27" s="174">
        <f t="shared" si="21"/>
        <v>96.450021436328797</v>
      </c>
      <c r="BZ27" s="229">
        <v>0</v>
      </c>
      <c r="CA27" s="139">
        <f>'[4]Субвенция  на  полномочия'!Z21/1000</f>
        <v>0</v>
      </c>
      <c r="CB27" s="139">
        <f>'[4]Субвенция  на  полномочия'!AA21/1000</f>
        <v>0</v>
      </c>
      <c r="CC27" s="174">
        <f t="shared" si="22"/>
        <v>0</v>
      </c>
      <c r="CD27" s="229">
        <v>0.5</v>
      </c>
      <c r="CE27" s="139">
        <f>'[4]Субвенция  на  полномочия'!AB21/1000</f>
        <v>0.5</v>
      </c>
      <c r="CF27" s="139">
        <f>'[4]Субвенция  на  полномочия'!AC21/1000</f>
        <v>0.5</v>
      </c>
      <c r="CG27" s="174">
        <f t="shared" si="23"/>
        <v>100</v>
      </c>
      <c r="CH27" s="229">
        <v>1934.1</v>
      </c>
      <c r="CI27" s="139">
        <f>'[4]Субвенция  на  полномочия'!AD21/1000</f>
        <v>2042.8</v>
      </c>
      <c r="CJ27" s="139">
        <f>'[4]Субвенция  на  полномочия'!AE21/1000</f>
        <v>2042.8</v>
      </c>
      <c r="CK27" s="174">
        <f t="shared" si="24"/>
        <v>100</v>
      </c>
      <c r="CL27" s="229">
        <v>0</v>
      </c>
      <c r="CM27" s="139">
        <f>'[4]Субвенция  на  полномочия'!AF21/1000</f>
        <v>0</v>
      </c>
      <c r="CN27" s="139">
        <f>'[4]Субвенция  на  полномочия'!AG21/1000</f>
        <v>0</v>
      </c>
      <c r="CO27" s="174">
        <f t="shared" si="25"/>
        <v>0</v>
      </c>
      <c r="CP27" s="229">
        <v>625.63427999999999</v>
      </c>
      <c r="CQ27" s="139">
        <f>'[4]Субвенция  на  полномочия'!AH21/1000</f>
        <v>659.02963999999997</v>
      </c>
      <c r="CR27" s="139">
        <f>'[4]Субвенция  на  полномочия'!AI21/1000</f>
        <v>627.79999999999995</v>
      </c>
      <c r="CS27" s="174">
        <f t="shared" si="26"/>
        <v>95.261269280695785</v>
      </c>
      <c r="CT27" s="229">
        <v>236.46600000000001</v>
      </c>
      <c r="CU27" s="139">
        <f>'[4]Субвенция  на  полномочия'!AJ21/1000</f>
        <v>701.73599999999999</v>
      </c>
      <c r="CV27" s="139">
        <f>'[4]Субвенция  на  полномочия'!AK21/1000</f>
        <v>691.40499999999997</v>
      </c>
      <c r="CW27" s="174">
        <f t="shared" si="27"/>
        <v>98.527793928200907</v>
      </c>
      <c r="CX27" s="229">
        <v>2171.3450000000003</v>
      </c>
      <c r="CY27" s="139">
        <f>'[4]Проверочная  таблица'!TW25/1000</f>
        <v>2237.3771100000004</v>
      </c>
      <c r="CZ27" s="139">
        <f>'[4]Проверочная  таблица'!TZ25/1000</f>
        <v>2237.3771100000004</v>
      </c>
      <c r="DA27" s="174">
        <f t="shared" si="28"/>
        <v>100</v>
      </c>
      <c r="DB27" s="229">
        <v>1610.3</v>
      </c>
      <c r="DC27" s="139">
        <f>'[4]Проверочная  таблица'!TG25/1000</f>
        <v>1700.3999999999999</v>
      </c>
      <c r="DD27" s="139">
        <f>'[4]Проверочная  таблица'!TH25/1000</f>
        <v>1700.4</v>
      </c>
      <c r="DE27" s="174">
        <f t="shared" si="29"/>
        <v>100.00000000000003</v>
      </c>
      <c r="DF27" s="229">
        <v>10</v>
      </c>
      <c r="DG27" s="139">
        <f>'[4]Проверочная  таблица'!TI25/1000</f>
        <v>10</v>
      </c>
      <c r="DH27" s="139">
        <f>'[4]Проверочная  таблица'!TJ25/1000</f>
        <v>0</v>
      </c>
      <c r="DI27" s="174">
        <f t="shared" si="30"/>
        <v>0</v>
      </c>
      <c r="DJ27" s="229">
        <v>861.87</v>
      </c>
      <c r="DK27" s="139">
        <f>'[4]Субвенция  на  полномочия'!AL21/1000</f>
        <v>895.29049999999995</v>
      </c>
      <c r="DL27" s="139">
        <f>'[4]Субвенция  на  полномочия'!AM21/1000</f>
        <v>892.95291000000009</v>
      </c>
      <c r="DM27" s="174">
        <f t="shared" si="31"/>
        <v>99.738901507387851</v>
      </c>
      <c r="DO27" s="232"/>
    </row>
    <row r="28" spans="1:119" s="20" customFormat="1" ht="21.75" customHeight="1" x14ac:dyDescent="0.25">
      <c r="A28" s="143" t="s">
        <v>48</v>
      </c>
      <c r="B28" s="228">
        <f t="shared" si="0"/>
        <v>314701.24687000003</v>
      </c>
      <c r="C28" s="228">
        <f t="shared" si="0"/>
        <v>322846.74039999995</v>
      </c>
      <c r="D28" s="228">
        <f>'[3]Исполнение для администрации_КБ'!T28</f>
        <v>322846.74039999989</v>
      </c>
      <c r="E28" s="228">
        <f t="shared" si="1"/>
        <v>0</v>
      </c>
      <c r="F28" s="228">
        <f>'[3]Исполнение для администрации_КБ'!U28</f>
        <v>322565.92741999996</v>
      </c>
      <c r="G28" s="228">
        <f t="shared" si="2"/>
        <v>0</v>
      </c>
      <c r="H28" s="228">
        <f t="shared" si="3"/>
        <v>322565.92741999996</v>
      </c>
      <c r="I28" s="174">
        <f t="shared" si="4"/>
        <v>99.913019725814152</v>
      </c>
      <c r="J28" s="229">
        <v>0</v>
      </c>
      <c r="K28" s="139">
        <f>'[4]Проверочная  таблица'!TK26/1000</f>
        <v>2596.6799999999998</v>
      </c>
      <c r="L28" s="139">
        <f>'[4]Проверочная  таблица'!TL26/1000</f>
        <v>2596.6799999999998</v>
      </c>
      <c r="M28" s="174">
        <f t="shared" si="5"/>
        <v>100</v>
      </c>
      <c r="N28" s="229">
        <v>0</v>
      </c>
      <c r="O28" s="139">
        <f>'[4]Проверочная  таблица'!TM26/1000</f>
        <v>0</v>
      </c>
      <c r="P28" s="139">
        <f>'[4]Проверочная  таблица'!TN26/1000</f>
        <v>0</v>
      </c>
      <c r="Q28" s="174">
        <f t="shared" si="6"/>
        <v>0</v>
      </c>
      <c r="R28" s="229">
        <v>0</v>
      </c>
      <c r="S28" s="139">
        <f>'[4]Проверочная  таблица'!TO26/1000</f>
        <v>0</v>
      </c>
      <c r="T28" s="139">
        <f>'[4]Проверочная  таблица'!TP26/1000</f>
        <v>0</v>
      </c>
      <c r="U28" s="174">
        <f t="shared" si="7"/>
        <v>0</v>
      </c>
      <c r="V28" s="229">
        <v>6.52135</v>
      </c>
      <c r="W28" s="139">
        <f>'[4]Субвенция  на  полномочия'!D22/1000</f>
        <v>6.52135</v>
      </c>
      <c r="X28" s="139">
        <f>'[4]Субвенция  на  полномочия'!E22/1000</f>
        <v>0</v>
      </c>
      <c r="Y28" s="174">
        <f t="shared" si="8"/>
        <v>0</v>
      </c>
      <c r="Z28" s="229">
        <v>1617.9</v>
      </c>
      <c r="AA28" s="139">
        <f>'[4]Субвенция  на  полномочия'!F22/1000</f>
        <v>1522.4440000000002</v>
      </c>
      <c r="AB28" s="139">
        <f>'[4]Субвенция  на  полномочия'!G22/1000</f>
        <v>1516.5920000000001</v>
      </c>
      <c r="AC28" s="174">
        <f t="shared" si="9"/>
        <v>99.61561804572122</v>
      </c>
      <c r="AD28" s="229">
        <v>448.4</v>
      </c>
      <c r="AE28" s="139">
        <f>'[4]Субвенция  на  полномочия'!H22/1000</f>
        <v>448.4</v>
      </c>
      <c r="AF28" s="139">
        <f>'[4]Субвенция  на  полномочия'!I22/1000</f>
        <v>425.34800000000001</v>
      </c>
      <c r="AG28" s="174">
        <f t="shared" si="10"/>
        <v>94.859054415700271</v>
      </c>
      <c r="AH28" s="229">
        <v>2242.1329999999998</v>
      </c>
      <c r="AI28" s="139">
        <f>'[4]Проверочная  таблица'!TE26/1000</f>
        <v>2059.8835599999998</v>
      </c>
      <c r="AJ28" s="139">
        <f>'[4]Проверочная  таблица'!TF26/1000</f>
        <v>1819.4819600000001</v>
      </c>
      <c r="AK28" s="174">
        <f t="shared" si="11"/>
        <v>88.329359743033251</v>
      </c>
      <c r="AL28" s="229">
        <v>7610.585</v>
      </c>
      <c r="AM28" s="139">
        <f>'[4]Субвенция  на  полномочия'!J22/1000</f>
        <v>5895.6310000000003</v>
      </c>
      <c r="AN28" s="139">
        <f>'[4]Субвенция  на  полномочия'!K22/1000</f>
        <v>5895.6310000000003</v>
      </c>
      <c r="AO28" s="174">
        <f t="shared" si="12"/>
        <v>100</v>
      </c>
      <c r="AP28" s="230"/>
      <c r="AQ28" s="139">
        <f>'[4]Субвенция  на  полномочия'!L22/1000</f>
        <v>52.92</v>
      </c>
      <c r="AR28" s="139">
        <f>'[4]Субвенция  на  полномочия'!M22/1000</f>
        <v>52.92</v>
      </c>
      <c r="AS28" s="174">
        <f t="shared" si="13"/>
        <v>100</v>
      </c>
      <c r="AT28" s="229">
        <v>8149.9716399999998</v>
      </c>
      <c r="AU28" s="231">
        <f>'[4]Проверочная  таблица'!TQ26/1000</f>
        <v>7149.9716399999998</v>
      </c>
      <c r="AV28" s="231">
        <f>'[4]Проверочная  таблица'!TT26/1000</f>
        <v>7149.9716100000005</v>
      </c>
      <c r="AW28" s="174">
        <f t="shared" si="14"/>
        <v>99.999999580417935</v>
      </c>
      <c r="AX28" s="229">
        <v>1127.5999999999999</v>
      </c>
      <c r="AY28" s="139">
        <f>'[4]Субвенция  на  полномочия'!N22/1000</f>
        <v>996.17695999999978</v>
      </c>
      <c r="AZ28" s="139">
        <f>'[4]Субвенция  на  полномочия'!O22/1000</f>
        <v>996.17696000000001</v>
      </c>
      <c r="BA28" s="174">
        <f t="shared" si="15"/>
        <v>100.00000000000003</v>
      </c>
      <c r="BB28" s="229">
        <v>54.21</v>
      </c>
      <c r="BC28" s="139">
        <f>'[4]Субвенция  на  полномочия'!P22/1000</f>
        <v>0</v>
      </c>
      <c r="BD28" s="139">
        <f>'[4]Субвенция  на  полномочия'!Q22/1000</f>
        <v>0</v>
      </c>
      <c r="BE28" s="174">
        <f t="shared" si="16"/>
        <v>0</v>
      </c>
      <c r="BF28" s="229">
        <v>5112.0569999999998</v>
      </c>
      <c r="BG28" s="139">
        <f>'[4]Проверочная  таблица'!TC26/1000</f>
        <v>3466.2501500000003</v>
      </c>
      <c r="BH28" s="139">
        <f>'[4]Проверочная  таблица'!TD26/1000</f>
        <v>3466.2501499999998</v>
      </c>
      <c r="BI28" s="174">
        <f t="shared" si="17"/>
        <v>99.999999999999986</v>
      </c>
      <c r="BJ28" s="229">
        <v>1893.2</v>
      </c>
      <c r="BK28" s="139">
        <f>'[4]Субвенция  на  полномочия'!R22/1000</f>
        <v>1992.46</v>
      </c>
      <c r="BL28" s="139">
        <f>'[4]Субвенция  на  полномочия'!S22/1000</f>
        <v>1992.46</v>
      </c>
      <c r="BM28" s="174">
        <f t="shared" si="18"/>
        <v>100</v>
      </c>
      <c r="BN28" s="229">
        <v>504.1</v>
      </c>
      <c r="BO28" s="139">
        <f>'[4]Субвенция  на  полномочия'!T22/1000</f>
        <v>531.6</v>
      </c>
      <c r="BP28" s="139">
        <f>'[4]Субвенция  на  полномочия'!U22/1000</f>
        <v>531.6</v>
      </c>
      <c r="BQ28" s="174">
        <f t="shared" si="19"/>
        <v>100</v>
      </c>
      <c r="BR28" s="229">
        <v>50068.4</v>
      </c>
      <c r="BS28" s="139">
        <f>'[4]Субвенция  на  полномочия'!V22/1000</f>
        <v>50222.652000000002</v>
      </c>
      <c r="BT28" s="139">
        <f>'[4]Субвенция  на  полномочия'!W22/1000</f>
        <v>50222.652000000002</v>
      </c>
      <c r="BU28" s="174">
        <f t="shared" si="20"/>
        <v>100</v>
      </c>
      <c r="BV28" s="229">
        <v>228480.245</v>
      </c>
      <c r="BW28" s="139">
        <f>'[4]Субвенция  на  полномочия'!X22/1000</f>
        <v>237375.18999999997</v>
      </c>
      <c r="BX28" s="139">
        <f>'[4]Субвенция  на  полномочия'!Y22/1000</f>
        <v>237375.19</v>
      </c>
      <c r="BY28" s="174">
        <f t="shared" si="21"/>
        <v>100.00000000000003</v>
      </c>
      <c r="BZ28" s="229">
        <v>0</v>
      </c>
      <c r="CA28" s="139">
        <f>'[4]Субвенция  на  полномочия'!Z22/1000</f>
        <v>0</v>
      </c>
      <c r="CB28" s="139">
        <f>'[4]Субвенция  на  полномочия'!AA22/1000</f>
        <v>0</v>
      </c>
      <c r="CC28" s="174">
        <f t="shared" si="22"/>
        <v>0</v>
      </c>
      <c r="CD28" s="229">
        <v>4</v>
      </c>
      <c r="CE28" s="139">
        <f>'[4]Субвенция  на  полномочия'!AB22/1000</f>
        <v>1.5</v>
      </c>
      <c r="CF28" s="139">
        <f>'[4]Субвенция  на  полномочия'!AC22/1000</f>
        <v>1.5</v>
      </c>
      <c r="CG28" s="174">
        <f t="shared" si="23"/>
        <v>100</v>
      </c>
      <c r="CH28" s="229">
        <v>2212.6999999999998</v>
      </c>
      <c r="CI28" s="139">
        <f>'[4]Субвенция  на  полномочия'!AD22/1000</f>
        <v>2319.2999999999997</v>
      </c>
      <c r="CJ28" s="139">
        <f>'[4]Субвенция  на  полномочия'!AE22/1000</f>
        <v>2319.3000000000002</v>
      </c>
      <c r="CK28" s="174">
        <f t="shared" si="24"/>
        <v>100.00000000000003</v>
      </c>
      <c r="CL28" s="229">
        <v>0</v>
      </c>
      <c r="CM28" s="139">
        <f>'[4]Субвенция  на  полномочия'!AF22/1000</f>
        <v>0</v>
      </c>
      <c r="CN28" s="139">
        <f>'[4]Субвенция  на  полномочия'!AG22/1000</f>
        <v>0</v>
      </c>
      <c r="CO28" s="174">
        <f t="shared" si="25"/>
        <v>0</v>
      </c>
      <c r="CP28" s="229">
        <v>626.84288000000004</v>
      </c>
      <c r="CQ28" s="139">
        <f>'[4]Субвенция  на  полномочия'!AH22/1000</f>
        <v>660.23824000000002</v>
      </c>
      <c r="CR28" s="139">
        <f>'[4]Субвенция  на  полномочия'!AI22/1000</f>
        <v>660.23824000000002</v>
      </c>
      <c r="CS28" s="174">
        <f t="shared" si="26"/>
        <v>100</v>
      </c>
      <c r="CT28" s="229">
        <v>236.46600000000001</v>
      </c>
      <c r="CU28" s="139">
        <f>'[4]Субвенция  на  полномочия'!AJ22/1000</f>
        <v>821.88599999999997</v>
      </c>
      <c r="CV28" s="139">
        <f>'[4]Субвенция  на  полномочия'!AK22/1000</f>
        <v>816.9</v>
      </c>
      <c r="CW28" s="174">
        <f t="shared" si="27"/>
        <v>99.393346522510413</v>
      </c>
      <c r="CX28" s="229">
        <v>2050.3450000000003</v>
      </c>
      <c r="CY28" s="139">
        <f>'[4]Проверочная  таблица'!TW26/1000</f>
        <v>2354.0450000000001</v>
      </c>
      <c r="CZ28" s="139">
        <f>'[4]Проверочная  таблица'!TZ26/1000</f>
        <v>2354.0450000000001</v>
      </c>
      <c r="DA28" s="174">
        <f t="shared" si="28"/>
        <v>100</v>
      </c>
      <c r="DB28" s="229">
        <v>1457.4</v>
      </c>
      <c r="DC28" s="139">
        <f>'[4]Проверочная  таблица'!TG26/1000</f>
        <v>1541.4</v>
      </c>
      <c r="DD28" s="139">
        <f>'[4]Проверочная  таблица'!TH26/1000</f>
        <v>1541.4</v>
      </c>
      <c r="DE28" s="174">
        <f t="shared" si="29"/>
        <v>100</v>
      </c>
      <c r="DF28" s="229">
        <v>10</v>
      </c>
      <c r="DG28" s="139">
        <f>'[4]Проверочная  таблица'!TI26/1000</f>
        <v>10</v>
      </c>
      <c r="DH28" s="139">
        <f>'[4]Проверочная  таблица'!TJ26/1000</f>
        <v>10</v>
      </c>
      <c r="DI28" s="174">
        <f t="shared" si="30"/>
        <v>100</v>
      </c>
      <c r="DJ28" s="229">
        <v>788.17</v>
      </c>
      <c r="DK28" s="139">
        <f>'[4]Субвенция  на  полномочия'!AL22/1000</f>
        <v>821.59049999999991</v>
      </c>
      <c r="DL28" s="139">
        <f>'[4]Субвенция  на  полномочия'!AM22/1000</f>
        <v>821.59050000000002</v>
      </c>
      <c r="DM28" s="174">
        <f t="shared" si="31"/>
        <v>100.00000000000003</v>
      </c>
      <c r="DO28" s="232"/>
    </row>
    <row r="29" spans="1:119" s="20" customFormat="1" ht="21.75" customHeight="1" x14ac:dyDescent="0.25">
      <c r="A29" s="143" t="s">
        <v>49</v>
      </c>
      <c r="B29" s="228">
        <f t="shared" si="0"/>
        <v>512870.12679999997</v>
      </c>
      <c r="C29" s="228">
        <f t="shared" si="0"/>
        <v>518540.55736999994</v>
      </c>
      <c r="D29" s="228">
        <f>'[3]Исполнение для администрации_КБ'!T29</f>
        <v>518540.55736999999</v>
      </c>
      <c r="E29" s="228">
        <f t="shared" si="1"/>
        <v>0</v>
      </c>
      <c r="F29" s="228">
        <f>'[3]Исполнение для администрации_КБ'!U29</f>
        <v>512820.66245999996</v>
      </c>
      <c r="G29" s="228">
        <f t="shared" si="2"/>
        <v>0</v>
      </c>
      <c r="H29" s="228">
        <f t="shared" si="3"/>
        <v>512820.66245999996</v>
      </c>
      <c r="I29" s="174">
        <f t="shared" si="4"/>
        <v>98.896924294791745</v>
      </c>
      <c r="J29" s="229">
        <v>1493.28</v>
      </c>
      <c r="K29" s="139">
        <f>'[4]Проверочная  таблица'!TK27/1000</f>
        <v>4742.3159999999998</v>
      </c>
      <c r="L29" s="139">
        <f>'[4]Проверочная  таблица'!TL27/1000</f>
        <v>4742.3159999999998</v>
      </c>
      <c r="M29" s="174">
        <f t="shared" si="5"/>
        <v>100</v>
      </c>
      <c r="N29" s="229">
        <v>0</v>
      </c>
      <c r="O29" s="139">
        <f>'[4]Проверочная  таблица'!TM27/1000</f>
        <v>0</v>
      </c>
      <c r="P29" s="139">
        <f>'[4]Проверочная  таблица'!TN27/1000</f>
        <v>0</v>
      </c>
      <c r="Q29" s="174">
        <f t="shared" si="6"/>
        <v>0</v>
      </c>
      <c r="R29" s="229">
        <v>0</v>
      </c>
      <c r="S29" s="139">
        <f>'[4]Проверочная  таблица'!TO27/1000</f>
        <v>0</v>
      </c>
      <c r="T29" s="139">
        <f>'[4]Проверочная  таблица'!TP27/1000</f>
        <v>0</v>
      </c>
      <c r="U29" s="174">
        <f t="shared" si="7"/>
        <v>0</v>
      </c>
      <c r="V29" s="229">
        <v>6.52135</v>
      </c>
      <c r="W29" s="139">
        <f>'[4]Субвенция  на  полномочия'!D23/1000</f>
        <v>6.52135</v>
      </c>
      <c r="X29" s="139">
        <f>'[4]Субвенция  на  полномочия'!E23/1000</f>
        <v>6.52135</v>
      </c>
      <c r="Y29" s="174">
        <f t="shared" si="8"/>
        <v>100</v>
      </c>
      <c r="Z29" s="229">
        <v>1203.5</v>
      </c>
      <c r="AA29" s="139">
        <f>'[4]Субвенция  на  полномочия'!F23/1000</f>
        <v>1049.202</v>
      </c>
      <c r="AB29" s="139">
        <f>'[4]Субвенция  на  полномочия'!G23/1000</f>
        <v>1044.4280000000001</v>
      </c>
      <c r="AC29" s="174">
        <f t="shared" si="9"/>
        <v>99.544987523851475</v>
      </c>
      <c r="AD29" s="229">
        <v>322.3</v>
      </c>
      <c r="AE29" s="139">
        <f>'[4]Субвенция  на  полномочия'!H23/1000</f>
        <v>322.3</v>
      </c>
      <c r="AF29" s="139">
        <f>'[4]Субвенция  на  полномочия'!I23/1000</f>
        <v>307.07600000000002</v>
      </c>
      <c r="AG29" s="174">
        <f t="shared" si="10"/>
        <v>95.276450511945399</v>
      </c>
      <c r="AH29" s="229">
        <v>5252.0159999999996</v>
      </c>
      <c r="AI29" s="139">
        <f>'[4]Проверочная  таблица'!TE27/1000</f>
        <v>5352.1759199999997</v>
      </c>
      <c r="AJ29" s="139">
        <f>'[4]Проверочная  таблица'!TF27/1000</f>
        <v>4929.9952499999999</v>
      </c>
      <c r="AK29" s="174">
        <f t="shared" si="11"/>
        <v>92.111980691397008</v>
      </c>
      <c r="AL29" s="229">
        <v>16145.218999999999</v>
      </c>
      <c r="AM29" s="139">
        <f>'[4]Субвенция  на  полномочия'!J23/1000</f>
        <v>15186.328</v>
      </c>
      <c r="AN29" s="139">
        <f>'[4]Субвенция  на  полномочия'!K23/1000</f>
        <v>15037.15602</v>
      </c>
      <c r="AO29" s="174">
        <f t="shared" si="12"/>
        <v>99.017721861400602</v>
      </c>
      <c r="AP29" s="230"/>
      <c r="AQ29" s="139">
        <f>'[4]Субвенция  на  полномочия'!L23/1000</f>
        <v>75.599999999999994</v>
      </c>
      <c r="AR29" s="139">
        <f>'[4]Субвенция  на  полномочия'!M23/1000</f>
        <v>75.599999999999994</v>
      </c>
      <c r="AS29" s="174">
        <f t="shared" si="13"/>
        <v>100</v>
      </c>
      <c r="AT29" s="229">
        <v>18217.028149999998</v>
      </c>
      <c r="AU29" s="231">
        <f>'[4]Проверочная  таблица'!TQ27/1000</f>
        <v>18217.028149999998</v>
      </c>
      <c r="AV29" s="231">
        <f>'[4]Проверочная  таблица'!TT27/1000</f>
        <v>18217.028149999998</v>
      </c>
      <c r="AW29" s="174">
        <f t="shared" si="14"/>
        <v>100</v>
      </c>
      <c r="AX29" s="229">
        <v>1067</v>
      </c>
      <c r="AY29" s="139">
        <f>'[4]Субвенция  на  полномочия'!N23/1000</f>
        <v>1378.5419999999999</v>
      </c>
      <c r="AZ29" s="139">
        <f>'[4]Субвенция  на  полномочия'!O23/1000</f>
        <v>1378.5419999999999</v>
      </c>
      <c r="BA29" s="174">
        <f t="shared" si="15"/>
        <v>100</v>
      </c>
      <c r="BB29" s="229">
        <v>107.05</v>
      </c>
      <c r="BC29" s="139">
        <f>'[4]Субвенция  на  полномочия'!P23/1000</f>
        <v>100</v>
      </c>
      <c r="BD29" s="139">
        <f>'[4]Субвенция  на  полномочия'!Q23/1000</f>
        <v>100</v>
      </c>
      <c r="BE29" s="174">
        <f t="shared" si="16"/>
        <v>100</v>
      </c>
      <c r="BF29" s="229">
        <v>22260.45</v>
      </c>
      <c r="BG29" s="139">
        <f>'[4]Проверочная  таблица'!TC27/1000</f>
        <v>21366.021680000002</v>
      </c>
      <c r="BH29" s="139">
        <f>'[4]Проверочная  таблица'!TD27/1000</f>
        <v>20262.296309999998</v>
      </c>
      <c r="BI29" s="174">
        <f t="shared" si="17"/>
        <v>94.834202704974487</v>
      </c>
      <c r="BJ29" s="229">
        <v>3603.6</v>
      </c>
      <c r="BK29" s="139">
        <f>'[4]Субвенция  на  полномочия'!R23/1000</f>
        <v>3979.645</v>
      </c>
      <c r="BL29" s="139">
        <f>'[4]Субвенция  на  полномочия'!S23/1000</f>
        <v>3979.645</v>
      </c>
      <c r="BM29" s="174">
        <f t="shared" si="18"/>
        <v>100</v>
      </c>
      <c r="BN29" s="229">
        <v>532.20000000000005</v>
      </c>
      <c r="BO29" s="139">
        <f>'[4]Субвенция  на  полномочия'!T23/1000</f>
        <v>559.70000000000005</v>
      </c>
      <c r="BP29" s="139">
        <f>'[4]Субвенция  на  полномочия'!U23/1000</f>
        <v>559.70000000000005</v>
      </c>
      <c r="BQ29" s="174">
        <f t="shared" si="19"/>
        <v>100</v>
      </c>
      <c r="BR29" s="229">
        <v>122454.2</v>
      </c>
      <c r="BS29" s="139">
        <f>'[4]Субвенция  на  полномочия'!V23/1000</f>
        <v>127735.11199999999</v>
      </c>
      <c r="BT29" s="139">
        <f>'[4]Субвенция  на  полномочия'!W23/1000</f>
        <v>124088.38099999999</v>
      </c>
      <c r="BU29" s="174">
        <f t="shared" si="20"/>
        <v>97.145083334643331</v>
      </c>
      <c r="BV29" s="229">
        <v>309022</v>
      </c>
      <c r="BW29" s="139">
        <f>'[4]Субвенция  на  полномочия'!X23/1000</f>
        <v>305816.32199999999</v>
      </c>
      <c r="BX29" s="139">
        <f>'[4]Субвенция  на  полномочия'!Y23/1000</f>
        <v>305816.32199999999</v>
      </c>
      <c r="BY29" s="174">
        <f t="shared" si="21"/>
        <v>100</v>
      </c>
      <c r="BZ29" s="229">
        <v>518.31674999999996</v>
      </c>
      <c r="CA29" s="139">
        <f>'[4]Субвенция  на  полномочия'!Z23/1000</f>
        <v>518.31674999999996</v>
      </c>
      <c r="CB29" s="139">
        <f>'[4]Субвенция  на  полномочия'!AA23/1000</f>
        <v>518.31674999999996</v>
      </c>
      <c r="CC29" s="174">
        <f t="shared" si="22"/>
        <v>100</v>
      </c>
      <c r="CD29" s="229">
        <v>5</v>
      </c>
      <c r="CE29" s="139">
        <f>'[4]Субвенция  на  полномочия'!AB23/1000</f>
        <v>10</v>
      </c>
      <c r="CF29" s="139">
        <f>'[4]Субвенция  на  полномочия'!AC23/1000</f>
        <v>10</v>
      </c>
      <c r="CG29" s="174">
        <f t="shared" si="23"/>
        <v>100</v>
      </c>
      <c r="CH29" s="229">
        <v>2382</v>
      </c>
      <c r="CI29" s="139">
        <f>'[4]Субвенция  на  полномочия'!AD23/1000</f>
        <v>2538.2820000000002</v>
      </c>
      <c r="CJ29" s="139">
        <f>'[4]Субвенция  на  полномочия'!AE23/1000</f>
        <v>2538.2820000000002</v>
      </c>
      <c r="CK29" s="174">
        <f t="shared" si="24"/>
        <v>100</v>
      </c>
      <c r="CL29" s="229">
        <v>0</v>
      </c>
      <c r="CM29" s="139">
        <f>'[4]Субвенция  на  полномочия'!AF23/1000</f>
        <v>0</v>
      </c>
      <c r="CN29" s="139">
        <f>'[4]Субвенция  на  полномочия'!AG23/1000</f>
        <v>0</v>
      </c>
      <c r="CO29" s="174">
        <f t="shared" si="25"/>
        <v>0</v>
      </c>
      <c r="CP29" s="229">
        <v>1197.7945500000001</v>
      </c>
      <c r="CQ29" s="139">
        <f>'[4]Субвенция  на  полномочия'!AH23/1000</f>
        <v>1229.41302</v>
      </c>
      <c r="CR29" s="139">
        <f>'[4]Субвенция  на  полномочия'!AI23/1000</f>
        <v>900</v>
      </c>
      <c r="CS29" s="174">
        <f t="shared" si="26"/>
        <v>73.205666879955444</v>
      </c>
      <c r="CT29" s="229">
        <v>367.83600000000001</v>
      </c>
      <c r="CU29" s="139">
        <f>'[4]Субвенция  на  полномочия'!AJ23/1000</f>
        <v>1418.596</v>
      </c>
      <c r="CV29" s="139">
        <f>'[4]Субвенция  на  полномочия'!AK23/1000</f>
        <v>1409.62598</v>
      </c>
      <c r="CW29" s="174">
        <f t="shared" si="27"/>
        <v>99.367683258658573</v>
      </c>
      <c r="CX29" s="229">
        <v>3102.9449999999997</v>
      </c>
      <c r="CY29" s="139">
        <f>'[4]Проверочная  таблица'!TW27/1000</f>
        <v>3139.2449999999999</v>
      </c>
      <c r="CZ29" s="139">
        <f>'[4]Проверочная  таблица'!TZ27/1000</f>
        <v>3139.2449999999999</v>
      </c>
      <c r="DA29" s="174">
        <f t="shared" si="28"/>
        <v>100</v>
      </c>
      <c r="DB29" s="229">
        <v>2655.4</v>
      </c>
      <c r="DC29" s="139">
        <f>'[4]Проверочная  таблица'!TG27/1000</f>
        <v>2812</v>
      </c>
      <c r="DD29" s="139">
        <f>'[4]Проверочная  таблица'!TH27/1000</f>
        <v>2812</v>
      </c>
      <c r="DE29" s="174">
        <f t="shared" si="29"/>
        <v>100</v>
      </c>
      <c r="DF29" s="229">
        <v>35</v>
      </c>
      <c r="DG29" s="139">
        <f>'[4]Проверочная  таблица'!TI27/1000</f>
        <v>35</v>
      </c>
      <c r="DH29" s="139">
        <f>'[4]Проверочная  таблица'!TJ27/1000</f>
        <v>32.64</v>
      </c>
      <c r="DI29" s="174">
        <f t="shared" si="30"/>
        <v>93.257142857142867</v>
      </c>
      <c r="DJ29" s="229">
        <v>919.47</v>
      </c>
      <c r="DK29" s="139">
        <f>'[4]Субвенция  на  полномочия'!AL23/1000</f>
        <v>952.89049999999997</v>
      </c>
      <c r="DL29" s="139">
        <f>'[4]Субвенция  на  полномочия'!AM23/1000</f>
        <v>915.54565000000002</v>
      </c>
      <c r="DM29" s="174">
        <f t="shared" si="31"/>
        <v>96.080887573126191</v>
      </c>
      <c r="DO29" s="232"/>
    </row>
    <row r="30" spans="1:119" s="20" customFormat="1" ht="21.75" customHeight="1" x14ac:dyDescent="0.25">
      <c r="A30" s="143" t="s">
        <v>50</v>
      </c>
      <c r="B30" s="228">
        <f t="shared" si="0"/>
        <v>247360.49489999999</v>
      </c>
      <c r="C30" s="228">
        <f t="shared" si="0"/>
        <v>254388.51232000007</v>
      </c>
      <c r="D30" s="228">
        <f>'[3]Исполнение для администрации_КБ'!T30</f>
        <v>254388.51232000001</v>
      </c>
      <c r="E30" s="228">
        <f t="shared" si="1"/>
        <v>0</v>
      </c>
      <c r="F30" s="228">
        <f>'[3]Исполнение для администрации_КБ'!U30</f>
        <v>251527.05496000001</v>
      </c>
      <c r="G30" s="228">
        <f t="shared" si="2"/>
        <v>0</v>
      </c>
      <c r="H30" s="228">
        <f t="shared" si="3"/>
        <v>251527.05496000004</v>
      </c>
      <c r="I30" s="174">
        <f t="shared" si="4"/>
        <v>98.87516250875332</v>
      </c>
      <c r="J30" s="229">
        <v>0</v>
      </c>
      <c r="K30" s="139">
        <f>'[4]Проверочная  таблица'!TK28/1000</f>
        <v>0</v>
      </c>
      <c r="L30" s="139">
        <f>'[4]Проверочная  таблица'!TL28/1000</f>
        <v>0</v>
      </c>
      <c r="M30" s="174">
        <f t="shared" si="5"/>
        <v>0</v>
      </c>
      <c r="N30" s="229">
        <v>0</v>
      </c>
      <c r="O30" s="139">
        <f>'[4]Проверочная  таблица'!TM28/1000</f>
        <v>0</v>
      </c>
      <c r="P30" s="139">
        <f>'[4]Проверочная  таблица'!TN28/1000</f>
        <v>0</v>
      </c>
      <c r="Q30" s="174">
        <f t="shared" si="6"/>
        <v>0</v>
      </c>
      <c r="R30" s="229">
        <v>0</v>
      </c>
      <c r="S30" s="139">
        <f>'[4]Проверочная  таблица'!TO28/1000</f>
        <v>0</v>
      </c>
      <c r="T30" s="139">
        <f>'[4]Проверочная  таблица'!TP28/1000</f>
        <v>0</v>
      </c>
      <c r="U30" s="174">
        <f t="shared" si="7"/>
        <v>0</v>
      </c>
      <c r="V30" s="229">
        <v>6.52135</v>
      </c>
      <c r="W30" s="139">
        <f>'[4]Субвенция  на  полномочия'!D24/1000</f>
        <v>6.52135</v>
      </c>
      <c r="X30" s="139">
        <f>'[4]Субвенция  на  полномочия'!E24/1000</f>
        <v>0</v>
      </c>
      <c r="Y30" s="174">
        <f t="shared" si="8"/>
        <v>0</v>
      </c>
      <c r="Z30" s="229">
        <v>1499.7</v>
      </c>
      <c r="AA30" s="139">
        <f>'[4]Субвенция  на  полномочия'!F24/1000</f>
        <v>1461.0185300000001</v>
      </c>
      <c r="AB30" s="139">
        <f>'[4]Субвенция  на  полномочия'!G24/1000</f>
        <v>1461.0185300000001</v>
      </c>
      <c r="AC30" s="174">
        <f t="shared" si="9"/>
        <v>100</v>
      </c>
      <c r="AD30" s="229">
        <v>415.6</v>
      </c>
      <c r="AE30" s="139">
        <f>'[4]Субвенция  на  полномочия'!H24/1000</f>
        <v>430.161</v>
      </c>
      <c r="AF30" s="139">
        <f>'[4]Субвенция  на  полномочия'!I24/1000</f>
        <v>430.161</v>
      </c>
      <c r="AG30" s="174">
        <f t="shared" si="10"/>
        <v>100</v>
      </c>
      <c r="AH30" s="229">
        <v>2449.4430000000002</v>
      </c>
      <c r="AI30" s="139">
        <f>'[4]Проверочная  таблица'!TE28/1000</f>
        <v>1745.9041100000004</v>
      </c>
      <c r="AJ30" s="139">
        <f>'[4]Проверочная  таблица'!TF28/1000</f>
        <v>1745.9041100000002</v>
      </c>
      <c r="AK30" s="174">
        <f t="shared" si="11"/>
        <v>99.999999999999986</v>
      </c>
      <c r="AL30" s="229">
        <v>6154.3109999999997</v>
      </c>
      <c r="AM30" s="139">
        <f>'[4]Субвенция  на  полномочия'!J24/1000</f>
        <v>5474.6809999999996</v>
      </c>
      <c r="AN30" s="139">
        <f>'[4]Субвенция  на  полномочия'!K24/1000</f>
        <v>4331.4340899999997</v>
      </c>
      <c r="AO30" s="174">
        <f t="shared" si="12"/>
        <v>79.117561187583348</v>
      </c>
      <c r="AP30" s="230"/>
      <c r="AQ30" s="139">
        <f>'[4]Субвенция  на  полномочия'!L24/1000</f>
        <v>12.6</v>
      </c>
      <c r="AR30" s="139">
        <f>'[4]Субвенция  на  полномочия'!M24/1000</f>
        <v>12.6</v>
      </c>
      <c r="AS30" s="174">
        <f t="shared" si="13"/>
        <v>100</v>
      </c>
      <c r="AT30" s="229">
        <v>7139.48848</v>
      </c>
      <c r="AU30" s="231">
        <f>'[4]Проверочная  таблица'!TQ28/1000</f>
        <v>7139.4884800000009</v>
      </c>
      <c r="AV30" s="231">
        <f>'[4]Проверочная  таблица'!TT28/1000</f>
        <v>5458.2993799999995</v>
      </c>
      <c r="AW30" s="174">
        <f t="shared" si="14"/>
        <v>76.45224717835805</v>
      </c>
      <c r="AX30" s="229">
        <v>576</v>
      </c>
      <c r="AY30" s="139">
        <f>'[4]Субвенция  на  полномочия'!N24/1000</f>
        <v>617.76</v>
      </c>
      <c r="AZ30" s="139">
        <f>'[4]Субвенция  на  полномочия'!O24/1000</f>
        <v>617.76</v>
      </c>
      <c r="BA30" s="174">
        <f t="shared" si="15"/>
        <v>100</v>
      </c>
      <c r="BB30" s="229">
        <v>4.9000000000000004</v>
      </c>
      <c r="BC30" s="139">
        <f>'[4]Субвенция  на  полномочия'!P24/1000</f>
        <v>0</v>
      </c>
      <c r="BD30" s="139">
        <f>'[4]Субвенция  на  полномочия'!Q24/1000</f>
        <v>0</v>
      </c>
      <c r="BE30" s="174">
        <f t="shared" si="16"/>
        <v>0</v>
      </c>
      <c r="BF30" s="229">
        <v>7212.808</v>
      </c>
      <c r="BG30" s="139">
        <f>'[4]Проверочная  таблица'!TC28/1000</f>
        <v>5643.4089200000008</v>
      </c>
      <c r="BH30" s="139">
        <f>'[4]Проверочная  таблица'!TD28/1000</f>
        <v>5613.4089199999999</v>
      </c>
      <c r="BI30" s="174">
        <f t="shared" si="17"/>
        <v>99.468406411350372</v>
      </c>
      <c r="BJ30" s="229">
        <v>1922.9</v>
      </c>
      <c r="BK30" s="139">
        <f>'[4]Субвенция  на  полномочия'!R24/1000</f>
        <v>2023.095</v>
      </c>
      <c r="BL30" s="139">
        <f>'[4]Субвенция  на  полномочия'!S24/1000</f>
        <v>2023.095</v>
      </c>
      <c r="BM30" s="174">
        <f t="shared" si="18"/>
        <v>100</v>
      </c>
      <c r="BN30" s="229">
        <v>510.1</v>
      </c>
      <c r="BO30" s="139">
        <f>'[4]Субвенция  на  полномочия'!T24/1000</f>
        <v>537.6</v>
      </c>
      <c r="BP30" s="139">
        <f>'[4]Субвенция  на  полномочия'!U24/1000</f>
        <v>537.6</v>
      </c>
      <c r="BQ30" s="174">
        <f t="shared" si="19"/>
        <v>100</v>
      </c>
      <c r="BR30" s="229">
        <v>36772.400000000001</v>
      </c>
      <c r="BS30" s="139">
        <f>'[4]Субвенция  на  полномочия'!V24/1000</f>
        <v>38575.349000000002</v>
      </c>
      <c r="BT30" s="139">
        <f>'[4]Субвенция  на  полномочия'!W24/1000</f>
        <v>38575.349000000002</v>
      </c>
      <c r="BU30" s="174">
        <f t="shared" si="20"/>
        <v>100</v>
      </c>
      <c r="BV30" s="229">
        <v>175722.43900000001</v>
      </c>
      <c r="BW30" s="139">
        <f>'[4]Субвенция  на  полномочия'!X24/1000</f>
        <v>182277.82500000004</v>
      </c>
      <c r="BX30" s="139">
        <f>'[4]Субвенция  на  полномочия'!Y24/1000</f>
        <v>182277.82500000001</v>
      </c>
      <c r="BY30" s="174">
        <f t="shared" si="21"/>
        <v>99.999999999999986</v>
      </c>
      <c r="BZ30" s="229">
        <v>0</v>
      </c>
      <c r="CA30" s="139">
        <f>'[4]Субвенция  на  полномочия'!Z24/1000</f>
        <v>0</v>
      </c>
      <c r="CB30" s="139">
        <f>'[4]Субвенция  на  полномочия'!AA24/1000</f>
        <v>0</v>
      </c>
      <c r="CC30" s="174">
        <f t="shared" si="22"/>
        <v>0</v>
      </c>
      <c r="CD30" s="229">
        <v>7.5</v>
      </c>
      <c r="CE30" s="139">
        <f>'[4]Субвенция  на  полномочия'!AB24/1000</f>
        <v>5</v>
      </c>
      <c r="CF30" s="139">
        <f>'[4]Субвенция  на  полномочия'!AC24/1000</f>
        <v>4.5</v>
      </c>
      <c r="CG30" s="174">
        <f t="shared" si="23"/>
        <v>90</v>
      </c>
      <c r="CH30" s="229">
        <v>2102</v>
      </c>
      <c r="CI30" s="139">
        <f>'[4]Субвенция  на  полномочия'!AD24/1000</f>
        <v>2740.7</v>
      </c>
      <c r="CJ30" s="139">
        <f>'[4]Субвенция  на  полномочия'!AE24/1000</f>
        <v>2740.7</v>
      </c>
      <c r="CK30" s="174">
        <f t="shared" si="24"/>
        <v>100</v>
      </c>
      <c r="CL30" s="229">
        <v>0</v>
      </c>
      <c r="CM30" s="139">
        <f>'[4]Субвенция  на  полномочия'!AF24/1000</f>
        <v>0</v>
      </c>
      <c r="CN30" s="139">
        <f>'[4]Субвенция  на  полномочия'!AG24/1000</f>
        <v>0</v>
      </c>
      <c r="CO30" s="174">
        <f t="shared" si="25"/>
        <v>0</v>
      </c>
      <c r="CP30" s="229">
        <v>631.94806999999992</v>
      </c>
      <c r="CQ30" s="139">
        <f>'[4]Субвенция  на  полномочия'!AH24/1000</f>
        <v>665.34343000000001</v>
      </c>
      <c r="CR30" s="139">
        <f>'[4]Субвенция  на  полномочия'!AI24/1000</f>
        <v>665.34343000000001</v>
      </c>
      <c r="CS30" s="174">
        <f t="shared" si="26"/>
        <v>100</v>
      </c>
      <c r="CT30" s="229">
        <v>236.46600000000001</v>
      </c>
      <c r="CU30" s="139">
        <f>'[4]Субвенция  на  полномочия'!AJ24/1000</f>
        <v>888.66600000000005</v>
      </c>
      <c r="CV30" s="139">
        <f>'[4]Субвенция  на  полномочия'!AK24/1000</f>
        <v>888.66600000000005</v>
      </c>
      <c r="CW30" s="174">
        <f t="shared" si="27"/>
        <v>100</v>
      </c>
      <c r="CX30" s="229">
        <v>1773.7</v>
      </c>
      <c r="CY30" s="139">
        <f>'[4]Проверочная  таблица'!TW28/1000</f>
        <v>1803.7</v>
      </c>
      <c r="CZ30" s="139">
        <f>'[4]Проверочная  таблица'!TZ28/1000</f>
        <v>1803.7</v>
      </c>
      <c r="DA30" s="174">
        <f t="shared" si="28"/>
        <v>100</v>
      </c>
      <c r="DB30" s="229">
        <v>1428.1</v>
      </c>
      <c r="DC30" s="139">
        <f>'[4]Проверочная  таблица'!TG28/1000</f>
        <v>1512.1</v>
      </c>
      <c r="DD30" s="139">
        <f>'[4]Проверочная  таблица'!TH28/1000</f>
        <v>1512.1</v>
      </c>
      <c r="DE30" s="174">
        <f t="shared" si="29"/>
        <v>100</v>
      </c>
      <c r="DF30" s="229">
        <v>16</v>
      </c>
      <c r="DG30" s="139">
        <f>'[4]Проверочная  таблица'!TI28/1000</f>
        <v>16</v>
      </c>
      <c r="DH30" s="139">
        <f>'[4]Проверочная  таблица'!TJ28/1000</f>
        <v>16</v>
      </c>
      <c r="DI30" s="174">
        <f t="shared" si="30"/>
        <v>100</v>
      </c>
      <c r="DJ30" s="229">
        <v>778.17</v>
      </c>
      <c r="DK30" s="139">
        <f>'[4]Субвенция  на  полномочия'!AL24/1000</f>
        <v>811.59049999999991</v>
      </c>
      <c r="DL30" s="139">
        <f>'[4]Субвенция  на  полномочия'!AM24/1000</f>
        <v>811.59050000000002</v>
      </c>
      <c r="DM30" s="174">
        <f t="shared" si="31"/>
        <v>100.00000000000003</v>
      </c>
      <c r="DO30" s="232"/>
    </row>
    <row r="31" spans="1:119" s="20" customFormat="1" ht="21.75" customHeight="1" thickBot="1" x14ac:dyDescent="0.3">
      <c r="A31" s="233" t="s">
        <v>51</v>
      </c>
      <c r="B31" s="228">
        <f t="shared" si="0"/>
        <v>356188.17564000003</v>
      </c>
      <c r="C31" s="228">
        <f t="shared" si="0"/>
        <v>362555.79563000007</v>
      </c>
      <c r="D31" s="228">
        <f>'[3]Исполнение для администрации_КБ'!T31</f>
        <v>362555.79563000012</v>
      </c>
      <c r="E31" s="228">
        <f t="shared" si="1"/>
        <v>0</v>
      </c>
      <c r="F31" s="228">
        <f>'[3]Исполнение для администрации_КБ'!U31</f>
        <v>359857.13247000001</v>
      </c>
      <c r="G31" s="228">
        <f t="shared" si="2"/>
        <v>0</v>
      </c>
      <c r="H31" s="228">
        <f t="shared" si="3"/>
        <v>359857.13247000001</v>
      </c>
      <c r="I31" s="174">
        <f t="shared" si="4"/>
        <v>99.25565576594613</v>
      </c>
      <c r="J31" s="229">
        <v>0</v>
      </c>
      <c r="K31" s="139">
        <f>'[4]Проверочная  таблица'!TK29/1000</f>
        <v>0</v>
      </c>
      <c r="L31" s="139">
        <f>'[4]Проверочная  таблица'!TL29/1000</f>
        <v>0</v>
      </c>
      <c r="M31" s="174">
        <f t="shared" si="5"/>
        <v>0</v>
      </c>
      <c r="N31" s="229">
        <v>0</v>
      </c>
      <c r="O31" s="139">
        <f>'[4]Проверочная  таблица'!TM29/1000</f>
        <v>0</v>
      </c>
      <c r="P31" s="139">
        <f>'[4]Проверочная  таблица'!TN29/1000</f>
        <v>0</v>
      </c>
      <c r="Q31" s="174">
        <f t="shared" si="6"/>
        <v>0</v>
      </c>
      <c r="R31" s="229">
        <v>0</v>
      </c>
      <c r="S31" s="139">
        <f>'[4]Проверочная  таблица'!TO29/1000</f>
        <v>0</v>
      </c>
      <c r="T31" s="139">
        <f>'[4]Проверочная  таблица'!TP29/1000</f>
        <v>0</v>
      </c>
      <c r="U31" s="174">
        <f t="shared" si="7"/>
        <v>0</v>
      </c>
      <c r="V31" s="229">
        <v>6.52135</v>
      </c>
      <c r="W31" s="139">
        <f>'[4]Субвенция  на  полномочия'!D25/1000</f>
        <v>6.52135</v>
      </c>
      <c r="X31" s="139">
        <f>'[4]Субвенция  на  полномочия'!E25/1000</f>
        <v>0</v>
      </c>
      <c r="Y31" s="174">
        <f t="shared" si="8"/>
        <v>0</v>
      </c>
      <c r="Z31" s="229">
        <v>969.5</v>
      </c>
      <c r="AA31" s="139">
        <f>'[4]Субвенция  на  полномочия'!F25/1000</f>
        <v>873.33400000000006</v>
      </c>
      <c r="AB31" s="139">
        <f>'[4]Субвенция  на  полномочия'!G25/1000</f>
        <v>873.33399999999995</v>
      </c>
      <c r="AC31" s="174">
        <f t="shared" si="9"/>
        <v>99.999999999999986</v>
      </c>
      <c r="AD31" s="229">
        <v>236.1</v>
      </c>
      <c r="AE31" s="139">
        <f>'[4]Субвенция  на  полномочия'!H25/1000</f>
        <v>236.1</v>
      </c>
      <c r="AF31" s="139">
        <f>'[4]Субвенция  на  полномочия'!I25/1000</f>
        <v>236.1</v>
      </c>
      <c r="AG31" s="174">
        <f t="shared" si="10"/>
        <v>100</v>
      </c>
      <c r="AH31" s="229">
        <v>3485.4290000000001</v>
      </c>
      <c r="AI31" s="139">
        <f>'[4]Проверочная  таблица'!TE29/1000</f>
        <v>2915.3166000000001</v>
      </c>
      <c r="AJ31" s="139">
        <f>'[4]Проверочная  таблица'!TF29/1000</f>
        <v>2915.3166000000001</v>
      </c>
      <c r="AK31" s="234">
        <f t="shared" si="11"/>
        <v>100</v>
      </c>
      <c r="AL31" s="229">
        <v>10558.097</v>
      </c>
      <c r="AM31" s="139">
        <f>'[4]Субвенция  на  полномочия'!J25/1000</f>
        <v>9476.0209999999988</v>
      </c>
      <c r="AN31" s="139">
        <f>'[4]Субвенция  на  полномочия'!K25/1000</f>
        <v>9476.0210000000006</v>
      </c>
      <c r="AO31" s="174">
        <f t="shared" si="12"/>
        <v>100.00000000000003</v>
      </c>
      <c r="AP31" s="230"/>
      <c r="AQ31" s="139">
        <f>'[4]Субвенция  на  полномочия'!L25/1000</f>
        <v>50.4</v>
      </c>
      <c r="AR31" s="139">
        <f>'[4]Субвенция  на  полномочия'!M25/1000</f>
        <v>50.4</v>
      </c>
      <c r="AS31" s="174">
        <f t="shared" si="13"/>
        <v>100</v>
      </c>
      <c r="AT31" s="229">
        <v>11568.615599999999</v>
      </c>
      <c r="AU31" s="231">
        <f>'[4]Проверочная  таблица'!TQ29/1000</f>
        <v>11568.615599999999</v>
      </c>
      <c r="AV31" s="231">
        <f>'[4]Проверочная  таблица'!TT29/1000</f>
        <v>10010.826790000001</v>
      </c>
      <c r="AW31" s="174">
        <f t="shared" si="14"/>
        <v>86.534354119260399</v>
      </c>
      <c r="AX31" s="229">
        <v>1300.7</v>
      </c>
      <c r="AY31" s="139">
        <f>'[4]Субвенция  на  полномочия'!N25/1000</f>
        <v>1362.242</v>
      </c>
      <c r="AZ31" s="139">
        <f>'[4]Субвенция  на  полномочия'!O25/1000</f>
        <v>1362.242</v>
      </c>
      <c r="BA31" s="174">
        <f t="shared" si="15"/>
        <v>100</v>
      </c>
      <c r="BB31" s="229">
        <v>54.87</v>
      </c>
      <c r="BC31" s="139">
        <f>'[4]Субвенция  на  полномочия'!P25/1000</f>
        <v>0</v>
      </c>
      <c r="BD31" s="139">
        <f>'[4]Субвенция  на  полномочия'!Q25/1000</f>
        <v>0</v>
      </c>
      <c r="BE31" s="174">
        <f t="shared" si="16"/>
        <v>0</v>
      </c>
      <c r="BF31" s="229">
        <v>12605.081</v>
      </c>
      <c r="BG31" s="139">
        <f>'[4]Проверочная  таблица'!TC29/1000</f>
        <v>9042.2125300000007</v>
      </c>
      <c r="BH31" s="139">
        <f>'[4]Проверочная  таблица'!TD29/1000</f>
        <v>9042.2125299999989</v>
      </c>
      <c r="BI31" s="174">
        <f t="shared" si="17"/>
        <v>99.999999999999972</v>
      </c>
      <c r="BJ31" s="229">
        <v>2583</v>
      </c>
      <c r="BK31" s="139">
        <f>'[4]Субвенция  на  полномочия'!R25/1000</f>
        <v>2731.3199999999997</v>
      </c>
      <c r="BL31" s="139">
        <f>'[4]Субвенция  на  полномочия'!S25/1000</f>
        <v>2731.32</v>
      </c>
      <c r="BM31" s="174">
        <f t="shared" si="18"/>
        <v>100.00000000000003</v>
      </c>
      <c r="BN31" s="229">
        <v>584.4</v>
      </c>
      <c r="BO31" s="139">
        <f>'[4]Субвенция  на  полномочия'!T25/1000</f>
        <v>666.9</v>
      </c>
      <c r="BP31" s="139">
        <f>'[4]Субвенция  на  полномочия'!U25/1000</f>
        <v>666.9</v>
      </c>
      <c r="BQ31" s="174">
        <f t="shared" si="19"/>
        <v>100</v>
      </c>
      <c r="BR31" s="229">
        <v>74252.399999999994</v>
      </c>
      <c r="BS31" s="139">
        <f>'[4]Субвенция  на  полномочия'!V25/1000</f>
        <v>77556.89</v>
      </c>
      <c r="BT31" s="139">
        <f>'[4]Субвенция  на  полномочия'!W25/1000</f>
        <v>76427.89</v>
      </c>
      <c r="BU31" s="174">
        <f t="shared" si="20"/>
        <v>98.544294388287099</v>
      </c>
      <c r="BV31" s="229">
        <v>228723</v>
      </c>
      <c r="BW31" s="139">
        <f>'[4]Субвенция  на  полномочия'!X25/1000</f>
        <v>236019.54</v>
      </c>
      <c r="BX31" s="139">
        <f>'[4]Субвенция  на  полномочия'!Y25/1000</f>
        <v>236019.54</v>
      </c>
      <c r="BY31" s="174">
        <f t="shared" si="21"/>
        <v>100</v>
      </c>
      <c r="BZ31" s="229">
        <v>0</v>
      </c>
      <c r="CA31" s="139">
        <f>'[4]Субвенция  на  полномочия'!Z25/1000</f>
        <v>0</v>
      </c>
      <c r="CB31" s="139">
        <f>'[4]Субвенция  на  полномочия'!AA25/1000</f>
        <v>0</v>
      </c>
      <c r="CC31" s="174">
        <f t="shared" si="22"/>
        <v>0</v>
      </c>
      <c r="CD31" s="229">
        <v>8.5</v>
      </c>
      <c r="CE31" s="139">
        <f>'[4]Субвенция  на  полномочия'!AB25/1000</f>
        <v>10.5</v>
      </c>
      <c r="CF31" s="139">
        <f>'[4]Субвенция  на  полномочия'!AC25/1000</f>
        <v>10.5</v>
      </c>
      <c r="CG31" s="174">
        <f t="shared" si="23"/>
        <v>100</v>
      </c>
      <c r="CH31" s="229">
        <v>2343.15</v>
      </c>
      <c r="CI31" s="139">
        <f>'[4]Субвенция  на  полномочия'!AD25/1000</f>
        <v>2426.85</v>
      </c>
      <c r="CJ31" s="139">
        <f>'[4]Субвенция  на  полномочия'!AE25/1000</f>
        <v>2426.85</v>
      </c>
      <c r="CK31" s="174">
        <f t="shared" si="24"/>
        <v>100</v>
      </c>
      <c r="CL31" s="229">
        <v>0</v>
      </c>
      <c r="CM31" s="139">
        <f>'[4]Субвенция  на  полномочия'!AF25/1000</f>
        <v>0</v>
      </c>
      <c r="CN31" s="139">
        <f>'[4]Субвенция  на  полномочия'!AG25/1000</f>
        <v>0</v>
      </c>
      <c r="CO31" s="174">
        <f t="shared" si="25"/>
        <v>0</v>
      </c>
      <c r="CP31" s="229">
        <v>650.93468999999993</v>
      </c>
      <c r="CQ31" s="139">
        <f>'[4]Субвенция  на  полномочия'!AH25/1000</f>
        <v>715.33005000000003</v>
      </c>
      <c r="CR31" s="139">
        <f>'[4]Субвенция  на  полномочия'!AI25/1000</f>
        <v>715.33005000000003</v>
      </c>
      <c r="CS31" s="174">
        <f t="shared" si="26"/>
        <v>100</v>
      </c>
      <c r="CT31" s="229">
        <v>341.56200000000001</v>
      </c>
      <c r="CU31" s="139">
        <f>'[4]Субвенция  на  полномочия'!AJ25/1000</f>
        <v>785.26700000000005</v>
      </c>
      <c r="CV31" s="139">
        <f>'[4]Субвенция  на  полномочия'!AK25/1000</f>
        <v>779.91399999999999</v>
      </c>
      <c r="CW31" s="174">
        <f t="shared" si="27"/>
        <v>99.318321029662513</v>
      </c>
      <c r="CX31" s="229">
        <v>2825.3450000000003</v>
      </c>
      <c r="CY31" s="139">
        <f>'[4]Проверочная  таблица'!TW29/1000</f>
        <v>2861.645</v>
      </c>
      <c r="CZ31" s="139">
        <f>'[4]Проверочная  таблица'!TZ29/1000</f>
        <v>2861.645</v>
      </c>
      <c r="DA31" s="174">
        <f t="shared" si="28"/>
        <v>100</v>
      </c>
      <c r="DB31" s="229">
        <v>2185</v>
      </c>
      <c r="DC31" s="139">
        <f>'[4]Проверочная  таблица'!TG29/1000</f>
        <v>2311.4</v>
      </c>
      <c r="DD31" s="139">
        <f>'[4]Проверочная  таблица'!TH29/1000</f>
        <v>2311.4</v>
      </c>
      <c r="DE31" s="174">
        <f t="shared" si="29"/>
        <v>100</v>
      </c>
      <c r="DF31" s="229">
        <v>5</v>
      </c>
      <c r="DG31" s="139">
        <f>'[4]Проверочная  таблица'!TI29/1000</f>
        <v>5</v>
      </c>
      <c r="DH31" s="139">
        <f>'[4]Проверочная  таблица'!TJ29/1000</f>
        <v>5</v>
      </c>
      <c r="DI31" s="174">
        <f t="shared" si="30"/>
        <v>100</v>
      </c>
      <c r="DJ31" s="229">
        <v>900.97</v>
      </c>
      <c r="DK31" s="139">
        <f>'[4]Субвенция  на  полномочия'!AL25/1000</f>
        <v>934.39049999999997</v>
      </c>
      <c r="DL31" s="139">
        <f>'[4]Субвенция  на  полномочия'!AM25/1000</f>
        <v>934.39049999999997</v>
      </c>
      <c r="DM31" s="174">
        <f t="shared" si="31"/>
        <v>100</v>
      </c>
      <c r="DO31" s="232"/>
    </row>
    <row r="32" spans="1:119" s="20" customFormat="1" ht="21.75" customHeight="1" thickBot="1" x14ac:dyDescent="0.3">
      <c r="A32" s="235" t="s">
        <v>52</v>
      </c>
      <c r="B32" s="160">
        <f t="shared" ref="B32" si="32">SUM(B14:B31)</f>
        <v>6509654.0270400001</v>
      </c>
      <c r="C32" s="160">
        <f t="shared" ref="C32:H32" si="33">SUM(C14:C31)</f>
        <v>6691695.6732000001</v>
      </c>
      <c r="D32" s="160">
        <f t="shared" si="33"/>
        <v>6691695.6732000001</v>
      </c>
      <c r="E32" s="160">
        <f t="shared" si="33"/>
        <v>0</v>
      </c>
      <c r="F32" s="160">
        <f t="shared" si="33"/>
        <v>6616170.31391</v>
      </c>
      <c r="G32" s="160">
        <f t="shared" si="33"/>
        <v>0</v>
      </c>
      <c r="H32" s="160">
        <f t="shared" si="33"/>
        <v>6616170.3139099991</v>
      </c>
      <c r="I32" s="161">
        <f t="shared" si="4"/>
        <v>98.871356932855193</v>
      </c>
      <c r="J32" s="160">
        <v>7938.5999999999995</v>
      </c>
      <c r="K32" s="160">
        <f>SUM(K14:K31)</f>
        <v>13674.2</v>
      </c>
      <c r="L32" s="160">
        <f>SUM(L14:L31)</f>
        <v>13201.018</v>
      </c>
      <c r="M32" s="161">
        <f t="shared" si="5"/>
        <v>96.539600122859099</v>
      </c>
      <c r="N32" s="160">
        <v>780.41430000000003</v>
      </c>
      <c r="O32" s="160">
        <f>SUM(O14:O31)</f>
        <v>0</v>
      </c>
      <c r="P32" s="160">
        <f>SUM(P14:P31)</f>
        <v>0</v>
      </c>
      <c r="Q32" s="161">
        <f t="shared" si="6"/>
        <v>0</v>
      </c>
      <c r="R32" s="160">
        <v>4511.2759999999998</v>
      </c>
      <c r="S32" s="160">
        <f>SUM(S14:S31)</f>
        <v>4193.7479999999996</v>
      </c>
      <c r="T32" s="160">
        <f>SUM(T14:T31)</f>
        <v>4193.7479999999996</v>
      </c>
      <c r="U32" s="161">
        <f t="shared" si="7"/>
        <v>100</v>
      </c>
      <c r="V32" s="160">
        <v>117.38429999999998</v>
      </c>
      <c r="W32" s="160">
        <f>SUM(W14:W31)</f>
        <v>117.38429999999998</v>
      </c>
      <c r="X32" s="160">
        <f>SUM(X14:X31)</f>
        <v>13.0427</v>
      </c>
      <c r="Y32" s="161">
        <f t="shared" si="8"/>
        <v>11.111111111111112</v>
      </c>
      <c r="Z32" s="160">
        <v>23490.000000000004</v>
      </c>
      <c r="AA32" s="160">
        <f>SUM(AA14:AA31)</f>
        <v>21930.307049999999</v>
      </c>
      <c r="AB32" s="160">
        <f>SUM(AB14:AB31)</f>
        <v>21862.139050000002</v>
      </c>
      <c r="AC32" s="161">
        <f t="shared" si="9"/>
        <v>99.68916075892335</v>
      </c>
      <c r="AD32" s="160">
        <v>6500</v>
      </c>
      <c r="AE32" s="160">
        <f>SUM(AE14:AE31)</f>
        <v>6671.0169999999989</v>
      </c>
      <c r="AF32" s="160">
        <f>SUM(AF14:AF31)</f>
        <v>6076.5821999999998</v>
      </c>
      <c r="AG32" s="161">
        <f t="shared" si="10"/>
        <v>91.089292682060332</v>
      </c>
      <c r="AH32" s="160">
        <v>52461.082999999999</v>
      </c>
      <c r="AI32" s="160">
        <f>SUM(AI14:AI31)</f>
        <v>47083.70852</v>
      </c>
      <c r="AJ32" s="160">
        <f>SUM(AJ14:AJ31)</f>
        <v>43782.461959999993</v>
      </c>
      <c r="AK32" s="161">
        <f t="shared" si="11"/>
        <v>92.988558752550858</v>
      </c>
      <c r="AL32" s="160">
        <v>172483.68999999997</v>
      </c>
      <c r="AM32" s="160">
        <f>SUM(AM14:AM31)</f>
        <v>145210.49100000001</v>
      </c>
      <c r="AN32" s="160">
        <f>SUM(AN14:AN31)</f>
        <v>135803.92864999999</v>
      </c>
      <c r="AO32" s="161">
        <f t="shared" si="12"/>
        <v>93.522119314368254</v>
      </c>
      <c r="AP32" s="160">
        <f>SUM(AP14:AP31)</f>
        <v>0</v>
      </c>
      <c r="AQ32" s="160">
        <f>SUM(AQ14:AQ31)</f>
        <v>975.23999999999978</v>
      </c>
      <c r="AR32" s="160">
        <f>SUM(AR14:AR31)</f>
        <v>627.55833000000007</v>
      </c>
      <c r="AS32" s="161">
        <f t="shared" si="13"/>
        <v>64.349117140396231</v>
      </c>
      <c r="AT32" s="160">
        <v>207923.43644000005</v>
      </c>
      <c r="AU32" s="160">
        <f>SUM(AU14:AU31)</f>
        <v>208625.76344000001</v>
      </c>
      <c r="AV32" s="160">
        <f>SUM(AV14:AV31)</f>
        <v>183998.70598</v>
      </c>
      <c r="AW32" s="161">
        <f t="shared" si="14"/>
        <v>88.19558186202508</v>
      </c>
      <c r="AX32" s="160">
        <v>16728.099999999999</v>
      </c>
      <c r="AY32" s="160">
        <f>SUM(AY14:AY31)</f>
        <v>18099.42196</v>
      </c>
      <c r="AZ32" s="160">
        <f>SUM(AZ14:AZ31)</f>
        <v>18099.42196</v>
      </c>
      <c r="BA32" s="161">
        <f t="shared" si="15"/>
        <v>100</v>
      </c>
      <c r="BB32" s="160">
        <v>1167.55</v>
      </c>
      <c r="BC32" s="160">
        <f>SUM(BC14:BC31)</f>
        <v>650</v>
      </c>
      <c r="BD32" s="160">
        <f>SUM(BD14:BD31)</f>
        <v>550</v>
      </c>
      <c r="BE32" s="161">
        <f t="shared" si="16"/>
        <v>84.615384615384613</v>
      </c>
      <c r="BF32" s="160">
        <v>254673.10299999997</v>
      </c>
      <c r="BG32" s="160">
        <f>SUM(BG14:BG31)</f>
        <v>226245.92374</v>
      </c>
      <c r="BH32" s="160">
        <f>SUM(BH14:BH31)</f>
        <v>222020.08196000001</v>
      </c>
      <c r="BI32" s="161">
        <f t="shared" si="17"/>
        <v>98.132190976021178</v>
      </c>
      <c r="BJ32" s="160">
        <v>49795.199999999997</v>
      </c>
      <c r="BK32" s="160">
        <f>SUM(BK14:BK31)</f>
        <v>52412.283520000005</v>
      </c>
      <c r="BL32" s="160">
        <f>SUM(BL14:BL31)</f>
        <v>52374.782110000007</v>
      </c>
      <c r="BM32" s="161">
        <f t="shared" si="18"/>
        <v>99.928449196483328</v>
      </c>
      <c r="BN32" s="160">
        <v>9819.9000000000015</v>
      </c>
      <c r="BO32" s="160">
        <f>SUM(BO14:BO31)</f>
        <v>10526.900000000001</v>
      </c>
      <c r="BP32" s="160">
        <f>SUM(BP14:BP31)</f>
        <v>10482.431340000001</v>
      </c>
      <c r="BQ32" s="161">
        <f t="shared" si="19"/>
        <v>99.5775711747998</v>
      </c>
      <c r="BR32" s="160">
        <v>1363203.5999999996</v>
      </c>
      <c r="BS32" s="160">
        <f>SUM(BS14:BS31)</f>
        <v>1414576.3603399997</v>
      </c>
      <c r="BT32" s="160">
        <f>SUM(BT14:BT31)</f>
        <v>1395558.1573999997</v>
      </c>
      <c r="BU32" s="161">
        <f t="shared" si="20"/>
        <v>98.655554873302918</v>
      </c>
      <c r="BV32" s="160">
        <v>4189658.176</v>
      </c>
      <c r="BW32" s="160">
        <f>SUM(BW14:BW31)</f>
        <v>4342587.9268699996</v>
      </c>
      <c r="BX32" s="160">
        <f>SUM(BX14:BX31)</f>
        <v>4331176.9739499995</v>
      </c>
      <c r="BY32" s="161">
        <f t="shared" si="21"/>
        <v>99.737231505448761</v>
      </c>
      <c r="BZ32" s="160">
        <v>518.31674999999996</v>
      </c>
      <c r="CA32" s="160">
        <f>SUM(CA14:CA31)</f>
        <v>518.31674999999996</v>
      </c>
      <c r="CB32" s="160">
        <f>SUM(CB14:CB31)</f>
        <v>518.31674999999996</v>
      </c>
      <c r="CC32" s="161">
        <f t="shared" si="22"/>
        <v>100</v>
      </c>
      <c r="CD32" s="160">
        <v>78.5</v>
      </c>
      <c r="CE32" s="160">
        <f>SUM(CE14:CE31)</f>
        <v>45</v>
      </c>
      <c r="CF32" s="160">
        <f>SUM(CF14:CF31)</f>
        <v>34</v>
      </c>
      <c r="CG32" s="161">
        <f t="shared" si="23"/>
        <v>75.555555555555557</v>
      </c>
      <c r="CH32" s="160">
        <v>36941.700000000004</v>
      </c>
      <c r="CI32" s="160">
        <f>SUM(CI14:CI31)</f>
        <v>41248.261999999988</v>
      </c>
      <c r="CJ32" s="160">
        <f>SUM(CJ14:CJ31)</f>
        <v>41248.261999999988</v>
      </c>
      <c r="CK32" s="161">
        <f t="shared" si="24"/>
        <v>100</v>
      </c>
      <c r="CL32" s="160">
        <v>0</v>
      </c>
      <c r="CM32" s="160">
        <f>SUM(CM14:CM31)</f>
        <v>0</v>
      </c>
      <c r="CN32" s="160">
        <f>SUM(CN14:CN31)</f>
        <v>0</v>
      </c>
      <c r="CO32" s="161">
        <f t="shared" si="25"/>
        <v>0</v>
      </c>
      <c r="CP32" s="160">
        <v>12646.392250000003</v>
      </c>
      <c r="CQ32" s="160">
        <f>SUM(CQ14:CQ31)</f>
        <v>13828.254950000002</v>
      </c>
      <c r="CR32" s="160">
        <f>SUM(CR14:CR31)</f>
        <v>12881.688520000002</v>
      </c>
      <c r="CS32" s="161">
        <f t="shared" si="26"/>
        <v>93.154838167053029</v>
      </c>
      <c r="CT32" s="160">
        <v>6962.6100000000015</v>
      </c>
      <c r="CU32" s="160">
        <f>SUM(CU14:CU31)</f>
        <v>25850.930000000004</v>
      </c>
      <c r="CV32" s="160">
        <f>SUM(CV14:CV31)</f>
        <v>25598.491990000006</v>
      </c>
      <c r="CW32" s="161">
        <f t="shared" si="27"/>
        <v>99.023485770144447</v>
      </c>
      <c r="CX32" s="160">
        <v>43604.535000000003</v>
      </c>
      <c r="CY32" s="160">
        <f>SUM(CY14:CY31)</f>
        <v>46443.673759999998</v>
      </c>
      <c r="CZ32" s="160">
        <f>SUM(CZ14:CZ31)</f>
        <v>46443.673759999998</v>
      </c>
      <c r="DA32" s="161">
        <f t="shared" si="28"/>
        <v>100</v>
      </c>
      <c r="DB32" s="160">
        <v>32453.200000000001</v>
      </c>
      <c r="DC32" s="160">
        <f>SUM(DC14:DC31)</f>
        <v>34382.1</v>
      </c>
      <c r="DD32" s="160">
        <f>SUM(DD14:DD31)</f>
        <v>34358.061829999999</v>
      </c>
      <c r="DE32" s="161">
        <f t="shared" si="29"/>
        <v>99.930085218762088</v>
      </c>
      <c r="DF32" s="160">
        <v>209.2</v>
      </c>
      <c r="DG32" s="160">
        <f>SUM(DG14:DG31)</f>
        <v>209.2</v>
      </c>
      <c r="DH32" s="160">
        <f>SUM(DH14:DH31)</f>
        <v>196.13</v>
      </c>
      <c r="DI32" s="161">
        <f t="shared" si="30"/>
        <v>93.752390057361382</v>
      </c>
      <c r="DJ32" s="160">
        <v>14988.059999999998</v>
      </c>
      <c r="DK32" s="160">
        <f>SUM(DK14:DK31)</f>
        <v>15589.259999999998</v>
      </c>
      <c r="DL32" s="160">
        <f>SUM(DL14:DL31)</f>
        <v>15070.655469999998</v>
      </c>
      <c r="DM32" s="161">
        <f t="shared" si="31"/>
        <v>96.673321697117103</v>
      </c>
      <c r="DO32" s="232"/>
    </row>
    <row r="33" spans="1:132" s="20" customFormat="1" ht="21.75" customHeight="1" x14ac:dyDescent="0.25">
      <c r="A33" s="236"/>
      <c r="B33" s="228"/>
      <c r="C33" s="228"/>
      <c r="D33" s="237"/>
      <c r="E33" s="237"/>
      <c r="F33" s="237"/>
      <c r="G33" s="237"/>
      <c r="H33" s="228"/>
      <c r="I33" s="152"/>
      <c r="J33" s="238"/>
      <c r="K33" s="139"/>
      <c r="L33" s="139"/>
      <c r="M33" s="140"/>
      <c r="N33" s="238"/>
      <c r="O33" s="139"/>
      <c r="P33" s="139"/>
      <c r="Q33" s="140"/>
      <c r="R33" s="238"/>
      <c r="S33" s="139"/>
      <c r="T33" s="139"/>
      <c r="U33" s="140"/>
      <c r="V33" s="238"/>
      <c r="W33" s="139"/>
      <c r="X33" s="139"/>
      <c r="Y33" s="140"/>
      <c r="Z33" s="238"/>
      <c r="AA33" s="139"/>
      <c r="AB33" s="139"/>
      <c r="AC33" s="140"/>
      <c r="AD33" s="238"/>
      <c r="AE33" s="139"/>
      <c r="AF33" s="139"/>
      <c r="AG33" s="140"/>
      <c r="AH33" s="238"/>
      <c r="AI33" s="139"/>
      <c r="AJ33" s="139"/>
      <c r="AK33" s="140"/>
      <c r="AL33" s="238"/>
      <c r="AM33" s="139"/>
      <c r="AN33" s="139"/>
      <c r="AO33" s="140"/>
      <c r="AP33" s="238"/>
      <c r="AQ33" s="139"/>
      <c r="AR33" s="139"/>
      <c r="AS33" s="140"/>
      <c r="AT33" s="238">
        <v>0</v>
      </c>
      <c r="AU33" s="139"/>
      <c r="AV33" s="139"/>
      <c r="AW33" s="140"/>
      <c r="AX33" s="238"/>
      <c r="AY33" s="139"/>
      <c r="AZ33" s="139"/>
      <c r="BA33" s="140"/>
      <c r="BB33" s="238"/>
      <c r="BC33" s="139"/>
      <c r="BD33" s="139"/>
      <c r="BE33" s="140"/>
      <c r="BF33" s="238">
        <v>0</v>
      </c>
      <c r="BG33" s="139"/>
      <c r="BH33" s="139"/>
      <c r="BI33" s="140"/>
      <c r="BJ33" s="238"/>
      <c r="BK33" s="139"/>
      <c r="BL33" s="139"/>
      <c r="BM33" s="140"/>
      <c r="BN33" s="238"/>
      <c r="BO33" s="139"/>
      <c r="BP33" s="139"/>
      <c r="BQ33" s="140"/>
      <c r="BR33" s="238"/>
      <c r="BS33" s="139"/>
      <c r="BT33" s="139"/>
      <c r="BU33" s="140"/>
      <c r="BV33" s="238"/>
      <c r="BW33" s="139"/>
      <c r="BX33" s="139"/>
      <c r="BY33" s="140"/>
      <c r="BZ33" s="238"/>
      <c r="CA33" s="139"/>
      <c r="CB33" s="139"/>
      <c r="CC33" s="140"/>
      <c r="CD33" s="238"/>
      <c r="CE33" s="139"/>
      <c r="CF33" s="139"/>
      <c r="CG33" s="140"/>
      <c r="CH33" s="238"/>
      <c r="CI33" s="139"/>
      <c r="CJ33" s="139"/>
      <c r="CK33" s="140"/>
      <c r="CL33" s="238"/>
      <c r="CM33" s="139"/>
      <c r="CN33" s="139"/>
      <c r="CO33" s="140"/>
      <c r="CP33" s="238"/>
      <c r="CQ33" s="139"/>
      <c r="CR33" s="139"/>
      <c r="CS33" s="140"/>
      <c r="CT33" s="238"/>
      <c r="CU33" s="139"/>
      <c r="CV33" s="139"/>
      <c r="CW33" s="140"/>
      <c r="CX33" s="238">
        <v>0</v>
      </c>
      <c r="CY33" s="139"/>
      <c r="CZ33" s="139"/>
      <c r="DA33" s="140"/>
      <c r="DB33" s="238"/>
      <c r="DC33" s="139"/>
      <c r="DD33" s="139"/>
      <c r="DE33" s="140"/>
      <c r="DF33" s="238"/>
      <c r="DG33" s="139"/>
      <c r="DH33" s="139"/>
      <c r="DI33" s="140"/>
      <c r="DJ33" s="238"/>
      <c r="DK33" s="139"/>
      <c r="DL33" s="139"/>
      <c r="DM33" s="140"/>
      <c r="DO33" s="232"/>
    </row>
    <row r="34" spans="1:132" s="20" customFormat="1" ht="21.75" customHeight="1" x14ac:dyDescent="0.25">
      <c r="A34" s="143" t="s">
        <v>53</v>
      </c>
      <c r="B34" s="228">
        <f t="shared" ref="B34:C35" si="34">CX34+J34+CH34+CP34+AX34+AL34+BZ34+BF34+BB34+BJ34+Z34+DJ34+CL34+DB34+BV34+BN34+DF34+BR34+CT34+N34+CD34+R34+V34+AT34+AD34+AH34+AP34</f>
        <v>991512.37931000011</v>
      </c>
      <c r="C34" s="228">
        <f t="shared" si="34"/>
        <v>1035946.9573600001</v>
      </c>
      <c r="D34" s="228">
        <f>'[3]Исполнение для администрации_КБ'!T34</f>
        <v>1035946.9573600001</v>
      </c>
      <c r="E34" s="228">
        <f t="shared" ref="E34:E35" si="35">D34-C34</f>
        <v>0</v>
      </c>
      <c r="F34" s="228">
        <f>'[3]Исполнение для администрации_КБ'!U34</f>
        <v>1003878.1366999999</v>
      </c>
      <c r="G34" s="228">
        <f t="shared" ref="G34:G35" si="36">F34-H34</f>
        <v>0</v>
      </c>
      <c r="H34" s="228">
        <f t="shared" ref="H34:H35" si="37">L34+P34+T34+X34+AB34+AF34+AJ34+AN34+AV34+AZ34+BD34+BH34+BL34+BP34+BT34+BX34+CB34+CF34+CJ34+CN34+CR34+CV34+CZ34+DD34+DH34+DL34+AR34</f>
        <v>1003878.1367000001</v>
      </c>
      <c r="I34" s="174">
        <f t="shared" ref="I34:I35" si="38">IF(ISERROR(H34/C34*100),,H34/C34*100)</f>
        <v>96.90439549707024</v>
      </c>
      <c r="J34" s="239">
        <v>0</v>
      </c>
      <c r="K34" s="139">
        <f>'[4]Проверочная  таблица'!TK32/1000</f>
        <v>0</v>
      </c>
      <c r="L34" s="139">
        <f>'[4]Проверочная  таблица'!TL32/1000</f>
        <v>0</v>
      </c>
      <c r="M34" s="174">
        <f t="shared" ref="M34:M35" si="39">IF(ISERROR(L34/K34*100),,L34/K34*100)</f>
        <v>0</v>
      </c>
      <c r="N34" s="239">
        <v>0</v>
      </c>
      <c r="O34" s="139">
        <f>'[4]Проверочная  таблица'!TM32/1000</f>
        <v>0</v>
      </c>
      <c r="P34" s="139">
        <f>'[4]Проверочная  таблица'!TN32/1000</f>
        <v>0</v>
      </c>
      <c r="Q34" s="174">
        <f t="shared" ref="Q34:Q35" si="40">IF(ISERROR(P34/O34*100),,P34/O34*100)</f>
        <v>0</v>
      </c>
      <c r="R34" s="239">
        <v>2255.6379999999999</v>
      </c>
      <c r="S34" s="139">
        <f>'[4]Проверочная  таблица'!TO32/1000</f>
        <v>3346.4520000000002</v>
      </c>
      <c r="T34" s="139">
        <f>'[4]Проверочная  таблица'!TP32/1000</f>
        <v>3346.4520000000002</v>
      </c>
      <c r="U34" s="174">
        <f t="shared" ref="U34:U35" si="41">IF(ISERROR(T34/S34*100),,T34/S34*100)</f>
        <v>100</v>
      </c>
      <c r="V34" s="239">
        <v>39.128129999999999</v>
      </c>
      <c r="W34" s="139">
        <f>'[4]Субвенция  на  полномочия'!D27/1000</f>
        <v>39.128129999999999</v>
      </c>
      <c r="X34" s="139">
        <f>'[4]Субвенция  на  полномочия'!E27/1000</f>
        <v>39.128099999999996</v>
      </c>
      <c r="Y34" s="174">
        <f t="shared" ref="Y34:Y35" si="42">IF(ISERROR(X34/W34*100),,X34/W34*100)</f>
        <v>99.999923328817403</v>
      </c>
      <c r="Z34" s="239">
        <v>0</v>
      </c>
      <c r="AA34" s="139">
        <f>'[4]Субвенция  на  полномочия'!F27/1000</f>
        <v>0</v>
      </c>
      <c r="AB34" s="139">
        <f>'[4]Субвенция  на  полномочия'!G27/1000</f>
        <v>0</v>
      </c>
      <c r="AC34" s="174">
        <f t="shared" ref="AC34:AC35" si="43">IF(ISERROR(AB34/AA34*100),,AB34/AA34*100)</f>
        <v>0</v>
      </c>
      <c r="AD34" s="239">
        <v>0</v>
      </c>
      <c r="AE34" s="139">
        <f>'[4]Субвенция  на  полномочия'!H27/1000</f>
        <v>0</v>
      </c>
      <c r="AF34" s="139">
        <f>'[4]Субвенция  на  полномочия'!I27/1000</f>
        <v>0</v>
      </c>
      <c r="AG34" s="174">
        <f t="shared" ref="AG34:AG35" si="44">IF(ISERROR(AF34/AE34*100),,AF34/AE34*100)</f>
        <v>0</v>
      </c>
      <c r="AH34" s="239">
        <v>10421.808999999999</v>
      </c>
      <c r="AI34" s="139">
        <f>'[4]Проверочная  таблица'!TE32/1000</f>
        <v>11283.88161</v>
      </c>
      <c r="AJ34" s="139">
        <f>'[4]Проверочная  таблица'!TF32/1000</f>
        <v>11169.221609999999</v>
      </c>
      <c r="AK34" s="174">
        <f t="shared" ref="AK34:AK35" si="45">IF(ISERROR(AJ34/AI34*100),,AJ34/AI34*100)</f>
        <v>98.983860306559862</v>
      </c>
      <c r="AL34" s="239">
        <v>33235.624000000003</v>
      </c>
      <c r="AM34" s="139">
        <f>'[4]Субвенция  на  полномочия'!J27/1000</f>
        <v>29287.073000000004</v>
      </c>
      <c r="AN34" s="139">
        <f>'[4]Субвенция  на  полномочия'!K27/1000</f>
        <v>26302.863719999998</v>
      </c>
      <c r="AO34" s="174">
        <f t="shared" ref="AO34:AO35" si="46">IF(ISERROR(AN34/AM34*100),,AN34/AM34*100)</f>
        <v>89.810489836249573</v>
      </c>
      <c r="AP34" s="240"/>
      <c r="AQ34" s="139">
        <f>'[4]Субвенция  на  полномочия'!L27/1000</f>
        <v>118.44</v>
      </c>
      <c r="AR34" s="139">
        <f>'[4]Субвенция  на  полномочия'!M27/1000</f>
        <v>46</v>
      </c>
      <c r="AS34" s="174">
        <f t="shared" ref="AS34:AS35" si="47">IF(ISERROR(AR34/AQ34*100),,AR34/AQ34*100)</f>
        <v>38.838230327592029</v>
      </c>
      <c r="AT34" s="239">
        <v>40513.764009999999</v>
      </c>
      <c r="AU34" s="231">
        <f>'[4]Проверочная  таблица'!TQ32/1000</f>
        <v>40513.764010000006</v>
      </c>
      <c r="AV34" s="231">
        <f>'[4]Проверочная  таблица'!TT32/1000</f>
        <v>35424.956310000001</v>
      </c>
      <c r="AW34" s="174">
        <f t="shared" ref="AW34:AW35" si="48">IF(ISERROR(AV34/AU34*100),,AV34/AU34*100)</f>
        <v>87.43931149240062</v>
      </c>
      <c r="AX34" s="239">
        <v>1225.7</v>
      </c>
      <c r="AY34" s="139">
        <f>'[4]Субвенция  на  полномочия'!N27/1000</f>
        <v>1288.231</v>
      </c>
      <c r="AZ34" s="139">
        <f>'[4]Субвенция  на  полномочия'!O27/1000</f>
        <v>1288.231</v>
      </c>
      <c r="BA34" s="174">
        <f t="shared" ref="BA34:BA35" si="49">IF(ISERROR(AZ34/AY34*100),,AZ34/AY34*100)</f>
        <v>100</v>
      </c>
      <c r="BB34" s="239">
        <v>367.43</v>
      </c>
      <c r="BC34" s="139">
        <f>'[4]Субвенция  на  полномочия'!P27/1000</f>
        <v>350</v>
      </c>
      <c r="BD34" s="139">
        <f>'[4]Субвенция  на  полномочия'!Q27/1000</f>
        <v>350</v>
      </c>
      <c r="BE34" s="174">
        <f t="shared" ref="BE34:BE35" si="50">IF(ISERROR(BD34/BC34*100),,BD34/BC34*100)</f>
        <v>100</v>
      </c>
      <c r="BF34" s="239">
        <v>37997.592000000004</v>
      </c>
      <c r="BG34" s="139">
        <f>'[4]Проверочная  таблица'!TC32/1000</f>
        <v>31742.279460000005</v>
      </c>
      <c r="BH34" s="139">
        <f>'[4]Проверочная  таблица'!TD32/1000</f>
        <v>31350.295979999999</v>
      </c>
      <c r="BI34" s="174">
        <f t="shared" ref="BI34:BI35" si="51">IF(ISERROR(BH34/BG34*100),,BH34/BG34*100)</f>
        <v>98.765106077230641</v>
      </c>
      <c r="BJ34" s="239">
        <v>5097</v>
      </c>
      <c r="BK34" s="139">
        <f>'[4]Субвенция  на  полномочия'!R27/1000</f>
        <v>5153.5950000000003</v>
      </c>
      <c r="BL34" s="139">
        <f>'[4]Субвенция  на  полномочия'!S27/1000</f>
        <v>5153.5950000000003</v>
      </c>
      <c r="BM34" s="174">
        <f t="shared" ref="BM34:BM35" si="52">IF(ISERROR(BL34/BK34*100),,BL34/BK34*100)</f>
        <v>100</v>
      </c>
      <c r="BN34" s="239">
        <v>1028.2</v>
      </c>
      <c r="BO34" s="139">
        <f>'[4]Субвенция  на  полномочия'!T27/1000</f>
        <v>1082.9000000000001</v>
      </c>
      <c r="BP34" s="139">
        <f>'[4]Субвенция  на  полномочия'!U27/1000</f>
        <v>1082.9000000000001</v>
      </c>
      <c r="BQ34" s="174">
        <f t="shared" ref="BQ34:BQ35" si="53">IF(ISERROR(BP34/BO34*100),,BP34/BO34*100)</f>
        <v>100</v>
      </c>
      <c r="BR34" s="239">
        <v>408518.03</v>
      </c>
      <c r="BS34" s="139">
        <f>'[4]Субвенция  на  полномочия'!V27/1000</f>
        <v>430611.22100000002</v>
      </c>
      <c r="BT34" s="139">
        <f>'[4]Субвенция  на  полномочия'!W27/1000</f>
        <v>407515.43400000001</v>
      </c>
      <c r="BU34" s="174">
        <f t="shared" ref="BU34:BU35" si="54">IF(ISERROR(BT34/BS34*100),,BT34/BS34*100)</f>
        <v>94.636510644946696</v>
      </c>
      <c r="BV34" s="239">
        <v>425494</v>
      </c>
      <c r="BW34" s="139">
        <f>'[4]Субвенция  на  полномочия'!X27/1000</f>
        <v>440194.00199999998</v>
      </c>
      <c r="BX34" s="139">
        <f>'[4]Субвенция  на  полномочия'!Y27/1000</f>
        <v>440194.00199999998</v>
      </c>
      <c r="BY34" s="174">
        <f t="shared" ref="BY34:BY35" si="55">IF(ISERROR(BX34/BW34*100),,BX34/BW34*100)</f>
        <v>100</v>
      </c>
      <c r="BZ34" s="239">
        <v>11249.574000000001</v>
      </c>
      <c r="CA34" s="139">
        <f>'[4]Субвенция  на  полномочия'!Z27/1000</f>
        <v>11249.574000000001</v>
      </c>
      <c r="CB34" s="139">
        <f>'[4]Субвенция  на  полномочия'!AA27/1000</f>
        <v>11249.574000000001</v>
      </c>
      <c r="CC34" s="174">
        <f t="shared" ref="CC34:CC35" si="56">IF(ISERROR(CB34/CA34*100),,CB34/CA34*100)</f>
        <v>100</v>
      </c>
      <c r="CD34" s="239">
        <v>4.5</v>
      </c>
      <c r="CE34" s="139">
        <f>'[4]Субвенция  на  полномочия'!AB27/1000</f>
        <v>5.5</v>
      </c>
      <c r="CF34" s="139">
        <f>'[4]Субвенция  на  полномочия'!AC27/1000</f>
        <v>5.4675000000000002</v>
      </c>
      <c r="CG34" s="174">
        <f t="shared" ref="CG34:CG35" si="57">IF(ISERROR(CF34/CE34*100),,CF34/CE34*100)</f>
        <v>99.409090909090907</v>
      </c>
      <c r="CH34" s="239">
        <v>3931</v>
      </c>
      <c r="CI34" s="139">
        <f>'[4]Субвенция  на  полномочия'!AD27/1000</f>
        <v>4352.3</v>
      </c>
      <c r="CJ34" s="139">
        <f>'[4]Субвенция  на  полномочия'!AE27/1000</f>
        <v>4352.3</v>
      </c>
      <c r="CK34" s="174">
        <f t="shared" ref="CK34:CK35" si="58">IF(ISERROR(CJ34/CI34*100),,CJ34/CI34*100)</f>
        <v>100</v>
      </c>
      <c r="CL34" s="239">
        <v>3000</v>
      </c>
      <c r="CM34" s="139">
        <f>'[4]Субвенция  на  полномочия'!AF27/1000</f>
        <v>4252.7140500000005</v>
      </c>
      <c r="CN34" s="139">
        <f>'[4]Субвенция  на  полномочия'!AG27/1000</f>
        <v>3980.0112799999997</v>
      </c>
      <c r="CO34" s="174">
        <f t="shared" ref="CO34:CO35" si="59">IF(ISERROR(CN34/CM34*100),,CN34/CM34*100)</f>
        <v>93.587559219976228</v>
      </c>
      <c r="CP34" s="239">
        <v>1291.0371699999998</v>
      </c>
      <c r="CQ34" s="139">
        <f>'[4]Субвенция  на  полномочия'!AH27/1000</f>
        <v>1353.3841</v>
      </c>
      <c r="CR34" s="139">
        <f>'[4]Субвенция  на  полномочия'!AI27/1000</f>
        <v>1338.1816399999998</v>
      </c>
      <c r="CS34" s="174">
        <f t="shared" ref="CS34:CS35" si="60">IF(ISERROR(CR34/CQ34*100),,CR34/CQ34*100)</f>
        <v>98.876707654537967</v>
      </c>
      <c r="CT34" s="239">
        <v>1103.508</v>
      </c>
      <c r="CU34" s="139">
        <f>'[4]Субвенция  на  полномочия'!AJ27/1000</f>
        <v>14927.373</v>
      </c>
      <c r="CV34" s="139">
        <f>'[4]Субвенция  на  полномочия'!AK27/1000</f>
        <v>14894.377560000001</v>
      </c>
      <c r="CW34" s="174">
        <f t="shared" ref="CW34:CW35" si="61">IF(ISERROR(CV34/CU34*100),,CV34/CU34*100)</f>
        <v>99.778960169347954</v>
      </c>
      <c r="CX34" s="239">
        <v>4516.3449999999993</v>
      </c>
      <c r="CY34" s="139">
        <f>'[4]Проверочная  таблица'!TW32/1000</f>
        <v>4572.6450000000004</v>
      </c>
      <c r="CZ34" s="139">
        <f>'[4]Проверочная  таблица'!TZ32/1000</f>
        <v>4572.6450000000004</v>
      </c>
      <c r="DA34" s="174">
        <f t="shared" ref="DA34:DA35" si="62">IF(ISERROR(CZ34/CY34*100),,CZ34/CY34*100)</f>
        <v>100</v>
      </c>
      <c r="DB34" s="239">
        <v>0</v>
      </c>
      <c r="DC34" s="139">
        <f>'[4]Проверочная  таблица'!TG32/1000</f>
        <v>0</v>
      </c>
      <c r="DD34" s="139">
        <f>'[4]Проверочная  таблица'!TH32/1000</f>
        <v>0</v>
      </c>
      <c r="DE34" s="174">
        <f t="shared" ref="DE34:DE35" si="63">IF(ISERROR(DD34/DC34*100),,DD34/DC34*100)</f>
        <v>0</v>
      </c>
      <c r="DF34" s="239">
        <v>222.5</v>
      </c>
      <c r="DG34" s="139">
        <f>'[4]Проверочная  таблица'!TI32/1000</f>
        <v>222.5</v>
      </c>
      <c r="DH34" s="139">
        <f>'[4]Проверочная  таблица'!TJ32/1000</f>
        <v>222.5</v>
      </c>
      <c r="DI34" s="174">
        <f t="shared" ref="DI34:DI35" si="64">IF(ISERROR(DH34/DG34*100),,DH34/DG34*100)</f>
        <v>100</v>
      </c>
      <c r="DJ34" s="239">
        <v>0</v>
      </c>
      <c r="DK34" s="139">
        <f>'[4]Субвенция  на  полномочия'!AL27/1000</f>
        <v>0</v>
      </c>
      <c r="DL34" s="139">
        <f>'[4]Субвенция  на  полномочия'!AM27/1000</f>
        <v>0</v>
      </c>
      <c r="DM34" s="174">
        <f t="shared" ref="DM34:DM35" si="65">IF(ISERROR(DL34/DK34*100),,DL34/DK34*100)</f>
        <v>0</v>
      </c>
      <c r="DO34" s="232"/>
    </row>
    <row r="35" spans="1:132" s="20" customFormat="1" ht="21.75" customHeight="1" thickBot="1" x14ac:dyDescent="0.3">
      <c r="A35" s="236" t="s">
        <v>54</v>
      </c>
      <c r="B35" s="228">
        <f t="shared" si="34"/>
        <v>5424980.9314400004</v>
      </c>
      <c r="C35" s="228">
        <f t="shared" si="34"/>
        <v>5635514.9829099998</v>
      </c>
      <c r="D35" s="228">
        <f>'[3]Исполнение для администрации_КБ'!T35</f>
        <v>5635514.9829099998</v>
      </c>
      <c r="E35" s="228">
        <f t="shared" si="35"/>
        <v>0</v>
      </c>
      <c r="F35" s="228">
        <f>'[3]Исполнение для администрации_КБ'!U35</f>
        <v>5616635.6587800002</v>
      </c>
      <c r="G35" s="228">
        <f t="shared" si="36"/>
        <v>0</v>
      </c>
      <c r="H35" s="228">
        <f t="shared" si="37"/>
        <v>5616635.6587800011</v>
      </c>
      <c r="I35" s="174">
        <f t="shared" si="38"/>
        <v>99.664993808245541</v>
      </c>
      <c r="J35" s="229">
        <v>0</v>
      </c>
      <c r="K35" s="139">
        <f>'[4]Проверочная  таблица'!TK33/1000</f>
        <v>0</v>
      </c>
      <c r="L35" s="139">
        <f>'[4]Проверочная  таблица'!TL33/1000</f>
        <v>0</v>
      </c>
      <c r="M35" s="174">
        <f t="shared" si="39"/>
        <v>0</v>
      </c>
      <c r="N35" s="229">
        <v>4682.4857000000002</v>
      </c>
      <c r="O35" s="139">
        <f>'[4]Проверочная  таблица'!TM33/1000</f>
        <v>5462.9000000000005</v>
      </c>
      <c r="P35" s="139">
        <f>'[4]Проверочная  таблица'!TN33/1000</f>
        <v>5462.9000000000005</v>
      </c>
      <c r="Q35" s="174">
        <f t="shared" si="40"/>
        <v>100</v>
      </c>
      <c r="R35" s="229">
        <v>15037.585999999999</v>
      </c>
      <c r="S35" s="139">
        <f>'[4]Проверочная  таблица'!TO33/1000</f>
        <v>14264.3</v>
      </c>
      <c r="T35" s="139">
        <f>'[4]Проверочная  таблица'!TP33/1000</f>
        <v>14264.3</v>
      </c>
      <c r="U35" s="174">
        <f t="shared" si="41"/>
        <v>100</v>
      </c>
      <c r="V35" s="229">
        <v>326.06774000000001</v>
      </c>
      <c r="W35" s="139">
        <f>'[4]Субвенция  на  полномочия'!D26/1000</f>
        <v>326.06774000000001</v>
      </c>
      <c r="X35" s="139">
        <f>'[4]Субвенция  на  полномочия'!E26/1000</f>
        <v>321.94296000000003</v>
      </c>
      <c r="Y35" s="174">
        <f t="shared" si="42"/>
        <v>98.734992918956038</v>
      </c>
      <c r="Z35" s="229">
        <v>0</v>
      </c>
      <c r="AA35" s="139">
        <f>'[4]Субвенция  на  полномочия'!F26/1000</f>
        <v>0</v>
      </c>
      <c r="AB35" s="139">
        <f>'[4]Субвенция  на  полномочия'!G26/1000</f>
        <v>0</v>
      </c>
      <c r="AC35" s="174">
        <f t="shared" si="43"/>
        <v>0</v>
      </c>
      <c r="AD35" s="229">
        <v>0</v>
      </c>
      <c r="AE35" s="139">
        <f>'[4]Субвенция  на  полномочия'!H26/1000</f>
        <v>0</v>
      </c>
      <c r="AF35" s="139">
        <f>'[4]Субвенция  на  полномочия'!I26/1000</f>
        <v>0</v>
      </c>
      <c r="AG35" s="174">
        <f t="shared" si="44"/>
        <v>0</v>
      </c>
      <c r="AH35" s="229">
        <v>72498.607999999993</v>
      </c>
      <c r="AI35" s="139">
        <f>'[4]Проверочная  таблица'!TE33/1000</f>
        <v>75885.443799999994</v>
      </c>
      <c r="AJ35" s="139">
        <f>'[4]Проверочная  таблица'!TF33/1000</f>
        <v>75885.443799999994</v>
      </c>
      <c r="AK35" s="174">
        <f t="shared" si="45"/>
        <v>100</v>
      </c>
      <c r="AL35" s="229">
        <v>169567.90453999999</v>
      </c>
      <c r="AM35" s="139">
        <f>'[4]Субвенция  на  полномочия'!J26/1000</f>
        <v>145448.94653999998</v>
      </c>
      <c r="AN35" s="139">
        <f>'[4]Субвенция  на  полномочия'!K26/1000</f>
        <v>145448.946</v>
      </c>
      <c r="AO35" s="174">
        <f t="shared" si="46"/>
        <v>99.999999628735722</v>
      </c>
      <c r="AP35" s="230"/>
      <c r="AQ35" s="139">
        <f>'[4]Субвенция  на  полномочия'!L26/1000</f>
        <v>929.88</v>
      </c>
      <c r="AR35" s="139">
        <f>'[4]Субвенция  на  полномочия'!M26/1000</f>
        <v>228.88</v>
      </c>
      <c r="AS35" s="174">
        <f t="shared" si="47"/>
        <v>24.61392867896933</v>
      </c>
      <c r="AT35" s="229">
        <v>243847.52927999999</v>
      </c>
      <c r="AU35" s="231">
        <f>'[4]Проверочная  таблица'!TQ33/1000</f>
        <v>243145.20228</v>
      </c>
      <c r="AV35" s="231">
        <f>'[4]Проверочная  таблица'!TT33/1000</f>
        <v>228670.22200000001</v>
      </c>
      <c r="AW35" s="174">
        <f t="shared" si="48"/>
        <v>94.046775283136796</v>
      </c>
      <c r="AX35" s="229">
        <v>5851.8</v>
      </c>
      <c r="AY35" s="139">
        <f>'[4]Субвенция  на  полномочия'!N26/1000</f>
        <v>6998.0249999999996</v>
      </c>
      <c r="AZ35" s="139">
        <f>'[4]Субвенция  на  полномочия'!O26/1000</f>
        <v>6998.0249999999996</v>
      </c>
      <c r="BA35" s="174">
        <f t="shared" si="49"/>
        <v>100</v>
      </c>
      <c r="BB35" s="229">
        <v>1042.3499999999999</v>
      </c>
      <c r="BC35" s="139">
        <f>'[4]Субвенция  на  полномочия'!P26/1000</f>
        <v>1000</v>
      </c>
      <c r="BD35" s="139">
        <f>'[4]Субвенция  на  полномочия'!Q26/1000</f>
        <v>1000</v>
      </c>
      <c r="BE35" s="174">
        <f t="shared" si="50"/>
        <v>100</v>
      </c>
      <c r="BF35" s="229">
        <v>112739.315</v>
      </c>
      <c r="BG35" s="139">
        <f>'[4]Проверочная  таблица'!TC33/1000</f>
        <v>112698.515</v>
      </c>
      <c r="BH35" s="139">
        <f>'[4]Проверочная  таблица'!TD33/1000</f>
        <v>112698.515</v>
      </c>
      <c r="BI35" s="174">
        <f t="shared" si="51"/>
        <v>100</v>
      </c>
      <c r="BJ35" s="229">
        <v>27403.58</v>
      </c>
      <c r="BK35" s="139">
        <f>'[4]Субвенция  на  полномочия'!R26/1000</f>
        <v>29093.840000000004</v>
      </c>
      <c r="BL35" s="139">
        <f>'[4]Субвенция  на  полномочия'!S26/1000</f>
        <v>29093.84</v>
      </c>
      <c r="BM35" s="174">
        <f t="shared" si="52"/>
        <v>99.999999999999986</v>
      </c>
      <c r="BN35" s="229">
        <v>1120.5999999999999</v>
      </c>
      <c r="BO35" s="139">
        <f>'[4]Субвенция  на  полномочия'!T26/1000</f>
        <v>1492.6</v>
      </c>
      <c r="BP35" s="139">
        <f>'[4]Субвенция  на  полномочия'!U26/1000</f>
        <v>1492.6</v>
      </c>
      <c r="BQ35" s="174">
        <f t="shared" si="53"/>
        <v>100</v>
      </c>
      <c r="BR35" s="229">
        <v>2048843</v>
      </c>
      <c r="BS35" s="139">
        <f>'[4]Субвенция  на  полномочия'!V26/1000</f>
        <v>2142178.7220000001</v>
      </c>
      <c r="BT35" s="139">
        <f>'[4]Субвенция  на  полномочия'!W26/1000</f>
        <v>2142178.7220000001</v>
      </c>
      <c r="BU35" s="174">
        <f t="shared" si="54"/>
        <v>100</v>
      </c>
      <c r="BV35" s="229">
        <v>2632533.4300000002</v>
      </c>
      <c r="BW35" s="139">
        <f>'[4]Субвенция  на  полномочия'!X26/1000</f>
        <v>2743995.4970000004</v>
      </c>
      <c r="BX35" s="139">
        <f>'[4]Субвенция  на  полномочия'!Y26/1000</f>
        <v>2743995.497</v>
      </c>
      <c r="BY35" s="174">
        <f t="shared" si="55"/>
        <v>99.999999999999972</v>
      </c>
      <c r="BZ35" s="229">
        <v>22394.202600000001</v>
      </c>
      <c r="CA35" s="139">
        <f>'[4]Субвенция  на  полномочия'!Z26/1000</f>
        <v>22394.202600000001</v>
      </c>
      <c r="CB35" s="139">
        <f>'[4]Субвенция  на  полномочия'!AA26/1000</f>
        <v>22394.202600000001</v>
      </c>
      <c r="CC35" s="174">
        <f t="shared" si="56"/>
        <v>100</v>
      </c>
      <c r="CD35" s="229">
        <v>120.5</v>
      </c>
      <c r="CE35" s="139">
        <f>'[4]Субвенция  на  полномочия'!AB26/1000</f>
        <v>0</v>
      </c>
      <c r="CF35" s="139">
        <f>'[4]Субвенция  на  полномочия'!AC26/1000</f>
        <v>0</v>
      </c>
      <c r="CG35" s="174">
        <f t="shared" si="57"/>
        <v>0</v>
      </c>
      <c r="CH35" s="229">
        <v>8924</v>
      </c>
      <c r="CI35" s="139">
        <f>'[4]Субвенция  на  полномочия'!AD26/1000</f>
        <v>9359.5</v>
      </c>
      <c r="CJ35" s="139">
        <f>'[4]Субвенция  на  полномочия'!AE26/1000</f>
        <v>9359.5</v>
      </c>
      <c r="CK35" s="174">
        <f t="shared" si="58"/>
        <v>100</v>
      </c>
      <c r="CL35" s="229">
        <v>7000</v>
      </c>
      <c r="CM35" s="139">
        <f>'[4]Субвенция  на  полномочия'!AF26/1000</f>
        <v>7000</v>
      </c>
      <c r="CN35" s="139">
        <f>'[4]Субвенция  на  полномочия'!AG26/1000</f>
        <v>6973.0998600000003</v>
      </c>
      <c r="CO35" s="174">
        <f t="shared" si="59"/>
        <v>99.615712285714281</v>
      </c>
      <c r="CP35" s="229">
        <v>5939.17058</v>
      </c>
      <c r="CQ35" s="139">
        <f>'[4]Субвенция  на  полномочия'!AH26/1000</f>
        <v>6228.4609499999997</v>
      </c>
      <c r="CR35" s="139">
        <f>'[4]Субвенция  на  полномочия'!AI26/1000</f>
        <v>6228.4609500000006</v>
      </c>
      <c r="CS35" s="174">
        <f t="shared" si="60"/>
        <v>100.00000000000003</v>
      </c>
      <c r="CT35" s="229">
        <v>18207.882000000001</v>
      </c>
      <c r="CU35" s="139">
        <f>'[4]Субвенция  на  полномочия'!AJ26/1000</f>
        <v>31277.209000000003</v>
      </c>
      <c r="CV35" s="139">
        <f>'[4]Субвенция  на  полномочия'!AK26/1000</f>
        <v>27658.259010000002</v>
      </c>
      <c r="CW35" s="174">
        <f t="shared" si="61"/>
        <v>88.429434384634504</v>
      </c>
      <c r="CX35" s="229">
        <v>26148.92</v>
      </c>
      <c r="CY35" s="139">
        <f>'[4]Проверочная  таблица'!TW33/1000</f>
        <v>35583.671000000002</v>
      </c>
      <c r="CZ35" s="139">
        <f>'[4]Проверочная  таблица'!TZ33/1000</f>
        <v>35583.671000000002</v>
      </c>
      <c r="DA35" s="174">
        <f t="shared" si="62"/>
        <v>100</v>
      </c>
      <c r="DB35" s="229">
        <v>0</v>
      </c>
      <c r="DC35" s="139">
        <f>'[4]Проверочная  таблица'!TG33/1000</f>
        <v>0</v>
      </c>
      <c r="DD35" s="139">
        <f>'[4]Проверочная  таблица'!TH33/1000</f>
        <v>0</v>
      </c>
      <c r="DE35" s="174">
        <f t="shared" si="63"/>
        <v>0</v>
      </c>
      <c r="DF35" s="229">
        <v>752</v>
      </c>
      <c r="DG35" s="139">
        <f>'[4]Проверочная  таблица'!TI33/1000</f>
        <v>752</v>
      </c>
      <c r="DH35" s="139">
        <f>'[4]Проверочная  таблица'!TJ33/1000</f>
        <v>698.63159999999993</v>
      </c>
      <c r="DI35" s="174">
        <f t="shared" si="64"/>
        <v>92.903138297872331</v>
      </c>
      <c r="DJ35" s="229">
        <v>0</v>
      </c>
      <c r="DK35" s="139">
        <f>'[4]Субвенция  на  полномочия'!AL26/1000</f>
        <v>0</v>
      </c>
      <c r="DL35" s="139">
        <f>'[4]Субвенция  на  полномочия'!AM26/1000</f>
        <v>0</v>
      </c>
      <c r="DM35" s="174">
        <f t="shared" si="65"/>
        <v>0</v>
      </c>
      <c r="DO35" s="232"/>
    </row>
    <row r="36" spans="1:132" s="20" customFormat="1" ht="21.75" customHeight="1" thickBot="1" x14ac:dyDescent="0.3">
      <c r="A36" s="184" t="s">
        <v>55</v>
      </c>
      <c r="B36" s="156">
        <f t="shared" ref="B36" si="66">SUM(B34:B35)</f>
        <v>6416493.3107500002</v>
      </c>
      <c r="C36" s="162">
        <f t="shared" ref="C36:H36" si="67">SUM(C34:C35)</f>
        <v>6671461.9402700001</v>
      </c>
      <c r="D36" s="158">
        <f t="shared" si="67"/>
        <v>6671461.9402700001</v>
      </c>
      <c r="E36" s="241">
        <f t="shared" si="67"/>
        <v>0</v>
      </c>
      <c r="F36" s="158">
        <f t="shared" si="67"/>
        <v>6620513.7954799999</v>
      </c>
      <c r="G36" s="241">
        <f t="shared" si="67"/>
        <v>0</v>
      </c>
      <c r="H36" s="242">
        <f t="shared" si="67"/>
        <v>6620513.7954800017</v>
      </c>
      <c r="I36" s="161">
        <f t="shared" si="4"/>
        <v>99.236327131202415</v>
      </c>
      <c r="J36" s="243">
        <f>SUM(J34:J35)</f>
        <v>0</v>
      </c>
      <c r="K36" s="183">
        <f>SUM(K34:K35)</f>
        <v>0</v>
      </c>
      <c r="L36" s="244">
        <f>SUM(L34:L35)</f>
        <v>0</v>
      </c>
      <c r="M36" s="161">
        <f>IF(ISERROR(L36/K36*100),,L36/K36*100)</f>
        <v>0</v>
      </c>
      <c r="N36" s="243">
        <f>SUM(N34:N35)</f>
        <v>4682.4857000000002</v>
      </c>
      <c r="O36" s="183">
        <f>SUM(O34:O35)</f>
        <v>5462.9000000000005</v>
      </c>
      <c r="P36" s="244">
        <f>SUM(P34:P35)</f>
        <v>5462.9000000000005</v>
      </c>
      <c r="Q36" s="161">
        <f>IF(ISERROR(P36/O36*100),,P36/O36*100)</f>
        <v>100</v>
      </c>
      <c r="R36" s="243">
        <f>SUM(R34:R35)</f>
        <v>17293.223999999998</v>
      </c>
      <c r="S36" s="183">
        <f>SUM(S34:S35)</f>
        <v>17610.752</v>
      </c>
      <c r="T36" s="244">
        <f>SUM(T34:T35)</f>
        <v>17610.752</v>
      </c>
      <c r="U36" s="161">
        <f>IF(ISERROR(T36/S36*100),,T36/S36*100)</f>
        <v>100</v>
      </c>
      <c r="V36" s="243">
        <f>SUM(V34:V35)</f>
        <v>365.19587000000001</v>
      </c>
      <c r="W36" s="183">
        <f>SUM(W34:W35)</f>
        <v>365.19587000000001</v>
      </c>
      <c r="X36" s="244">
        <f>SUM(X34:X35)</f>
        <v>361.07106000000005</v>
      </c>
      <c r="Y36" s="161">
        <f>IF(ISERROR(X36/W36*100),,X36/W36*100)</f>
        <v>98.870521180866604</v>
      </c>
      <c r="Z36" s="243">
        <f>SUM(Z34:Z35)</f>
        <v>0</v>
      </c>
      <c r="AA36" s="183">
        <f>SUM(AA34:AA35)</f>
        <v>0</v>
      </c>
      <c r="AB36" s="244">
        <f>SUM(AB34:AB35)</f>
        <v>0</v>
      </c>
      <c r="AC36" s="161">
        <f>IF(ISERROR(AB36/AA36*100),,AB36/AA36*100)</f>
        <v>0</v>
      </c>
      <c r="AD36" s="243">
        <f>SUM(AD34:AD35)</f>
        <v>0</v>
      </c>
      <c r="AE36" s="183">
        <f>SUM(AE34:AE35)</f>
        <v>0</v>
      </c>
      <c r="AF36" s="244">
        <f>SUM(AF34:AF35)</f>
        <v>0</v>
      </c>
      <c r="AG36" s="161">
        <f>IF(ISERROR(AF36/AE36*100),,AF36/AE36*100)</f>
        <v>0</v>
      </c>
      <c r="AH36" s="243">
        <f>SUM(AH34:AH35)</f>
        <v>82920.416999999987</v>
      </c>
      <c r="AI36" s="183">
        <f>SUM(AI34:AI35)</f>
        <v>87169.32540999999</v>
      </c>
      <c r="AJ36" s="244">
        <f>SUM(AJ34:AJ35)</f>
        <v>87054.665409999987</v>
      </c>
      <c r="AK36" s="161">
        <f>IF(ISERROR(AJ36/AI36*100),,AJ36/AI36*100)</f>
        <v>99.868462903136276</v>
      </c>
      <c r="AL36" s="243">
        <f>SUM(AL34:AL35)</f>
        <v>202803.52854</v>
      </c>
      <c r="AM36" s="183">
        <f>SUM(AM34:AM35)</f>
        <v>174736.01953999998</v>
      </c>
      <c r="AN36" s="244">
        <f>SUM(AN34:AN35)</f>
        <v>171751.80971999999</v>
      </c>
      <c r="AO36" s="161">
        <f>IF(ISERROR(AN36/AM36*100),,AN36/AM36*100)</f>
        <v>98.29216103934607</v>
      </c>
      <c r="AP36" s="243">
        <f>SUM(AP34:AP35)</f>
        <v>0</v>
      </c>
      <c r="AQ36" s="183">
        <f>SUM(AQ34:AQ35)</f>
        <v>1048.32</v>
      </c>
      <c r="AR36" s="244">
        <f>SUM(AR34:AR35)</f>
        <v>274.88</v>
      </c>
      <c r="AS36" s="161">
        <f>IF(ISERROR(AR36/AQ36*100),,AR36/AQ36*100)</f>
        <v>26.221001221001224</v>
      </c>
      <c r="AT36" s="243">
        <f>SUM(AT34:AT35)</f>
        <v>284361.29329</v>
      </c>
      <c r="AU36" s="183">
        <f>SUM(AU34:AU35)</f>
        <v>283658.96629000001</v>
      </c>
      <c r="AV36" s="244">
        <f>SUM(AV34:AV35)</f>
        <v>264095.17830999999</v>
      </c>
      <c r="AW36" s="161">
        <f>IF(ISERROR(AV36/AU36*100),,AV36/AU36*100)</f>
        <v>93.103060257224897</v>
      </c>
      <c r="AX36" s="243">
        <f>SUM(AX34:AX35)</f>
        <v>7077.5</v>
      </c>
      <c r="AY36" s="183">
        <f>SUM(AY34:AY35)</f>
        <v>8286.2559999999994</v>
      </c>
      <c r="AZ36" s="244">
        <f>SUM(AZ34:AZ35)</f>
        <v>8286.2559999999994</v>
      </c>
      <c r="BA36" s="161">
        <f>IF(ISERROR(AZ36/AY36*100),,AZ36/AY36*100)</f>
        <v>100</v>
      </c>
      <c r="BB36" s="243">
        <f>SUM(BB34:BB35)</f>
        <v>1409.78</v>
      </c>
      <c r="BC36" s="183">
        <f>SUM(BC34:BC35)</f>
        <v>1350</v>
      </c>
      <c r="BD36" s="244">
        <f>SUM(BD34:BD35)</f>
        <v>1350</v>
      </c>
      <c r="BE36" s="161">
        <f>IF(ISERROR(BD36/BC36*100),,BD36/BC36*100)</f>
        <v>100</v>
      </c>
      <c r="BF36" s="243">
        <f>SUM(BF34:BF35)</f>
        <v>150736.90700000001</v>
      </c>
      <c r="BG36" s="183">
        <f>SUM(BG34:BG35)</f>
        <v>144440.79446</v>
      </c>
      <c r="BH36" s="244">
        <f>SUM(BH34:BH35)</f>
        <v>144048.81098000001</v>
      </c>
      <c r="BI36" s="161">
        <f>IF(ISERROR(BH36/BG36*100),,BH36/BG36*100)</f>
        <v>99.728619964002931</v>
      </c>
      <c r="BJ36" s="243">
        <f>SUM(BJ34:BJ35)</f>
        <v>32500.58</v>
      </c>
      <c r="BK36" s="183">
        <f>SUM(BK34:BK35)</f>
        <v>34247.435000000005</v>
      </c>
      <c r="BL36" s="244">
        <f>SUM(BL34:BL35)</f>
        <v>34247.434999999998</v>
      </c>
      <c r="BM36" s="161">
        <f>IF(ISERROR(BL36/BK36*100),,BL36/BK36*100)</f>
        <v>99.999999999999972</v>
      </c>
      <c r="BN36" s="243">
        <f>SUM(BN34:BN35)</f>
        <v>2148.8000000000002</v>
      </c>
      <c r="BO36" s="183">
        <f>SUM(BO34:BO35)</f>
        <v>2575.5</v>
      </c>
      <c r="BP36" s="244">
        <f>SUM(BP34:BP35)</f>
        <v>2575.5</v>
      </c>
      <c r="BQ36" s="161">
        <f>IF(ISERROR(BP36/BO36*100),,BP36/BO36*100)</f>
        <v>100</v>
      </c>
      <c r="BR36" s="243">
        <f>SUM(BR34:BR35)</f>
        <v>2457361.0300000003</v>
      </c>
      <c r="BS36" s="183">
        <f>SUM(BS34:BS35)</f>
        <v>2572789.943</v>
      </c>
      <c r="BT36" s="244">
        <f>SUM(BT34:BT35)</f>
        <v>2549694.156</v>
      </c>
      <c r="BU36" s="161">
        <f>IF(ISERROR(BT36/BS36*100),,BT36/BS36*100)</f>
        <v>99.10230576488226</v>
      </c>
      <c r="BV36" s="243">
        <f>SUM(BV34:BV35)</f>
        <v>3058027.43</v>
      </c>
      <c r="BW36" s="183">
        <f>SUM(BW34:BW35)</f>
        <v>3184189.4990000003</v>
      </c>
      <c r="BX36" s="244">
        <f>SUM(BX34:BX35)</f>
        <v>3184189.4989999998</v>
      </c>
      <c r="BY36" s="161">
        <f>IF(ISERROR(BX36/BW36*100),,BX36/BW36*100)</f>
        <v>99.999999999999986</v>
      </c>
      <c r="BZ36" s="243">
        <f>SUM(BZ34:BZ35)</f>
        <v>33643.776599999997</v>
      </c>
      <c r="CA36" s="183">
        <f>SUM(CA34:CA35)</f>
        <v>33643.776599999997</v>
      </c>
      <c r="CB36" s="244">
        <f>SUM(CB34:CB35)</f>
        <v>33643.776599999997</v>
      </c>
      <c r="CC36" s="161">
        <f>IF(ISERROR(CB36/CA36*100),,CB36/CA36*100)</f>
        <v>100</v>
      </c>
      <c r="CD36" s="243">
        <f>SUM(CD34:CD35)</f>
        <v>125</v>
      </c>
      <c r="CE36" s="183">
        <f>SUM(CE34:CE35)</f>
        <v>5.5</v>
      </c>
      <c r="CF36" s="244">
        <f>SUM(CF34:CF35)</f>
        <v>5.4675000000000002</v>
      </c>
      <c r="CG36" s="161">
        <f>IF(ISERROR(CF36/CE36*100),,CF36/CE36*100)</f>
        <v>99.409090909090907</v>
      </c>
      <c r="CH36" s="243">
        <f>SUM(CH34:CH35)</f>
        <v>12855</v>
      </c>
      <c r="CI36" s="183">
        <f>SUM(CI34:CI35)</f>
        <v>13711.8</v>
      </c>
      <c r="CJ36" s="244">
        <f>SUM(CJ34:CJ35)</f>
        <v>13711.8</v>
      </c>
      <c r="CK36" s="161">
        <f>IF(ISERROR(CJ36/CI36*100),,CJ36/CI36*100)</f>
        <v>100</v>
      </c>
      <c r="CL36" s="243">
        <f>SUM(CL34:CL35)</f>
        <v>10000</v>
      </c>
      <c r="CM36" s="183">
        <f>SUM(CM34:CM35)</f>
        <v>11252.71405</v>
      </c>
      <c r="CN36" s="244">
        <f>SUM(CN34:CN35)</f>
        <v>10953.111140000001</v>
      </c>
      <c r="CO36" s="161">
        <f>IF(ISERROR(CN36/CM36*100),,CN36/CM36*100)</f>
        <v>97.33750534609915</v>
      </c>
      <c r="CP36" s="243">
        <f>SUM(CP34:CP35)</f>
        <v>7230.2077499999996</v>
      </c>
      <c r="CQ36" s="183">
        <f>SUM(CQ34:CQ35)</f>
        <v>7581.8450499999999</v>
      </c>
      <c r="CR36" s="244">
        <f>SUM(CR34:CR35)</f>
        <v>7566.6425900000004</v>
      </c>
      <c r="CS36" s="161">
        <f>IF(ISERROR(CR36/CQ36*100),,CR36/CQ36*100)</f>
        <v>99.799488648214989</v>
      </c>
      <c r="CT36" s="243">
        <f>SUM(CT34:CT35)</f>
        <v>19311.390000000003</v>
      </c>
      <c r="CU36" s="183">
        <f>SUM(CU34:CU35)</f>
        <v>46204.582000000002</v>
      </c>
      <c r="CV36" s="244">
        <f>SUM(CV34:CV35)</f>
        <v>42552.636570000002</v>
      </c>
      <c r="CW36" s="161">
        <f>IF(ISERROR(CV36/CU36*100),,CV36/CU36*100)</f>
        <v>92.096140097101198</v>
      </c>
      <c r="CX36" s="243">
        <f>SUM(CX34:CX35)</f>
        <v>30665.264999999999</v>
      </c>
      <c r="CY36" s="183">
        <f>SUM(CY34:CY35)</f>
        <v>40156.316000000006</v>
      </c>
      <c r="CZ36" s="244">
        <f>SUM(CZ34:CZ35)</f>
        <v>40156.316000000006</v>
      </c>
      <c r="DA36" s="161">
        <f>IF(ISERROR(CZ36/CY36*100),,CZ36/CY36*100)</f>
        <v>100</v>
      </c>
      <c r="DB36" s="243">
        <f>SUM(DB34:DB35)</f>
        <v>0</v>
      </c>
      <c r="DC36" s="183">
        <f>SUM(DC34:DC35)</f>
        <v>0</v>
      </c>
      <c r="DD36" s="244">
        <f>SUM(DD34:DD35)</f>
        <v>0</v>
      </c>
      <c r="DE36" s="161">
        <f>IF(ISERROR(DD36/DC36*100),,DD36/DC36*100)</f>
        <v>0</v>
      </c>
      <c r="DF36" s="243">
        <f>SUM(DF34:DF35)</f>
        <v>974.5</v>
      </c>
      <c r="DG36" s="183">
        <f>SUM(DG34:DG35)</f>
        <v>974.5</v>
      </c>
      <c r="DH36" s="244">
        <f>SUM(DH34:DH35)</f>
        <v>921.13159999999993</v>
      </c>
      <c r="DI36" s="161">
        <f>IF(ISERROR(DH36/DG36*100),,DH36/DG36*100)</f>
        <v>94.523509492047197</v>
      </c>
      <c r="DJ36" s="243">
        <f>SUM(DJ34:DJ35)</f>
        <v>0</v>
      </c>
      <c r="DK36" s="183">
        <f>SUM(DK34:DK35)</f>
        <v>0</v>
      </c>
      <c r="DL36" s="244">
        <f>SUM(DL34:DL35)</f>
        <v>0</v>
      </c>
      <c r="DM36" s="161">
        <f>IF(ISERROR(DL36/DK36*100),,DL36/DK36*100)</f>
        <v>0</v>
      </c>
      <c r="DO36" s="232"/>
    </row>
    <row r="37" spans="1:132" s="20" customFormat="1" ht="21.75" customHeight="1" x14ac:dyDescent="0.25">
      <c r="A37" s="184"/>
      <c r="B37" s="152"/>
      <c r="C37" s="151"/>
      <c r="D37" s="245"/>
      <c r="E37" s="193"/>
      <c r="F37" s="245"/>
      <c r="G37" s="193"/>
      <c r="H37" s="246"/>
      <c r="I37" s="247"/>
      <c r="J37" s="248"/>
      <c r="K37" s="189"/>
      <c r="L37" s="249"/>
      <c r="M37" s="183"/>
      <c r="N37" s="248"/>
      <c r="O37" s="189"/>
      <c r="P37" s="249"/>
      <c r="Q37" s="183"/>
      <c r="R37" s="248"/>
      <c r="S37" s="189"/>
      <c r="T37" s="249"/>
      <c r="U37" s="183"/>
      <c r="V37" s="248"/>
      <c r="W37" s="189"/>
      <c r="X37" s="249"/>
      <c r="Y37" s="183"/>
      <c r="Z37" s="248"/>
      <c r="AA37" s="189"/>
      <c r="AB37" s="249"/>
      <c r="AC37" s="183"/>
      <c r="AD37" s="248"/>
      <c r="AE37" s="189"/>
      <c r="AF37" s="249"/>
      <c r="AG37" s="183"/>
      <c r="AH37" s="248"/>
      <c r="AI37" s="189"/>
      <c r="AJ37" s="249"/>
      <c r="AK37" s="183"/>
      <c r="AL37" s="248"/>
      <c r="AM37" s="189"/>
      <c r="AN37" s="249"/>
      <c r="AO37" s="183"/>
      <c r="AP37" s="248"/>
      <c r="AQ37" s="189"/>
      <c r="AR37" s="249"/>
      <c r="AS37" s="183"/>
      <c r="AT37" s="248"/>
      <c r="AU37" s="189"/>
      <c r="AV37" s="249"/>
      <c r="AW37" s="183"/>
      <c r="AX37" s="248"/>
      <c r="AY37" s="189"/>
      <c r="AZ37" s="249"/>
      <c r="BA37" s="183"/>
      <c r="BB37" s="248"/>
      <c r="BC37" s="189"/>
      <c r="BD37" s="249"/>
      <c r="BE37" s="183"/>
      <c r="BF37" s="248"/>
      <c r="BG37" s="189"/>
      <c r="BH37" s="249"/>
      <c r="BI37" s="183"/>
      <c r="BJ37" s="248"/>
      <c r="BK37" s="189"/>
      <c r="BL37" s="249"/>
      <c r="BM37" s="183"/>
      <c r="BN37" s="248"/>
      <c r="BO37" s="189"/>
      <c r="BP37" s="249"/>
      <c r="BQ37" s="183"/>
      <c r="BR37" s="248"/>
      <c r="BS37" s="189"/>
      <c r="BT37" s="249"/>
      <c r="BU37" s="183"/>
      <c r="BV37" s="248"/>
      <c r="BW37" s="189"/>
      <c r="BX37" s="249"/>
      <c r="BY37" s="183"/>
      <c r="BZ37" s="248"/>
      <c r="CA37" s="189"/>
      <c r="CB37" s="249"/>
      <c r="CC37" s="183"/>
      <c r="CD37" s="248"/>
      <c r="CE37" s="189"/>
      <c r="CF37" s="249"/>
      <c r="CG37" s="183"/>
      <c r="CH37" s="248"/>
      <c r="CI37" s="189"/>
      <c r="CJ37" s="249"/>
      <c r="CK37" s="183"/>
      <c r="CL37" s="248"/>
      <c r="CM37" s="189"/>
      <c r="CN37" s="249"/>
      <c r="CO37" s="183"/>
      <c r="CP37" s="248"/>
      <c r="CQ37" s="189"/>
      <c r="CR37" s="249"/>
      <c r="CS37" s="183"/>
      <c r="CT37" s="248"/>
      <c r="CU37" s="189"/>
      <c r="CV37" s="249"/>
      <c r="CW37" s="183"/>
      <c r="CX37" s="248"/>
      <c r="CY37" s="189"/>
      <c r="CZ37" s="249"/>
      <c r="DA37" s="183"/>
      <c r="DB37" s="248"/>
      <c r="DC37" s="189"/>
      <c r="DD37" s="249"/>
      <c r="DE37" s="183"/>
      <c r="DF37" s="248"/>
      <c r="DG37" s="189"/>
      <c r="DH37" s="249"/>
      <c r="DI37" s="183"/>
      <c r="DJ37" s="248"/>
      <c r="DK37" s="189"/>
      <c r="DL37" s="249"/>
      <c r="DM37" s="183"/>
      <c r="DO37" s="232"/>
    </row>
    <row r="38" spans="1:132" s="20" customFormat="1" ht="31.5" x14ac:dyDescent="0.25">
      <c r="A38" s="190" t="s">
        <v>56</v>
      </c>
      <c r="B38" s="191">
        <f t="shared" ref="B38:C38" si="68">CX38+J38+CH38+CP38+AX38+AL38+BZ38+BF38+BB38+BJ38+Z38+DJ38+CL38+DB38+BV38+BN38+DF38+BR38+CT38+N38+CD38+R38+V38+AT38+AD38+AH38+AP38</f>
        <v>0</v>
      </c>
      <c r="C38" s="192">
        <f t="shared" si="68"/>
        <v>107</v>
      </c>
      <c r="D38" s="250"/>
      <c r="E38" s="193"/>
      <c r="F38" s="245"/>
      <c r="G38" s="193"/>
      <c r="H38" s="168"/>
      <c r="I38" s="152">
        <f t="shared" ref="I38" si="69">IF(ISERROR(H38/C38*100),,H38/C38*100)</f>
        <v>0</v>
      </c>
      <c r="J38" s="251"/>
      <c r="K38" s="195"/>
      <c r="L38" s="249"/>
      <c r="M38" s="195"/>
      <c r="N38" s="251"/>
      <c r="O38" s="195">
        <v>18.7</v>
      </c>
      <c r="P38" s="249"/>
      <c r="Q38" s="195"/>
      <c r="R38" s="251"/>
      <c r="S38" s="195">
        <v>88.3</v>
      </c>
      <c r="T38" s="249"/>
      <c r="U38" s="195"/>
      <c r="V38" s="251"/>
      <c r="W38" s="195"/>
      <c r="X38" s="249"/>
      <c r="Y38" s="195"/>
      <c r="Z38" s="251"/>
      <c r="AA38" s="195"/>
      <c r="AB38" s="249"/>
      <c r="AC38" s="195"/>
      <c r="AD38" s="251"/>
      <c r="AE38" s="195"/>
      <c r="AF38" s="249"/>
      <c r="AG38" s="195"/>
      <c r="AH38" s="251"/>
      <c r="AI38" s="195"/>
      <c r="AJ38" s="249"/>
      <c r="AK38" s="195"/>
      <c r="AL38" s="251"/>
      <c r="AM38" s="195"/>
      <c r="AN38" s="249"/>
      <c r="AO38" s="195"/>
      <c r="AP38" s="251"/>
      <c r="AQ38" s="195"/>
      <c r="AR38" s="249"/>
      <c r="AS38" s="195"/>
      <c r="AT38" s="251"/>
      <c r="AU38" s="195"/>
      <c r="AV38" s="249"/>
      <c r="AW38" s="195"/>
      <c r="AX38" s="251"/>
      <c r="AY38" s="195"/>
      <c r="AZ38" s="249"/>
      <c r="BA38" s="195"/>
      <c r="BB38" s="251"/>
      <c r="BC38" s="195"/>
      <c r="BD38" s="249"/>
      <c r="BE38" s="195"/>
      <c r="BF38" s="251"/>
      <c r="BG38" s="195"/>
      <c r="BH38" s="249"/>
      <c r="BI38" s="195"/>
      <c r="BJ38" s="251"/>
      <c r="BK38" s="195"/>
      <c r="BL38" s="249"/>
      <c r="BM38" s="195"/>
      <c r="BN38" s="251"/>
      <c r="BO38" s="194"/>
      <c r="BP38" s="249"/>
      <c r="BQ38" s="195"/>
      <c r="BR38" s="251"/>
      <c r="BS38" s="194"/>
      <c r="BT38" s="249"/>
      <c r="BU38" s="195"/>
      <c r="BV38" s="251"/>
      <c r="BW38" s="194"/>
      <c r="BX38" s="249"/>
      <c r="BY38" s="195"/>
      <c r="BZ38" s="251"/>
      <c r="CA38" s="194"/>
      <c r="CB38" s="249"/>
      <c r="CC38" s="195"/>
      <c r="CD38" s="251"/>
      <c r="CE38" s="194"/>
      <c r="CF38" s="249"/>
      <c r="CG38" s="195"/>
      <c r="CH38" s="251"/>
      <c r="CI38" s="194"/>
      <c r="CJ38" s="249"/>
      <c r="CK38" s="195"/>
      <c r="CL38" s="251"/>
      <c r="CM38" s="194"/>
      <c r="CN38" s="249"/>
      <c r="CO38" s="195"/>
      <c r="CP38" s="251"/>
      <c r="CQ38" s="194"/>
      <c r="CR38" s="249"/>
      <c r="CS38" s="195"/>
      <c r="CT38" s="251"/>
      <c r="CU38" s="194"/>
      <c r="CV38" s="249"/>
      <c r="CW38" s="195"/>
      <c r="CX38" s="251"/>
      <c r="CY38" s="194"/>
      <c r="CZ38" s="249"/>
      <c r="DA38" s="195"/>
      <c r="DB38" s="251"/>
      <c r="DC38" s="194"/>
      <c r="DD38" s="249"/>
      <c r="DE38" s="195"/>
      <c r="DF38" s="251"/>
      <c r="DG38" s="194"/>
      <c r="DH38" s="249"/>
      <c r="DI38" s="195"/>
      <c r="DJ38" s="251"/>
      <c r="DK38" s="194"/>
      <c r="DL38" s="249"/>
      <c r="DM38" s="195"/>
      <c r="DO38" s="232"/>
    </row>
    <row r="39" spans="1:132" s="20" customFormat="1" ht="21.75" customHeight="1" thickBot="1" x14ac:dyDescent="0.3">
      <c r="A39" s="178"/>
      <c r="B39" s="252"/>
      <c r="C39" s="253"/>
      <c r="D39" s="197"/>
      <c r="E39" s="196"/>
      <c r="F39" s="197"/>
      <c r="G39" s="196"/>
      <c r="H39" s="254"/>
      <c r="I39" s="255"/>
      <c r="J39" s="251"/>
      <c r="K39" s="195"/>
      <c r="L39" s="249"/>
      <c r="M39" s="200"/>
      <c r="N39" s="256"/>
      <c r="O39" s="200"/>
      <c r="P39" s="249"/>
      <c r="Q39" s="200"/>
      <c r="R39" s="256"/>
      <c r="S39" s="200"/>
      <c r="T39" s="249"/>
      <c r="U39" s="200"/>
      <c r="V39" s="256"/>
      <c r="W39" s="200"/>
      <c r="X39" s="249"/>
      <c r="Y39" s="200"/>
      <c r="Z39" s="256"/>
      <c r="AA39" s="200"/>
      <c r="AB39" s="249"/>
      <c r="AC39" s="200"/>
      <c r="AD39" s="256"/>
      <c r="AE39" s="200"/>
      <c r="AF39" s="249"/>
      <c r="AG39" s="200"/>
      <c r="AH39" s="256"/>
      <c r="AI39" s="200"/>
      <c r="AJ39" s="249"/>
      <c r="AK39" s="200"/>
      <c r="AL39" s="256"/>
      <c r="AM39" s="200"/>
      <c r="AN39" s="249"/>
      <c r="AO39" s="200"/>
      <c r="AP39" s="256"/>
      <c r="AQ39" s="200"/>
      <c r="AR39" s="249"/>
      <c r="AS39" s="200"/>
      <c r="AT39" s="256"/>
      <c r="AU39" s="200"/>
      <c r="AV39" s="249"/>
      <c r="AW39" s="200"/>
      <c r="AX39" s="256"/>
      <c r="AY39" s="200"/>
      <c r="AZ39" s="249"/>
      <c r="BA39" s="200"/>
      <c r="BB39" s="256"/>
      <c r="BC39" s="200"/>
      <c r="BD39" s="249"/>
      <c r="BE39" s="200"/>
      <c r="BF39" s="256"/>
      <c r="BG39" s="200"/>
      <c r="BH39" s="249"/>
      <c r="BI39" s="200"/>
      <c r="BJ39" s="256"/>
      <c r="BK39" s="200"/>
      <c r="BL39" s="249"/>
      <c r="BM39" s="200"/>
      <c r="BN39" s="256"/>
      <c r="BO39" s="199"/>
      <c r="BP39" s="249"/>
      <c r="BQ39" s="200"/>
      <c r="BR39" s="257"/>
      <c r="BS39" s="199"/>
      <c r="BT39" s="249"/>
      <c r="BU39" s="200"/>
      <c r="BV39" s="257"/>
      <c r="BW39" s="199"/>
      <c r="BX39" s="249"/>
      <c r="BY39" s="200"/>
      <c r="BZ39" s="257"/>
      <c r="CA39" s="199"/>
      <c r="CB39" s="249"/>
      <c r="CC39" s="200"/>
      <c r="CD39" s="257"/>
      <c r="CE39" s="199"/>
      <c r="CF39" s="249"/>
      <c r="CG39" s="200"/>
      <c r="CH39" s="257"/>
      <c r="CI39" s="199"/>
      <c r="CJ39" s="249"/>
      <c r="CK39" s="200"/>
      <c r="CL39" s="257"/>
      <c r="CM39" s="199"/>
      <c r="CN39" s="249"/>
      <c r="CO39" s="200"/>
      <c r="CP39" s="257"/>
      <c r="CQ39" s="199"/>
      <c r="CR39" s="249"/>
      <c r="CS39" s="200"/>
      <c r="CT39" s="257"/>
      <c r="CU39" s="199"/>
      <c r="CV39" s="249"/>
      <c r="CW39" s="200"/>
      <c r="CX39" s="257"/>
      <c r="CY39" s="199"/>
      <c r="CZ39" s="249"/>
      <c r="DA39" s="200"/>
      <c r="DB39" s="257"/>
      <c r="DC39" s="199"/>
      <c r="DD39" s="249"/>
      <c r="DE39" s="200"/>
      <c r="DF39" s="257"/>
      <c r="DG39" s="199"/>
      <c r="DH39" s="249"/>
      <c r="DI39" s="200"/>
      <c r="DJ39" s="257"/>
      <c r="DK39" s="199"/>
      <c r="DL39" s="249"/>
      <c r="DM39" s="200"/>
      <c r="DO39" s="232"/>
    </row>
    <row r="40" spans="1:132" s="20" customFormat="1" ht="21.75" customHeight="1" thickBot="1" x14ac:dyDescent="0.3">
      <c r="A40" s="201" t="s">
        <v>57</v>
      </c>
      <c r="B40" s="258">
        <f>B32+B36+B38</f>
        <v>12926147.337790001</v>
      </c>
      <c r="C40" s="259">
        <f>C32+C36+C38</f>
        <v>13363264.613469999</v>
      </c>
      <c r="D40" s="260">
        <f t="shared" ref="D40:G40" si="70">D32+D36</f>
        <v>13363157.613469999</v>
      </c>
      <c r="E40" s="261">
        <f t="shared" si="70"/>
        <v>0</v>
      </c>
      <c r="F40" s="260">
        <f t="shared" si="70"/>
        <v>13236684.10939</v>
      </c>
      <c r="G40" s="261">
        <f t="shared" si="70"/>
        <v>0</v>
      </c>
      <c r="H40" s="262">
        <f>H32+H36+H38</f>
        <v>13236684.109390002</v>
      </c>
      <c r="I40" s="161">
        <f t="shared" si="4"/>
        <v>99.052772599051835</v>
      </c>
      <c r="J40" s="263">
        <f>J32+J36+J38</f>
        <v>7938.5999999999995</v>
      </c>
      <c r="K40" s="263">
        <f t="shared" ref="K40:L40" si="71">K32+K36+K38</f>
        <v>13674.2</v>
      </c>
      <c r="L40" s="263">
        <f t="shared" si="71"/>
        <v>13201.018</v>
      </c>
      <c r="M40" s="161">
        <f>IF(ISERROR(L40/K40*100),,L40/K40*100)</f>
        <v>96.539600122859099</v>
      </c>
      <c r="N40" s="258">
        <f>N32+N36+N38</f>
        <v>5462.9000000000005</v>
      </c>
      <c r="O40" s="263">
        <f t="shared" ref="O40:P40" si="72">O32+O36+O38</f>
        <v>5481.6</v>
      </c>
      <c r="P40" s="263">
        <f t="shared" si="72"/>
        <v>5462.9000000000005</v>
      </c>
      <c r="Q40" s="161">
        <f>IF(ISERROR(P40/O40*100),,P40/O40*100)</f>
        <v>99.65885872737887</v>
      </c>
      <c r="R40" s="258">
        <f>R32+R36+R38</f>
        <v>21804.5</v>
      </c>
      <c r="S40" s="263">
        <f t="shared" ref="S40:T40" si="73">S32+S36+S38</f>
        <v>21892.799999999999</v>
      </c>
      <c r="T40" s="263">
        <f t="shared" si="73"/>
        <v>21804.5</v>
      </c>
      <c r="U40" s="161">
        <f>IF(ISERROR(T40/S40*100),,T40/S40*100)</f>
        <v>99.596671051669958</v>
      </c>
      <c r="V40" s="258">
        <f>V32+V36+V38</f>
        <v>482.58017000000001</v>
      </c>
      <c r="W40" s="263">
        <f t="shared" ref="W40:X40" si="74">W32+W36+W38</f>
        <v>482.58017000000001</v>
      </c>
      <c r="X40" s="263">
        <f t="shared" si="74"/>
        <v>374.11376000000007</v>
      </c>
      <c r="Y40" s="161">
        <f>IF(ISERROR(X40/W40*100),,X40/W40*100)</f>
        <v>77.523649593807392</v>
      </c>
      <c r="Z40" s="258">
        <f>Z32+Z36+Z38</f>
        <v>23490.000000000004</v>
      </c>
      <c r="AA40" s="263">
        <f t="shared" ref="AA40:AB40" si="75">AA32+AA36+AA38</f>
        <v>21930.307049999999</v>
      </c>
      <c r="AB40" s="263">
        <f t="shared" si="75"/>
        <v>21862.139050000002</v>
      </c>
      <c r="AC40" s="161">
        <f>IF(ISERROR(AB40/AA40*100),,AB40/AA40*100)</f>
        <v>99.68916075892335</v>
      </c>
      <c r="AD40" s="258">
        <f>AD32+AD36+AD38</f>
        <v>6500</v>
      </c>
      <c r="AE40" s="263">
        <f t="shared" ref="AE40:AF40" si="76">AE32+AE36+AE38</f>
        <v>6671.0169999999989</v>
      </c>
      <c r="AF40" s="263">
        <f t="shared" si="76"/>
        <v>6076.5821999999998</v>
      </c>
      <c r="AG40" s="161">
        <f>IF(ISERROR(AF40/AE40*100),,AF40/AE40*100)</f>
        <v>91.089292682060332</v>
      </c>
      <c r="AH40" s="258">
        <f>AH32+AH36+AH38</f>
        <v>135381.5</v>
      </c>
      <c r="AI40" s="263">
        <f t="shared" ref="AI40:AJ40" si="77">AI32+AI36+AI38</f>
        <v>134253.03392999998</v>
      </c>
      <c r="AJ40" s="263">
        <f t="shared" si="77"/>
        <v>130837.12736999997</v>
      </c>
      <c r="AK40" s="161">
        <f>IF(ISERROR(AJ40/AI40*100),,AJ40/AI40*100)</f>
        <v>97.455620584499371</v>
      </c>
      <c r="AL40" s="258">
        <f>AL32+AL36+AL38</f>
        <v>375287.21853999997</v>
      </c>
      <c r="AM40" s="263">
        <f t="shared" ref="AM40:AN40" si="78">AM32+AM36+AM38</f>
        <v>319946.51053999999</v>
      </c>
      <c r="AN40" s="263">
        <f t="shared" si="78"/>
        <v>307555.73836999998</v>
      </c>
      <c r="AO40" s="161">
        <f>IF(ISERROR(AN40/AM40*100),,AN40/AM40*100)</f>
        <v>96.127236346760867</v>
      </c>
      <c r="AP40" s="258">
        <f>AP32+AP36+AP38</f>
        <v>0</v>
      </c>
      <c r="AQ40" s="263">
        <f t="shared" ref="AQ40:AR40" si="79">AQ32+AQ36+AQ38</f>
        <v>2023.5599999999997</v>
      </c>
      <c r="AR40" s="263">
        <f t="shared" si="79"/>
        <v>902.43833000000006</v>
      </c>
      <c r="AS40" s="161">
        <f>IF(ISERROR(AR40/AQ40*100),,AR40/AQ40*100)</f>
        <v>44.596568918144271</v>
      </c>
      <c r="AT40" s="258">
        <f>AT32+AT36+AT38</f>
        <v>492284.72973000002</v>
      </c>
      <c r="AU40" s="263">
        <f t="shared" ref="AU40:AV40" si="80">AU32+AU36+AU38</f>
        <v>492284.72973000002</v>
      </c>
      <c r="AV40" s="263">
        <f t="shared" si="80"/>
        <v>448093.88428999996</v>
      </c>
      <c r="AW40" s="161">
        <f>IF(ISERROR(AV40/AU40*100),,AV40/AU40*100)</f>
        <v>91.023315822890311</v>
      </c>
      <c r="AX40" s="258">
        <f>AX32+AX36+AX38</f>
        <v>23805.599999999999</v>
      </c>
      <c r="AY40" s="263">
        <f t="shared" ref="AY40:AZ40" si="81">AY32+AY36+AY38</f>
        <v>26385.677960000001</v>
      </c>
      <c r="AZ40" s="263">
        <f t="shared" si="81"/>
        <v>26385.677960000001</v>
      </c>
      <c r="BA40" s="161">
        <f>IF(ISERROR(AZ40/AY40*100),,AZ40/AY40*100)</f>
        <v>100</v>
      </c>
      <c r="BB40" s="258">
        <f>BB32+BB36+BB38</f>
        <v>2577.33</v>
      </c>
      <c r="BC40" s="263">
        <f t="shared" ref="BC40:BD40" si="82">BC32+BC36+BC38</f>
        <v>2000</v>
      </c>
      <c r="BD40" s="263">
        <f t="shared" si="82"/>
        <v>1900</v>
      </c>
      <c r="BE40" s="161">
        <f>IF(ISERROR(BD40/BC40*100),,BD40/BC40*100)</f>
        <v>95</v>
      </c>
      <c r="BF40" s="258">
        <f>BF32+BF36+BF38</f>
        <v>405410.01</v>
      </c>
      <c r="BG40" s="263">
        <f t="shared" ref="BG40:BH40" si="83">BG32+BG36+BG38</f>
        <v>370686.7182</v>
      </c>
      <c r="BH40" s="263">
        <f t="shared" si="83"/>
        <v>366068.89294000005</v>
      </c>
      <c r="BI40" s="161">
        <f>IF(ISERROR(BH40/BG40*100),,BH40/BG40*100)</f>
        <v>98.754251222589403</v>
      </c>
      <c r="BJ40" s="258">
        <f>BJ32+BJ36+BJ38</f>
        <v>82295.78</v>
      </c>
      <c r="BK40" s="263">
        <f t="shared" ref="BK40:BL40" si="84">BK32+BK36+BK38</f>
        <v>86659.718520000009</v>
      </c>
      <c r="BL40" s="263">
        <f t="shared" si="84"/>
        <v>86622.217109999998</v>
      </c>
      <c r="BM40" s="161">
        <f>IF(ISERROR(BL40/BK40*100),,BL40/BK40*100)</f>
        <v>99.956725672964936</v>
      </c>
      <c r="BN40" s="258">
        <f>BN32+BN36+BN38</f>
        <v>11968.7</v>
      </c>
      <c r="BO40" s="263">
        <f t="shared" ref="BO40:BP40" si="85">BO32+BO36+BO38</f>
        <v>13102.400000000001</v>
      </c>
      <c r="BP40" s="263">
        <f t="shared" si="85"/>
        <v>13057.931340000001</v>
      </c>
      <c r="BQ40" s="161">
        <f>IF(ISERROR(BP40/BO40*100),,BP40/BO40*100)</f>
        <v>99.660606759067036</v>
      </c>
      <c r="BR40" s="258">
        <f>BR32+BR36+BR38</f>
        <v>3820564.63</v>
      </c>
      <c r="BS40" s="263">
        <f t="shared" ref="BS40:BT40" si="86">BS32+BS36+BS38</f>
        <v>3987366.3033399996</v>
      </c>
      <c r="BT40" s="263">
        <f t="shared" si="86"/>
        <v>3945252.3133999994</v>
      </c>
      <c r="BU40" s="161">
        <f>IF(ISERROR(BT40/BS40*100),,BT40/BS40*100)</f>
        <v>98.943814369281199</v>
      </c>
      <c r="BV40" s="258">
        <f>BV32+BV36+BV38</f>
        <v>7247685.6060000006</v>
      </c>
      <c r="BW40" s="263">
        <f t="shared" ref="BW40:BX40" si="87">BW32+BW36+BW38</f>
        <v>7526777.4258699995</v>
      </c>
      <c r="BX40" s="263">
        <f t="shared" si="87"/>
        <v>7515366.4729499994</v>
      </c>
      <c r="BY40" s="161">
        <f>IF(ISERROR(BX40/BW40*100),,BX40/BW40*100)</f>
        <v>99.848395239099546</v>
      </c>
      <c r="BZ40" s="258">
        <f>BZ32+BZ36+BZ38</f>
        <v>34162.093349999996</v>
      </c>
      <c r="CA40" s="263">
        <f t="shared" ref="CA40:CB40" si="88">CA32+CA36+CA38</f>
        <v>34162.093349999996</v>
      </c>
      <c r="CB40" s="263">
        <f t="shared" si="88"/>
        <v>34162.093349999996</v>
      </c>
      <c r="CC40" s="161">
        <f>IF(ISERROR(CB40/CA40*100),,CB40/CA40*100)</f>
        <v>100</v>
      </c>
      <c r="CD40" s="258">
        <f>CD32+CD36+CD38</f>
        <v>203.5</v>
      </c>
      <c r="CE40" s="263">
        <f t="shared" ref="CE40:CF40" si="89">CE32+CE36+CE38</f>
        <v>50.5</v>
      </c>
      <c r="CF40" s="263">
        <f t="shared" si="89"/>
        <v>39.467500000000001</v>
      </c>
      <c r="CG40" s="161">
        <f>IF(ISERROR(CF40/CE40*100),,CF40/CE40*100)</f>
        <v>78.153465346534659</v>
      </c>
      <c r="CH40" s="258">
        <f>CH32+CH36+CH38</f>
        <v>49796.700000000004</v>
      </c>
      <c r="CI40" s="263">
        <f t="shared" ref="CI40:CJ40" si="90">CI32+CI36+CI38</f>
        <v>54960.061999999991</v>
      </c>
      <c r="CJ40" s="263">
        <f t="shared" si="90"/>
        <v>54960.061999999991</v>
      </c>
      <c r="CK40" s="161">
        <f>IF(ISERROR(CJ40/CI40*100),,CJ40/CI40*100)</f>
        <v>100</v>
      </c>
      <c r="CL40" s="258">
        <f>CL32+CL36+CL38</f>
        <v>10000</v>
      </c>
      <c r="CM40" s="263">
        <f t="shared" ref="CM40:CN40" si="91">CM32+CM36+CM38</f>
        <v>11252.71405</v>
      </c>
      <c r="CN40" s="263">
        <f t="shared" si="91"/>
        <v>10953.111140000001</v>
      </c>
      <c r="CO40" s="161">
        <f>IF(ISERROR(CN40/CM40*100),,CN40/CM40*100)</f>
        <v>97.33750534609915</v>
      </c>
      <c r="CP40" s="258">
        <f>CP32+CP36+CP38</f>
        <v>19876.600000000002</v>
      </c>
      <c r="CQ40" s="263">
        <f t="shared" ref="CQ40:CR40" si="92">CQ32+CQ36+CQ38</f>
        <v>21410.100000000002</v>
      </c>
      <c r="CR40" s="263">
        <f t="shared" si="92"/>
        <v>20448.331110000003</v>
      </c>
      <c r="CS40" s="161">
        <f>IF(ISERROR(CR40/CQ40*100),,CR40/CQ40*100)</f>
        <v>95.507872966497118</v>
      </c>
      <c r="CT40" s="258">
        <f>CT32+CT36+CT38</f>
        <v>26274.000000000004</v>
      </c>
      <c r="CU40" s="263">
        <f t="shared" ref="CU40:CV40" si="93">CU32+CU36+CU38</f>
        <v>72055.512000000002</v>
      </c>
      <c r="CV40" s="263">
        <f t="shared" si="93"/>
        <v>68151.128560000012</v>
      </c>
      <c r="CW40" s="161">
        <f>IF(ISERROR(CV40/CU40*100),,CV40/CU40*100)</f>
        <v>94.58142294513155</v>
      </c>
      <c r="CX40" s="258">
        <f>CX32+CX36+CX38</f>
        <v>74269.8</v>
      </c>
      <c r="CY40" s="263">
        <f t="shared" ref="CY40:CZ40" si="94">CY32+CY36+CY38</f>
        <v>86599.989759999997</v>
      </c>
      <c r="CZ40" s="263">
        <f t="shared" si="94"/>
        <v>86599.989759999997</v>
      </c>
      <c r="DA40" s="161">
        <f>IF(ISERROR(CZ40/CY40*100),,CZ40/CY40*100)</f>
        <v>100</v>
      </c>
      <c r="DB40" s="258">
        <f>DB32+DB36+DB38</f>
        <v>32453.200000000001</v>
      </c>
      <c r="DC40" s="263">
        <f t="shared" ref="DC40:DD40" si="95">DC32+DC36+DC38</f>
        <v>34382.1</v>
      </c>
      <c r="DD40" s="263">
        <f t="shared" si="95"/>
        <v>34358.061829999999</v>
      </c>
      <c r="DE40" s="161">
        <f>IF(ISERROR(DD40/DC40*100),,DD40/DC40*100)</f>
        <v>99.930085218762088</v>
      </c>
      <c r="DF40" s="258">
        <f>DF32+DF36+DF38</f>
        <v>1183.7</v>
      </c>
      <c r="DG40" s="263">
        <f t="shared" ref="DG40:DH40" si="96">DG32+DG36+DG38</f>
        <v>1183.7</v>
      </c>
      <c r="DH40" s="263">
        <f t="shared" si="96"/>
        <v>1117.2615999999998</v>
      </c>
      <c r="DI40" s="161">
        <f>IF(ISERROR(DH40/DG40*100),,DH40/DG40*100)</f>
        <v>94.387226493199279</v>
      </c>
      <c r="DJ40" s="258">
        <f>DJ32+DJ36+DJ38</f>
        <v>14988.059999999998</v>
      </c>
      <c r="DK40" s="263">
        <f t="shared" ref="DK40:DL40" si="97">DK32+DK36+DK38</f>
        <v>15589.259999999998</v>
      </c>
      <c r="DL40" s="263">
        <f t="shared" si="97"/>
        <v>15070.655469999998</v>
      </c>
      <c r="DM40" s="161">
        <f>IF(ISERROR(DL40/DK40*100),,DL40/DK40*100)</f>
        <v>96.673321697117103</v>
      </c>
      <c r="DO40" s="232"/>
    </row>
    <row r="41" spans="1:132" ht="16.5" x14ac:dyDescent="0.25">
      <c r="B41" s="204">
        <f>B40-'[2]Финансовая  помощь  (план)'!$Z$36</f>
        <v>0</v>
      </c>
      <c r="C41" s="204">
        <f>C40-'[2]Сводная  таблица'!$H$34/1000-'[1]МБТ  всего'!C38</f>
        <v>-1.862645149230957E-9</v>
      </c>
      <c r="D41" s="264"/>
      <c r="E41" s="264"/>
      <c r="F41" s="264"/>
      <c r="G41" s="264"/>
      <c r="H41" s="203">
        <f>H40-'[2]Сводная  таблица'!$I$34/1000</f>
        <v>0</v>
      </c>
      <c r="I41" s="132"/>
    </row>
    <row r="42" spans="1:132" s="10" customFormat="1" ht="15" x14ac:dyDescent="0.25">
      <c r="O42" s="265"/>
      <c r="P42" s="265"/>
      <c r="Q42" s="265"/>
      <c r="R42" s="265"/>
      <c r="S42" s="265"/>
      <c r="T42" s="265"/>
      <c r="U42" s="265"/>
      <c r="V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G42" s="265"/>
      <c r="BH42" s="265"/>
      <c r="BI42" s="265"/>
      <c r="BJ42" s="265"/>
      <c r="BO42" s="265"/>
      <c r="BP42" s="265"/>
      <c r="BQ42" s="265"/>
      <c r="BR42" s="265"/>
      <c r="CI42" s="1"/>
      <c r="CJ42" s="1"/>
      <c r="CK42" s="1"/>
      <c r="CL42" s="1"/>
      <c r="CM42" s="265"/>
      <c r="CN42" s="265"/>
      <c r="CO42" s="265"/>
      <c r="CP42" s="265"/>
      <c r="CQ42" s="1"/>
      <c r="CR42" s="1"/>
      <c r="CS42" s="1"/>
      <c r="CT42" s="1"/>
      <c r="CU42" s="265"/>
      <c r="CV42" s="265"/>
      <c r="CW42" s="265"/>
      <c r="CX42" s="265"/>
      <c r="CY42" s="265"/>
      <c r="CZ42" s="265"/>
      <c r="DA42" s="265"/>
      <c r="DB42" s="265"/>
      <c r="DC42" s="265"/>
      <c r="DD42" s="265"/>
      <c r="DE42" s="265"/>
      <c r="DF42" s="265"/>
      <c r="DG42" s="265"/>
      <c r="DH42" s="265"/>
      <c r="DI42" s="265"/>
      <c r="DJ42" s="265"/>
      <c r="DW42" s="1"/>
      <c r="DX42" s="1"/>
      <c r="DY42" s="1"/>
      <c r="DZ42" s="1"/>
      <c r="EA42" s="1"/>
      <c r="EB42" s="1"/>
    </row>
    <row r="43" spans="1:132" x14ac:dyDescent="0.2">
      <c r="C43" s="266"/>
    </row>
  </sheetData>
  <mergeCells count="105">
    <mergeCell ref="A6:A12"/>
    <mergeCell ref="B6:I11"/>
    <mergeCell ref="J6:V6"/>
    <mergeCell ref="J7:U7"/>
    <mergeCell ref="V7:AK7"/>
    <mergeCell ref="AL7:BA7"/>
    <mergeCell ref="J9:U9"/>
    <mergeCell ref="V9:AG9"/>
    <mergeCell ref="AH9:AK9"/>
    <mergeCell ref="AL9:AS9"/>
    <mergeCell ref="CH8:CK8"/>
    <mergeCell ref="CL8:CO8"/>
    <mergeCell ref="CP8:CS8"/>
    <mergeCell ref="CT8:CW8"/>
    <mergeCell ref="CX8:DA9"/>
    <mergeCell ref="DB8:DM9"/>
    <mergeCell ref="CT7:CW7"/>
    <mergeCell ref="CX7:DM7"/>
    <mergeCell ref="J8:U8"/>
    <mergeCell ref="V8:AG8"/>
    <mergeCell ref="AH8:AK8"/>
    <mergeCell ref="AL8:BA8"/>
    <mergeCell ref="BB8:BE8"/>
    <mergeCell ref="BF8:BM8"/>
    <mergeCell ref="BN8:BQ8"/>
    <mergeCell ref="BR8:CG8"/>
    <mergeCell ref="BB7:BM7"/>
    <mergeCell ref="BN7:BQ7"/>
    <mergeCell ref="BR7:CG7"/>
    <mergeCell ref="CH7:CK7"/>
    <mergeCell ref="CL7:CO7"/>
    <mergeCell ref="CP7:CS7"/>
    <mergeCell ref="BR9:BU9"/>
    <mergeCell ref="BV9:CG9"/>
    <mergeCell ref="CH9:CK9"/>
    <mergeCell ref="CL9:CO9"/>
    <mergeCell ref="CP9:CS9"/>
    <mergeCell ref="CT9:CW9"/>
    <mergeCell ref="AT9:AW9"/>
    <mergeCell ref="AX9:BA9"/>
    <mergeCell ref="BB9:BE9"/>
    <mergeCell ref="BF9:BI9"/>
    <mergeCell ref="BJ9:BM9"/>
    <mergeCell ref="BN9:BQ9"/>
    <mergeCell ref="BR10:BU11"/>
    <mergeCell ref="BV10:BY11"/>
    <mergeCell ref="BZ10:CC11"/>
    <mergeCell ref="CD10:CG10"/>
    <mergeCell ref="BB11:BE11"/>
    <mergeCell ref="BF11:BI11"/>
    <mergeCell ref="BJ11:BM11"/>
    <mergeCell ref="CD11:CG11"/>
    <mergeCell ref="J10:U10"/>
    <mergeCell ref="V10:Y11"/>
    <mergeCell ref="Z10:AG10"/>
    <mergeCell ref="AH10:AK10"/>
    <mergeCell ref="AL10:AW10"/>
    <mergeCell ref="AX10:BA11"/>
    <mergeCell ref="AT11:AW11"/>
    <mergeCell ref="B13:I13"/>
    <mergeCell ref="J13:M13"/>
    <mergeCell ref="N13:Q13"/>
    <mergeCell ref="R13:U13"/>
    <mergeCell ref="V13:Y13"/>
    <mergeCell ref="Z13:AC13"/>
    <mergeCell ref="DF10:DI11"/>
    <mergeCell ref="DJ10:DM11"/>
    <mergeCell ref="J11:M11"/>
    <mergeCell ref="N11:Q11"/>
    <mergeCell ref="R11:U11"/>
    <mergeCell ref="Z11:AC11"/>
    <mergeCell ref="AD11:AG11"/>
    <mergeCell ref="AH11:AK11"/>
    <mergeCell ref="AL11:AO11"/>
    <mergeCell ref="AP11:AS11"/>
    <mergeCell ref="CH10:CK11"/>
    <mergeCell ref="CL10:CO11"/>
    <mergeCell ref="CP10:CS11"/>
    <mergeCell ref="CT10:CW11"/>
    <mergeCell ref="CX10:DA11"/>
    <mergeCell ref="DB10:DE11"/>
    <mergeCell ref="BB10:BM10"/>
    <mergeCell ref="BN10:BQ11"/>
    <mergeCell ref="BB13:BE13"/>
    <mergeCell ref="BF13:BI13"/>
    <mergeCell ref="BJ13:BM13"/>
    <mergeCell ref="BN13:BQ13"/>
    <mergeCell ref="BR13:BU13"/>
    <mergeCell ref="BV13:BY13"/>
    <mergeCell ref="AD13:AG13"/>
    <mergeCell ref="AH13:AK13"/>
    <mergeCell ref="AL13:AO13"/>
    <mergeCell ref="AP13:AS13"/>
    <mergeCell ref="AT13:AW13"/>
    <mergeCell ref="AX13:BA13"/>
    <mergeCell ref="CX13:DA13"/>
    <mergeCell ref="DB13:DE13"/>
    <mergeCell ref="DF13:DI13"/>
    <mergeCell ref="DJ13:DM13"/>
    <mergeCell ref="BZ13:CC13"/>
    <mergeCell ref="CD13:CG13"/>
    <mergeCell ref="CH13:CK13"/>
    <mergeCell ref="CL13:CO13"/>
    <mergeCell ref="CP13:CS13"/>
    <mergeCell ref="CT13:CW13"/>
  </mergeCells>
  <pageMargins left="0.78740157480314965" right="0.39370078740157483" top="0.59055118110236227" bottom="0.59055118110236227" header="0.51181102362204722" footer="0.51181102362204722"/>
  <pageSetup paperSize="8" scale="56" fitToWidth="15" orientation="landscape" r:id="rId1"/>
  <headerFooter alignWithMargins="0">
    <oddFooter>&amp;L&amp;P&amp;R&amp;F&amp;A</oddFooter>
  </headerFooter>
  <colBreaks count="6" manualBreakCount="6">
    <brk id="21" max="39" man="1"/>
    <brk id="37" max="40" man="1"/>
    <brk id="53" max="40" man="1"/>
    <brk id="69" max="40" man="1"/>
    <brk id="85" max="40" man="1"/>
    <brk id="101"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44"/>
  <sheetViews>
    <sheetView zoomScale="60" zoomScaleNormal="60" workbookViewId="0">
      <selection activeCell="J12" sqref="J12"/>
    </sheetView>
  </sheetViews>
  <sheetFormatPr defaultColWidth="8.85546875" defaultRowHeight="12.75" x14ac:dyDescent="0.2"/>
  <cols>
    <col min="1" max="1" width="25.85546875" customWidth="1"/>
    <col min="2" max="2" width="20" customWidth="1"/>
    <col min="3" max="3" width="20.140625" customWidth="1"/>
    <col min="4" max="4" width="16.85546875" hidden="1" customWidth="1"/>
    <col min="5" max="7" width="17.42578125" hidden="1" customWidth="1"/>
    <col min="8" max="8" width="19.42578125" customWidth="1"/>
    <col min="9" max="9" width="15.5703125" customWidth="1"/>
    <col min="10" max="10" width="19.7109375" customWidth="1"/>
    <col min="11" max="11" width="17.85546875" customWidth="1"/>
    <col min="12" max="12" width="17.140625" customWidth="1"/>
    <col min="13" max="13" width="15.5703125" customWidth="1"/>
    <col min="14" max="14" width="19.85546875" customWidth="1"/>
    <col min="15" max="15" width="17.85546875" customWidth="1"/>
    <col min="16" max="16" width="18.85546875" customWidth="1"/>
    <col min="17" max="17" width="15.85546875" customWidth="1"/>
    <col min="18" max="18" width="20" customWidth="1"/>
    <col min="19" max="21" width="17.85546875" customWidth="1"/>
    <col min="22" max="22" width="20.5703125" customWidth="1"/>
    <col min="23" max="25" width="17.5703125" customWidth="1"/>
    <col min="26" max="26" width="21.140625" customWidth="1"/>
    <col min="27" max="29" width="17.42578125" customWidth="1"/>
    <col min="30" max="30" width="20.7109375" customWidth="1"/>
    <col min="31" max="33" width="17.42578125" customWidth="1"/>
    <col min="34" max="34" width="21.140625" customWidth="1"/>
    <col min="35" max="37" width="17.42578125" customWidth="1"/>
    <col min="38" max="38" width="20.7109375" customWidth="1"/>
    <col min="39" max="41" width="17.42578125" customWidth="1"/>
    <col min="42" max="42" width="21.140625" customWidth="1"/>
    <col min="43" max="45" width="17.42578125" customWidth="1"/>
    <col min="46" max="46" width="21.140625" customWidth="1"/>
    <col min="47" max="49" width="17.42578125" customWidth="1"/>
    <col min="50" max="50" width="20.42578125" customWidth="1"/>
    <col min="51" max="53" width="17.42578125" customWidth="1"/>
  </cols>
  <sheetData>
    <row r="1" spans="1:53" ht="15"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16.5" customHeight="1" x14ac:dyDescent="0.25">
      <c r="D2" s="2"/>
      <c r="E2" s="2"/>
      <c r="F2" s="2"/>
      <c r="G2" s="2"/>
      <c r="H2" s="2"/>
      <c r="I2" s="2"/>
      <c r="J2" s="2" t="s">
        <v>375</v>
      </c>
      <c r="N2" s="2"/>
      <c r="P2" s="2"/>
      <c r="Q2" s="2"/>
      <c r="R2" s="2"/>
      <c r="S2" s="2"/>
      <c r="T2" s="2"/>
      <c r="U2" s="2"/>
      <c r="V2" s="2"/>
      <c r="W2" s="2"/>
      <c r="X2" s="2"/>
      <c r="Y2" s="2"/>
      <c r="Z2" s="2"/>
      <c r="AA2" s="2"/>
      <c r="AB2" s="2"/>
      <c r="AC2" s="2"/>
      <c r="AD2" s="2"/>
      <c r="AE2" s="2"/>
      <c r="AF2" s="2"/>
      <c r="AG2" s="2"/>
      <c r="AH2" s="2"/>
      <c r="AI2" s="3"/>
      <c r="AJ2" s="3"/>
      <c r="AK2" s="3"/>
      <c r="AL2" s="3"/>
      <c r="AM2" s="3"/>
      <c r="AN2" s="3"/>
      <c r="AO2" s="3"/>
      <c r="AP2" s="3"/>
      <c r="AQ2" s="3"/>
      <c r="AR2" s="3"/>
      <c r="AS2" s="3"/>
      <c r="AT2" s="3"/>
      <c r="AU2" s="3"/>
      <c r="AV2" s="3"/>
      <c r="AW2" s="3"/>
      <c r="AX2" s="3"/>
      <c r="AY2" s="3"/>
      <c r="AZ2" s="3"/>
      <c r="BA2" s="3"/>
    </row>
    <row r="3" spans="1:53" ht="16.5" customHeight="1" x14ac:dyDescent="0.25">
      <c r="D3" s="267"/>
      <c r="E3" s="267"/>
      <c r="F3" s="267"/>
      <c r="G3" s="267"/>
      <c r="H3" s="267"/>
      <c r="I3" s="267"/>
      <c r="J3" s="267"/>
      <c r="L3" s="267" t="str">
        <f>'[1]Исполнение  по  субвенции'!N3</f>
        <v>ПО  СОСТОЯНИЮ  НА  1  ЯНВАРЯ  2023  ГОДА</v>
      </c>
      <c r="M3" s="267"/>
      <c r="N3" s="267"/>
      <c r="O3" s="267"/>
      <c r="Q3" s="267"/>
      <c r="R3" s="267"/>
      <c r="S3" s="267"/>
      <c r="T3" s="267"/>
      <c r="U3" s="267"/>
      <c r="V3" s="267"/>
      <c r="W3" s="267"/>
      <c r="X3" s="267"/>
      <c r="Y3" s="267"/>
      <c r="Z3" s="267"/>
      <c r="AA3" s="267"/>
      <c r="AB3" s="267"/>
      <c r="AC3" s="267"/>
      <c r="AD3" s="267"/>
      <c r="AE3" s="267"/>
      <c r="AF3" s="267"/>
      <c r="AG3" s="267"/>
      <c r="AH3" s="267"/>
      <c r="AI3" s="268"/>
      <c r="AJ3" s="268"/>
      <c r="AK3" s="268"/>
      <c r="AL3" s="268"/>
      <c r="AM3" s="268"/>
      <c r="AN3" s="268"/>
      <c r="AO3" s="268"/>
      <c r="AP3" s="268"/>
      <c r="AQ3" s="268"/>
      <c r="AR3" s="268"/>
      <c r="AS3" s="268"/>
      <c r="AT3" s="268"/>
      <c r="AU3" s="268"/>
      <c r="AV3" s="268"/>
      <c r="AW3" s="268"/>
      <c r="AX3" s="268"/>
      <c r="AY3" s="268"/>
      <c r="AZ3" s="268"/>
      <c r="BA3" s="268"/>
    </row>
    <row r="5" spans="1:53" s="209" customFormat="1" ht="16.5" thickBot="1" x14ac:dyDescent="0.3">
      <c r="AZ5" s="211" t="s">
        <v>1</v>
      </c>
    </row>
    <row r="6" spans="1:53" s="209" customFormat="1" ht="107.1" customHeight="1" thickBot="1" x14ac:dyDescent="0.25">
      <c r="A6" s="391" t="s">
        <v>376</v>
      </c>
      <c r="B6" s="395" t="s">
        <v>3</v>
      </c>
      <c r="C6" s="396"/>
      <c r="D6" s="396"/>
      <c r="E6" s="396"/>
      <c r="F6" s="396"/>
      <c r="G6" s="396"/>
      <c r="H6" s="396"/>
      <c r="I6" s="397"/>
      <c r="J6" s="395" t="s">
        <v>61</v>
      </c>
      <c r="K6" s="396"/>
      <c r="L6" s="396"/>
      <c r="M6" s="397"/>
      <c r="N6" s="385" t="s">
        <v>62</v>
      </c>
      <c r="O6" s="386"/>
      <c r="P6" s="386"/>
      <c r="Q6" s="386"/>
      <c r="R6" s="386"/>
      <c r="S6" s="386"/>
      <c r="T6" s="386"/>
      <c r="U6" s="387"/>
      <c r="V6" s="386" t="s">
        <v>63</v>
      </c>
      <c r="W6" s="386"/>
      <c r="X6" s="386"/>
      <c r="Y6" s="386"/>
      <c r="Z6" s="385" t="s">
        <v>66</v>
      </c>
      <c r="AA6" s="386"/>
      <c r="AB6" s="386"/>
      <c r="AC6" s="387"/>
      <c r="AD6" s="385" t="s">
        <v>70</v>
      </c>
      <c r="AE6" s="386"/>
      <c r="AF6" s="386"/>
      <c r="AG6" s="387"/>
      <c r="AH6" s="385" t="s">
        <v>72</v>
      </c>
      <c r="AI6" s="386"/>
      <c r="AJ6" s="386"/>
      <c r="AK6" s="386"/>
      <c r="AL6" s="115"/>
      <c r="AM6" s="115"/>
      <c r="AN6" s="115"/>
      <c r="AO6" s="115"/>
      <c r="AP6" s="115"/>
      <c r="AQ6" s="115"/>
      <c r="AR6" s="115"/>
      <c r="AS6" s="116"/>
      <c r="AT6" s="388" t="s">
        <v>377</v>
      </c>
      <c r="AU6" s="389"/>
      <c r="AV6" s="389"/>
      <c r="AW6" s="389"/>
      <c r="AX6" s="389"/>
      <c r="AY6" s="389"/>
      <c r="AZ6" s="389"/>
      <c r="BA6" s="390"/>
    </row>
    <row r="7" spans="1:53" s="209" customFormat="1" ht="69.599999999999994" customHeight="1" thickBot="1" x14ac:dyDescent="0.25">
      <c r="A7" s="392"/>
      <c r="B7" s="398"/>
      <c r="C7" s="399"/>
      <c r="D7" s="399"/>
      <c r="E7" s="399"/>
      <c r="F7" s="399"/>
      <c r="G7" s="399"/>
      <c r="H7" s="399"/>
      <c r="I7" s="400"/>
      <c r="J7" s="385" t="s">
        <v>378</v>
      </c>
      <c r="K7" s="386"/>
      <c r="L7" s="386"/>
      <c r="M7" s="387"/>
      <c r="N7" s="385" t="s">
        <v>77</v>
      </c>
      <c r="O7" s="386"/>
      <c r="P7" s="386"/>
      <c r="Q7" s="386"/>
      <c r="R7" s="386"/>
      <c r="S7" s="386"/>
      <c r="T7" s="386"/>
      <c r="U7" s="387"/>
      <c r="V7" s="386" t="s">
        <v>79</v>
      </c>
      <c r="W7" s="386"/>
      <c r="X7" s="386"/>
      <c r="Y7" s="386"/>
      <c r="Z7" s="385" t="s">
        <v>84</v>
      </c>
      <c r="AA7" s="386"/>
      <c r="AB7" s="386"/>
      <c r="AC7" s="387"/>
      <c r="AD7" s="385" t="s">
        <v>379</v>
      </c>
      <c r="AE7" s="386"/>
      <c r="AF7" s="386"/>
      <c r="AG7" s="387"/>
      <c r="AH7" s="385" t="s">
        <v>92</v>
      </c>
      <c r="AI7" s="386"/>
      <c r="AJ7" s="386"/>
      <c r="AK7" s="386"/>
      <c r="AL7" s="115"/>
      <c r="AM7" s="115"/>
      <c r="AN7" s="115"/>
      <c r="AO7" s="115"/>
      <c r="AP7" s="115"/>
      <c r="AQ7" s="115"/>
      <c r="AR7" s="115"/>
      <c r="AS7" s="116"/>
      <c r="AT7" s="385"/>
      <c r="AU7" s="386"/>
      <c r="AV7" s="386"/>
      <c r="AW7" s="386"/>
      <c r="AX7" s="386"/>
      <c r="AY7" s="386"/>
      <c r="AZ7" s="386"/>
      <c r="BA7" s="387"/>
    </row>
    <row r="8" spans="1:53" s="209" customFormat="1" ht="144.94999999999999" customHeight="1" thickBot="1" x14ac:dyDescent="0.25">
      <c r="A8" s="392"/>
      <c r="B8" s="398"/>
      <c r="C8" s="399"/>
      <c r="D8" s="399"/>
      <c r="E8" s="399"/>
      <c r="F8" s="399"/>
      <c r="G8" s="399"/>
      <c r="H8" s="399"/>
      <c r="I8" s="400"/>
      <c r="J8" s="385" t="s">
        <v>380</v>
      </c>
      <c r="K8" s="386"/>
      <c r="L8" s="386"/>
      <c r="M8" s="387"/>
      <c r="N8" s="385" t="s">
        <v>381</v>
      </c>
      <c r="O8" s="386"/>
      <c r="P8" s="386"/>
      <c r="Q8" s="387"/>
      <c r="R8" s="385" t="s">
        <v>382</v>
      </c>
      <c r="S8" s="386"/>
      <c r="T8" s="386"/>
      <c r="U8" s="387"/>
      <c r="V8" s="386" t="s">
        <v>383</v>
      </c>
      <c r="W8" s="386"/>
      <c r="X8" s="386"/>
      <c r="Y8" s="386"/>
      <c r="Z8" s="385" t="s">
        <v>384</v>
      </c>
      <c r="AA8" s="386"/>
      <c r="AB8" s="386"/>
      <c r="AC8" s="387"/>
      <c r="AD8" s="385" t="s">
        <v>385</v>
      </c>
      <c r="AE8" s="386"/>
      <c r="AF8" s="386"/>
      <c r="AG8" s="387"/>
      <c r="AH8" s="385" t="s">
        <v>386</v>
      </c>
      <c r="AI8" s="386"/>
      <c r="AJ8" s="386"/>
      <c r="AK8" s="387"/>
      <c r="AL8" s="385" t="s">
        <v>137</v>
      </c>
      <c r="AM8" s="386"/>
      <c r="AN8" s="386"/>
      <c r="AO8" s="386"/>
      <c r="AP8" s="386"/>
      <c r="AQ8" s="386"/>
      <c r="AR8" s="386"/>
      <c r="AS8" s="387"/>
      <c r="AT8" s="385"/>
      <c r="AU8" s="386"/>
      <c r="AV8" s="386"/>
      <c r="AW8" s="386"/>
      <c r="AX8" s="386"/>
      <c r="AY8" s="386"/>
      <c r="AZ8" s="386"/>
      <c r="BA8" s="387"/>
    </row>
    <row r="9" spans="1:53" s="20" customFormat="1" ht="132" customHeight="1" thickBot="1" x14ac:dyDescent="0.25">
      <c r="A9" s="392"/>
      <c r="B9" s="401"/>
      <c r="C9" s="402"/>
      <c r="D9" s="402"/>
      <c r="E9" s="402"/>
      <c r="F9" s="402"/>
      <c r="G9" s="402"/>
      <c r="H9" s="402"/>
      <c r="I9" s="403"/>
      <c r="J9" s="401" t="s">
        <v>387</v>
      </c>
      <c r="K9" s="402"/>
      <c r="L9" s="402"/>
      <c r="M9" s="403"/>
      <c r="N9" s="385" t="s">
        <v>388</v>
      </c>
      <c r="O9" s="386"/>
      <c r="P9" s="386"/>
      <c r="Q9" s="387"/>
      <c r="R9" s="385" t="s">
        <v>389</v>
      </c>
      <c r="S9" s="386"/>
      <c r="T9" s="386"/>
      <c r="U9" s="387"/>
      <c r="V9" s="386" t="s">
        <v>390</v>
      </c>
      <c r="W9" s="386"/>
      <c r="X9" s="386"/>
      <c r="Y9" s="386"/>
      <c r="Z9" s="385" t="s">
        <v>391</v>
      </c>
      <c r="AA9" s="386"/>
      <c r="AB9" s="386"/>
      <c r="AC9" s="387"/>
      <c r="AD9" s="385" t="s">
        <v>392</v>
      </c>
      <c r="AE9" s="386"/>
      <c r="AF9" s="386"/>
      <c r="AG9" s="387"/>
      <c r="AH9" s="385" t="s">
        <v>393</v>
      </c>
      <c r="AI9" s="386"/>
      <c r="AJ9" s="386"/>
      <c r="AK9" s="387"/>
      <c r="AL9" s="385" t="s">
        <v>394</v>
      </c>
      <c r="AM9" s="386"/>
      <c r="AN9" s="386"/>
      <c r="AO9" s="387"/>
      <c r="AP9" s="385" t="s">
        <v>395</v>
      </c>
      <c r="AQ9" s="386"/>
      <c r="AR9" s="386"/>
      <c r="AS9" s="387"/>
      <c r="AT9" s="388" t="s">
        <v>396</v>
      </c>
      <c r="AU9" s="389"/>
      <c r="AV9" s="389"/>
      <c r="AW9" s="390"/>
      <c r="AX9" s="388" t="s">
        <v>397</v>
      </c>
      <c r="AY9" s="389"/>
      <c r="AZ9" s="389"/>
      <c r="BA9" s="390"/>
    </row>
    <row r="10" spans="1:53" s="20" customFormat="1" ht="60.75" customHeight="1" thickBot="1" x14ac:dyDescent="0.3">
      <c r="A10" s="423"/>
      <c r="B10" s="120" t="s">
        <v>19</v>
      </c>
      <c r="C10" s="122" t="s">
        <v>20</v>
      </c>
      <c r="D10" s="269" t="s">
        <v>21</v>
      </c>
      <c r="E10" s="270" t="s">
        <v>22</v>
      </c>
      <c r="F10" s="270" t="s">
        <v>21</v>
      </c>
      <c r="G10" s="271" t="s">
        <v>22</v>
      </c>
      <c r="H10" s="224" t="s">
        <v>23</v>
      </c>
      <c r="I10" s="122" t="s">
        <v>24</v>
      </c>
      <c r="J10" s="120" t="s">
        <v>19</v>
      </c>
      <c r="K10" s="122" t="s">
        <v>20</v>
      </c>
      <c r="L10" s="122" t="s">
        <v>23</v>
      </c>
      <c r="M10" s="122" t="s">
        <v>24</v>
      </c>
      <c r="N10" s="120" t="s">
        <v>19</v>
      </c>
      <c r="O10" s="120" t="s">
        <v>20</v>
      </c>
      <c r="P10" s="120" t="s">
        <v>23</v>
      </c>
      <c r="Q10" s="120" t="s">
        <v>24</v>
      </c>
      <c r="R10" s="120" t="s">
        <v>19</v>
      </c>
      <c r="S10" s="120" t="s">
        <v>20</v>
      </c>
      <c r="T10" s="120" t="s">
        <v>23</v>
      </c>
      <c r="U10" s="120" t="s">
        <v>24</v>
      </c>
      <c r="V10" s="120" t="s">
        <v>19</v>
      </c>
      <c r="W10" s="120" t="s">
        <v>20</v>
      </c>
      <c r="X10" s="120" t="s">
        <v>23</v>
      </c>
      <c r="Y10" s="120" t="s">
        <v>24</v>
      </c>
      <c r="Z10" s="120" t="s">
        <v>19</v>
      </c>
      <c r="AA10" s="125" t="s">
        <v>20</v>
      </c>
      <c r="AB10" s="120" t="s">
        <v>23</v>
      </c>
      <c r="AC10" s="120" t="s">
        <v>24</v>
      </c>
      <c r="AD10" s="120" t="s">
        <v>19</v>
      </c>
      <c r="AE10" s="125" t="s">
        <v>20</v>
      </c>
      <c r="AF10" s="120" t="s">
        <v>23</v>
      </c>
      <c r="AG10" s="120" t="s">
        <v>24</v>
      </c>
      <c r="AH10" s="120" t="s">
        <v>19</v>
      </c>
      <c r="AI10" s="120" t="s">
        <v>20</v>
      </c>
      <c r="AJ10" s="120" t="s">
        <v>23</v>
      </c>
      <c r="AK10" s="120" t="s">
        <v>24</v>
      </c>
      <c r="AL10" s="120" t="s">
        <v>19</v>
      </c>
      <c r="AM10" s="120" t="s">
        <v>20</v>
      </c>
      <c r="AN10" s="120" t="s">
        <v>23</v>
      </c>
      <c r="AO10" s="120" t="s">
        <v>24</v>
      </c>
      <c r="AP10" s="120" t="s">
        <v>19</v>
      </c>
      <c r="AQ10" s="120" t="s">
        <v>20</v>
      </c>
      <c r="AR10" s="120" t="s">
        <v>23</v>
      </c>
      <c r="AS10" s="120" t="s">
        <v>24</v>
      </c>
      <c r="AT10" s="120" t="s">
        <v>19</v>
      </c>
      <c r="AU10" s="120" t="s">
        <v>20</v>
      </c>
      <c r="AV10" s="120" t="s">
        <v>23</v>
      </c>
      <c r="AW10" s="120" t="s">
        <v>24</v>
      </c>
      <c r="AX10" s="120" t="s">
        <v>19</v>
      </c>
      <c r="AY10" s="120" t="s">
        <v>20</v>
      </c>
      <c r="AZ10" s="120" t="s">
        <v>23</v>
      </c>
      <c r="BA10" s="120" t="s">
        <v>24</v>
      </c>
    </row>
    <row r="11" spans="1:53" s="275" customFormat="1" ht="20.25" customHeight="1" thickBot="1" x14ac:dyDescent="0.3">
      <c r="A11" s="272"/>
      <c r="B11" s="272"/>
      <c r="C11" s="273"/>
      <c r="D11" s="273"/>
      <c r="E11" s="273"/>
      <c r="F11" s="273"/>
      <c r="G11" s="273"/>
      <c r="H11" s="273"/>
      <c r="I11" s="274"/>
      <c r="J11" s="424" t="s">
        <v>398</v>
      </c>
      <c r="K11" s="425"/>
      <c r="L11" s="425"/>
      <c r="M11" s="426"/>
      <c r="N11" s="404" t="s">
        <v>399</v>
      </c>
      <c r="O11" s="405"/>
      <c r="P11" s="405"/>
      <c r="Q11" s="406"/>
      <c r="R11" s="404" t="s">
        <v>400</v>
      </c>
      <c r="S11" s="405"/>
      <c r="T11" s="405"/>
      <c r="U11" s="406"/>
      <c r="V11" s="404" t="s">
        <v>401</v>
      </c>
      <c r="W11" s="405"/>
      <c r="X11" s="405"/>
      <c r="Y11" s="406"/>
      <c r="Z11" s="404" t="s">
        <v>402</v>
      </c>
      <c r="AA11" s="405"/>
      <c r="AB11" s="405"/>
      <c r="AC11" s="406"/>
      <c r="AD11" s="404" t="s">
        <v>403</v>
      </c>
      <c r="AE11" s="405"/>
      <c r="AF11" s="405"/>
      <c r="AG11" s="406"/>
      <c r="AH11" s="404" t="s">
        <v>404</v>
      </c>
      <c r="AI11" s="405"/>
      <c r="AJ11" s="405"/>
      <c r="AK11" s="406"/>
      <c r="AL11" s="404" t="s">
        <v>405</v>
      </c>
      <c r="AM11" s="405"/>
      <c r="AN11" s="405"/>
      <c r="AO11" s="406"/>
      <c r="AP11" s="404" t="s">
        <v>406</v>
      </c>
      <c r="AQ11" s="405"/>
      <c r="AR11" s="405"/>
      <c r="AS11" s="406"/>
      <c r="AT11" s="404" t="s">
        <v>407</v>
      </c>
      <c r="AU11" s="405"/>
      <c r="AV11" s="405"/>
      <c r="AW11" s="406"/>
      <c r="AX11" s="404" t="s">
        <v>408</v>
      </c>
      <c r="AY11" s="405"/>
      <c r="AZ11" s="405"/>
      <c r="BA11" s="406"/>
    </row>
    <row r="12" spans="1:53" s="20" customFormat="1" ht="21.75" customHeight="1" x14ac:dyDescent="0.25">
      <c r="A12" s="227" t="s">
        <v>34</v>
      </c>
      <c r="B12" s="276">
        <f>AH12+V12+AL12+N12+J12+R12+AD12+AT12+AX12+AP12+Z12</f>
        <v>0</v>
      </c>
      <c r="C12" s="276">
        <f>AI12+W12+AM12+O12+K12+S12+AE12+AU12+AY12+AQ12+AA12</f>
        <v>10225.076679999998</v>
      </c>
      <c r="D12" s="277">
        <f>'[3]Исполнение для администрации_КБ'!W14</f>
        <v>10225.07668</v>
      </c>
      <c r="E12" s="278">
        <f>D12-C12</f>
        <v>0</v>
      </c>
      <c r="F12" s="277">
        <f>'[3]Исполнение для администрации_КБ'!X14</f>
        <v>10181.663199999999</v>
      </c>
      <c r="G12" s="278">
        <f>F12-H12</f>
        <v>0</v>
      </c>
      <c r="H12" s="279">
        <f>AJ12+X12+AN12+P12+L12+T12+AF12+AV12+AZ12+AR12+AB12</f>
        <v>10181.663199999999</v>
      </c>
      <c r="I12" s="174">
        <f t="shared" ref="I12:I30" si="0">IF(ISERROR(H12/C12*100),,H12/C12*100)</f>
        <v>99.575421472536092</v>
      </c>
      <c r="J12" s="230"/>
      <c r="K12" s="139">
        <f>'[4]Проверочная  таблица'!WR12/1000</f>
        <v>0</v>
      </c>
      <c r="L12" s="139">
        <f>'[4]Проверочная  таблица'!WX12/1000</f>
        <v>0</v>
      </c>
      <c r="M12" s="140">
        <f>IF(ISERROR(L12/K12*100),,L12/K12*100)</f>
        <v>0</v>
      </c>
      <c r="N12" s="230"/>
      <c r="O12" s="139">
        <f>'[4]Проверочная  таблица'!UQ12/1000</f>
        <v>8544.2849999999999</v>
      </c>
      <c r="P12" s="139">
        <f>'[4]Проверочная  таблица'!UT12/1000</f>
        <v>8500.8715199999988</v>
      </c>
      <c r="Q12" s="140">
        <f>IF(ISERROR(P12/O12*100),,P12/O12*100)</f>
        <v>99.491900375514149</v>
      </c>
      <c r="R12" s="230"/>
      <c r="S12" s="139">
        <f>'[4]Проверочная  таблица'!WS12/1000</f>
        <v>0</v>
      </c>
      <c r="T12" s="139">
        <f>'[4]Проверочная  таблица'!WY12/1000</f>
        <v>0</v>
      </c>
      <c r="U12" s="140">
        <f>IF(ISERROR(T12/S12*100),,T12/S12*100)</f>
        <v>0</v>
      </c>
      <c r="V12" s="230"/>
      <c r="W12" s="139">
        <f>'[4]Проверочная  таблица'!WI12/1000</f>
        <v>0</v>
      </c>
      <c r="X12" s="139">
        <f>'[4]Проверочная  таблица'!WM12/1000</f>
        <v>0</v>
      </c>
      <c r="Y12" s="140">
        <f>IF(ISERROR(X12/W12*100),,X12/W12*100)</f>
        <v>0</v>
      </c>
      <c r="Z12" s="230"/>
      <c r="AA12" s="139">
        <f>'[4]Проверочная  таблица'!UK12/1000</f>
        <v>345.66507000000001</v>
      </c>
      <c r="AB12" s="139">
        <f>'[4]Проверочная  таблица'!UN12/1000</f>
        <v>345.66507000000001</v>
      </c>
      <c r="AC12" s="140">
        <f>IF(ISERROR(AB12/AA12*100),,AB12/AA12*100)</f>
        <v>100</v>
      </c>
      <c r="AD12" s="230"/>
      <c r="AE12" s="139">
        <f>'[4]Проверочная  таблица'!UE12/1000</f>
        <v>0</v>
      </c>
      <c r="AF12" s="139">
        <f>'[4]Проверочная  таблица'!UH12/1000</f>
        <v>0</v>
      </c>
      <c r="AG12" s="140">
        <f>IF(ISERROR(AF12/AE12*100),,AF12/AE12*100)</f>
        <v>0</v>
      </c>
      <c r="AH12" s="230"/>
      <c r="AI12" s="139">
        <f>('[4]Проверочная  таблица'!WT12+'[4]Проверочная  таблица'!XD12)/1000</f>
        <v>0</v>
      </c>
      <c r="AJ12" s="139">
        <f>('[4]Проверочная  таблица'!WZ12+'[4]Проверочная  таблица'!XF12)/1000</f>
        <v>0</v>
      </c>
      <c r="AK12" s="140">
        <f>IF(ISERROR(AJ12/AI12*100),,AJ12/AI12*100)</f>
        <v>0</v>
      </c>
      <c r="AL12" s="230"/>
      <c r="AM12" s="139">
        <f>('[4]Проверочная  таблица'!VK12+'[4]Проверочная  таблица'!VL12+'[4]Проверочная  таблица'!VS12+'[4]Проверочная  таблица'!VT12)/1000</f>
        <v>0</v>
      </c>
      <c r="AN12" s="139">
        <f>('[4]Проверочная  таблица'!VO12+'[4]Проверочная  таблица'!VP12+'[4]Проверочная  таблица'!VW12+'[4]Проверочная  таблица'!VX12)/1000</f>
        <v>0</v>
      </c>
      <c r="AO12" s="140">
        <f>IF(ISERROR(AN12/AM12*100),,AN12/AM12*100)</f>
        <v>0</v>
      </c>
      <c r="AP12" s="230"/>
      <c r="AQ12" s="139">
        <f>('[4]Проверочная  таблица'!VJ12+'[4]Проверочная  таблица'!VR12)/1000</f>
        <v>0</v>
      </c>
      <c r="AR12" s="139">
        <f>('[4]Проверочная  таблица'!VN12+'[4]Проверочная  таблица'!VV12)/1000</f>
        <v>0</v>
      </c>
      <c r="AS12" s="140">
        <f>IF(ISERROR(AR12/AQ12*100),,AR12/AQ12*100)</f>
        <v>0</v>
      </c>
      <c r="AT12" s="230"/>
      <c r="AU12" s="139">
        <f>'[4]Проверочная  таблица'!WU12/1000</f>
        <v>312.95517000000001</v>
      </c>
      <c r="AV12" s="139">
        <f>'[4]Проверочная  таблица'!XA12/1000</f>
        <v>312.95517000000001</v>
      </c>
      <c r="AW12" s="140">
        <f>IF(ISERROR(AV12/AU12*100),,AV12/AU12*100)</f>
        <v>100</v>
      </c>
      <c r="AX12" s="230"/>
      <c r="AY12" s="139">
        <f>'[4]Проверочная  таблица'!WV12/1000</f>
        <v>1022.17144</v>
      </c>
      <c r="AZ12" s="139">
        <f>'[4]Проверочная  таблица'!XB12/1000</f>
        <v>1022.17144</v>
      </c>
      <c r="BA12" s="140">
        <f>IF(ISERROR(AZ12/AY12*100),,AZ12/AY12*100)</f>
        <v>100</v>
      </c>
    </row>
    <row r="13" spans="1:53" s="20" customFormat="1" ht="21.75" customHeight="1" x14ac:dyDescent="0.25">
      <c r="A13" s="143" t="s">
        <v>35</v>
      </c>
      <c r="B13" s="276">
        <f t="shared" ref="B13:C29" si="1">AH13+V13+AL13+N13+J13+R13+AD13+AT13+AX13+AP13+Z13</f>
        <v>0</v>
      </c>
      <c r="C13" s="276">
        <f t="shared" si="1"/>
        <v>41962.393680000001</v>
      </c>
      <c r="D13" s="277">
        <f>'[3]Исполнение для администрации_КБ'!W15</f>
        <v>41962.393680000001</v>
      </c>
      <c r="E13" s="278">
        <f t="shared" ref="E13:E29" si="2">D13-C13</f>
        <v>0</v>
      </c>
      <c r="F13" s="277">
        <f>'[3]Исполнение для администрации_КБ'!X15</f>
        <v>41962.393680000001</v>
      </c>
      <c r="G13" s="278">
        <f t="shared" ref="G13:G29" si="3">F13-H13</f>
        <v>0</v>
      </c>
      <c r="H13" s="279">
        <f t="shared" ref="H13:H29" si="4">AJ13+X13+AN13+P13+L13+T13+AF13+AV13+AZ13+AR13+AB13</f>
        <v>41962.393680000001</v>
      </c>
      <c r="I13" s="174">
        <f t="shared" si="0"/>
        <v>100</v>
      </c>
      <c r="J13" s="230"/>
      <c r="K13" s="139">
        <f>'[4]Проверочная  таблица'!WR13/1000</f>
        <v>0</v>
      </c>
      <c r="L13" s="139">
        <f>'[4]Проверочная  таблица'!WX13/1000</f>
        <v>0</v>
      </c>
      <c r="M13" s="140">
        <f t="shared" ref="M13:M29" si="5">IF(ISERROR(L13/K13*100),,L13/K13*100)</f>
        <v>0</v>
      </c>
      <c r="N13" s="230"/>
      <c r="O13" s="139">
        <f>'[4]Проверочная  таблица'!UQ13/1000</f>
        <v>30701.16</v>
      </c>
      <c r="P13" s="139">
        <f>'[4]Проверочная  таблица'!UT13/1000</f>
        <v>30701.16</v>
      </c>
      <c r="Q13" s="140">
        <f t="shared" ref="Q13:Q29" si="6">IF(ISERROR(P13/O13*100),,P13/O13*100)</f>
        <v>100</v>
      </c>
      <c r="R13" s="230"/>
      <c r="S13" s="139">
        <f>'[4]Проверочная  таблица'!WS13/1000</f>
        <v>1675.296</v>
      </c>
      <c r="T13" s="139">
        <f>'[4]Проверочная  таблица'!WY13/1000</f>
        <v>1675.296</v>
      </c>
      <c r="U13" s="140">
        <f t="shared" ref="U13:U29" si="7">IF(ISERROR(T13/S13*100),,T13/S13*100)</f>
        <v>100</v>
      </c>
      <c r="V13" s="230"/>
      <c r="W13" s="139">
        <f>'[4]Проверочная  таблица'!WI13/1000</f>
        <v>0</v>
      </c>
      <c r="X13" s="139">
        <f>'[4]Проверочная  таблица'!WM13/1000</f>
        <v>0</v>
      </c>
      <c r="Y13" s="140">
        <f t="shared" ref="Y13:Y29" si="8">IF(ISERROR(X13/W13*100),,X13/W13*100)</f>
        <v>0</v>
      </c>
      <c r="Z13" s="230"/>
      <c r="AA13" s="139">
        <f>'[4]Проверочная  таблица'!UK13/1000</f>
        <v>1814.7416300000002</v>
      </c>
      <c r="AB13" s="139">
        <f>'[4]Проверочная  таблица'!UN13/1000</f>
        <v>1814.7416300000002</v>
      </c>
      <c r="AC13" s="140">
        <f t="shared" ref="AC13:AC29" si="9">IF(ISERROR(AB13/AA13*100),,AB13/AA13*100)</f>
        <v>100</v>
      </c>
      <c r="AD13" s="230"/>
      <c r="AE13" s="139">
        <f>'[4]Проверочная  таблица'!UE13/1000</f>
        <v>0</v>
      </c>
      <c r="AF13" s="139">
        <f>'[4]Проверочная  таблица'!UH13/1000</f>
        <v>0</v>
      </c>
      <c r="AG13" s="140">
        <f t="shared" ref="AG13:AG29" si="10">IF(ISERROR(AF13/AE13*100),,AF13/AE13*100)</f>
        <v>0</v>
      </c>
      <c r="AH13" s="230"/>
      <c r="AI13" s="139">
        <f>('[4]Проверочная  таблица'!WT13+'[4]Проверочная  таблица'!XD13)/1000</f>
        <v>1239.8</v>
      </c>
      <c r="AJ13" s="139">
        <f>('[4]Проверочная  таблица'!WZ13+'[4]Проверочная  таблица'!XF13)/1000</f>
        <v>1239.8</v>
      </c>
      <c r="AK13" s="140">
        <f t="shared" ref="AK13:AK29" si="11">IF(ISERROR(AJ13/AI13*100),,AJ13/AI13*100)</f>
        <v>100</v>
      </c>
      <c r="AL13" s="230"/>
      <c r="AM13" s="139">
        <f>('[4]Проверочная  таблица'!VK13+'[4]Проверочная  таблица'!VL13+'[4]Проверочная  таблица'!VS13+'[4]Проверочная  таблица'!VT13)/1000</f>
        <v>0</v>
      </c>
      <c r="AN13" s="139">
        <f>('[4]Проверочная  таблица'!VO13+'[4]Проверочная  таблица'!VP13+'[4]Проверочная  таблица'!VW13+'[4]Проверочная  таблица'!VX13)/1000</f>
        <v>0</v>
      </c>
      <c r="AO13" s="140">
        <f t="shared" ref="AO13:AO29" si="12">IF(ISERROR(AN13/AM13*100),,AN13/AM13*100)</f>
        <v>0</v>
      </c>
      <c r="AP13" s="230"/>
      <c r="AQ13" s="139">
        <f>('[4]Проверочная  таблица'!VJ13+'[4]Проверочная  таблица'!VR13)/1000</f>
        <v>0</v>
      </c>
      <c r="AR13" s="139">
        <f>('[4]Проверочная  таблица'!VN13+'[4]Проверочная  таблица'!VV13)/1000</f>
        <v>0</v>
      </c>
      <c r="AS13" s="140">
        <f t="shared" ref="AS13:AS29" si="13">IF(ISERROR(AR13/AQ13*100),,AR13/AQ13*100)</f>
        <v>0</v>
      </c>
      <c r="AT13" s="230"/>
      <c r="AU13" s="139">
        <f>'[4]Проверочная  таблица'!WU13/1000</f>
        <v>1714.43065</v>
      </c>
      <c r="AV13" s="139">
        <f>'[4]Проверочная  таблица'!XA13/1000</f>
        <v>1714.43065</v>
      </c>
      <c r="AW13" s="140">
        <f t="shared" ref="AW13:AW29" si="14">IF(ISERROR(AV13/AU13*100),,AV13/AU13*100)</f>
        <v>100</v>
      </c>
      <c r="AX13" s="230"/>
      <c r="AY13" s="139">
        <f>'[4]Проверочная  таблица'!WV13/1000</f>
        <v>4816.9654</v>
      </c>
      <c r="AZ13" s="139">
        <f>'[4]Проверочная  таблица'!XB13/1000</f>
        <v>4816.9654</v>
      </c>
      <c r="BA13" s="140">
        <f t="shared" ref="BA13:BA29" si="15">IF(ISERROR(AZ13/AY13*100),,AZ13/AY13*100)</f>
        <v>100</v>
      </c>
    </row>
    <row r="14" spans="1:53" s="20" customFormat="1" ht="21.75" customHeight="1" x14ac:dyDescent="0.25">
      <c r="A14" s="143" t="s">
        <v>36</v>
      </c>
      <c r="B14" s="276">
        <f t="shared" si="1"/>
        <v>0</v>
      </c>
      <c r="C14" s="276">
        <f t="shared" si="1"/>
        <v>135525.86841</v>
      </c>
      <c r="D14" s="277">
        <f>'[3]Исполнение для администрации_КБ'!W16</f>
        <v>135525.86841</v>
      </c>
      <c r="E14" s="278">
        <f t="shared" si="2"/>
        <v>0</v>
      </c>
      <c r="F14" s="277">
        <f>'[3]Исполнение для администрации_КБ'!X16</f>
        <v>135454.04110999999</v>
      </c>
      <c r="G14" s="278">
        <f t="shared" si="3"/>
        <v>0</v>
      </c>
      <c r="H14" s="279">
        <f t="shared" si="4"/>
        <v>135454.04110999999</v>
      </c>
      <c r="I14" s="174">
        <f t="shared" si="0"/>
        <v>99.947001040581625</v>
      </c>
      <c r="J14" s="230"/>
      <c r="K14" s="139">
        <f>'[4]Проверочная  таблица'!WR14/1000</f>
        <v>0</v>
      </c>
      <c r="L14" s="139">
        <f>'[4]Проверочная  таблица'!WX14/1000</f>
        <v>0</v>
      </c>
      <c r="M14" s="140">
        <f t="shared" si="5"/>
        <v>0</v>
      </c>
      <c r="N14" s="230"/>
      <c r="O14" s="139">
        <f>'[4]Проверочная  таблица'!UQ14/1000</f>
        <v>15155.28</v>
      </c>
      <c r="P14" s="139">
        <f>'[4]Проверочная  таблица'!UT14/1000</f>
        <v>15155.28</v>
      </c>
      <c r="Q14" s="140">
        <f t="shared" si="6"/>
        <v>100</v>
      </c>
      <c r="R14" s="230"/>
      <c r="S14" s="139">
        <f>'[4]Проверочная  таблица'!WS14/1000</f>
        <v>2659.06</v>
      </c>
      <c r="T14" s="139">
        <f>'[4]Проверочная  таблица'!WY14/1000</f>
        <v>2659.06</v>
      </c>
      <c r="U14" s="140">
        <f t="shared" si="7"/>
        <v>100</v>
      </c>
      <c r="V14" s="230"/>
      <c r="W14" s="139">
        <f>'[4]Проверочная  таблица'!WI14/1000</f>
        <v>0</v>
      </c>
      <c r="X14" s="139">
        <f>'[4]Проверочная  таблица'!WM14/1000</f>
        <v>0</v>
      </c>
      <c r="Y14" s="140">
        <f t="shared" si="8"/>
        <v>0</v>
      </c>
      <c r="Z14" s="230"/>
      <c r="AA14" s="139">
        <f>'[4]Проверочная  таблица'!UK14/1000</f>
        <v>432.08133999999995</v>
      </c>
      <c r="AB14" s="139">
        <f>'[4]Проверочная  таблица'!UN14/1000</f>
        <v>432.08134000000001</v>
      </c>
      <c r="AC14" s="140">
        <f t="shared" si="9"/>
        <v>100.00000000000003</v>
      </c>
      <c r="AD14" s="230"/>
      <c r="AE14" s="139">
        <f>'[4]Проверочная  таблица'!UE14/1000</f>
        <v>0</v>
      </c>
      <c r="AF14" s="139">
        <f>'[4]Проверочная  таблица'!UH14/1000</f>
        <v>0</v>
      </c>
      <c r="AG14" s="140">
        <f t="shared" si="10"/>
        <v>0</v>
      </c>
      <c r="AH14" s="230"/>
      <c r="AI14" s="139">
        <f>('[4]Проверочная  таблица'!WT14+'[4]Проверочная  таблица'!XD14)/1000</f>
        <v>2368.4549999999999</v>
      </c>
      <c r="AJ14" s="139">
        <f>('[4]Проверочная  таблица'!WZ14+'[4]Проверочная  таблица'!XF14)/1000</f>
        <v>2368.4549999999999</v>
      </c>
      <c r="AK14" s="140">
        <f t="shared" si="11"/>
        <v>100</v>
      </c>
      <c r="AL14" s="230"/>
      <c r="AM14" s="139">
        <f>('[4]Проверочная  таблица'!VK14+'[4]Проверочная  таблица'!VL14+'[4]Проверочная  таблица'!VS14+'[4]Проверочная  таблица'!VT14)/1000</f>
        <v>58255.061119999998</v>
      </c>
      <c r="AN14" s="139">
        <f>('[4]Проверочная  таблица'!VO14+'[4]Проверочная  таблица'!VP14+'[4]Проверочная  таблица'!VW14+'[4]Проверочная  таблица'!VX14)/1000</f>
        <v>58255.061119999998</v>
      </c>
      <c r="AO14" s="140">
        <f t="shared" si="12"/>
        <v>100</v>
      </c>
      <c r="AP14" s="230"/>
      <c r="AQ14" s="139">
        <f>('[4]Проверочная  таблица'!VJ14+'[4]Проверочная  таблица'!VR14)/1000</f>
        <v>53217.357600000003</v>
      </c>
      <c r="AR14" s="139">
        <f>('[4]Проверочная  таблица'!VN14+'[4]Проверочная  таблица'!VV14)/1000</f>
        <v>53217.357600000003</v>
      </c>
      <c r="AS14" s="140">
        <f t="shared" si="13"/>
        <v>100</v>
      </c>
      <c r="AT14" s="230"/>
      <c r="AU14" s="139">
        <f>'[4]Проверочная  таблица'!WU14/1000</f>
        <v>565.48140999999998</v>
      </c>
      <c r="AV14" s="139">
        <f>'[4]Проверочная  таблица'!XA14/1000</f>
        <v>565.48140999999998</v>
      </c>
      <c r="AW14" s="140">
        <f t="shared" si="14"/>
        <v>100</v>
      </c>
      <c r="AX14" s="230"/>
      <c r="AY14" s="139">
        <f>'[4]Проверочная  таблица'!WV14/1000</f>
        <v>2873.0919399999998</v>
      </c>
      <c r="AZ14" s="139">
        <f>'[4]Проверочная  таблица'!XB14/1000</f>
        <v>2801.2646400000003</v>
      </c>
      <c r="BA14" s="140">
        <f t="shared" si="15"/>
        <v>97.499999947791466</v>
      </c>
    </row>
    <row r="15" spans="1:53" s="20" customFormat="1" ht="21.75" customHeight="1" x14ac:dyDescent="0.25">
      <c r="A15" s="143" t="s">
        <v>37</v>
      </c>
      <c r="B15" s="276">
        <f t="shared" si="1"/>
        <v>0</v>
      </c>
      <c r="C15" s="276">
        <f t="shared" si="1"/>
        <v>33057.02882</v>
      </c>
      <c r="D15" s="277">
        <f>'[3]Исполнение для администрации_КБ'!W17</f>
        <v>33057.02882</v>
      </c>
      <c r="E15" s="278">
        <f t="shared" si="2"/>
        <v>0</v>
      </c>
      <c r="F15" s="277">
        <f>'[3]Исполнение для администрации_КБ'!X17</f>
        <v>32929.61131</v>
      </c>
      <c r="G15" s="278">
        <f t="shared" si="3"/>
        <v>0</v>
      </c>
      <c r="H15" s="279">
        <f t="shared" si="4"/>
        <v>32929.61131</v>
      </c>
      <c r="I15" s="174">
        <f t="shared" si="0"/>
        <v>99.614552443010524</v>
      </c>
      <c r="J15" s="230"/>
      <c r="K15" s="139">
        <f>'[4]Проверочная  таблица'!WR15/1000</f>
        <v>0</v>
      </c>
      <c r="L15" s="139">
        <f>'[4]Проверочная  таблица'!WX15/1000</f>
        <v>0</v>
      </c>
      <c r="M15" s="140">
        <f t="shared" si="5"/>
        <v>0</v>
      </c>
      <c r="N15" s="230"/>
      <c r="O15" s="139">
        <f>'[4]Проверочная  таблица'!UQ15/1000</f>
        <v>13848.82</v>
      </c>
      <c r="P15" s="139">
        <f>'[4]Проверочная  таблица'!UT15/1000</f>
        <v>13846.14129</v>
      </c>
      <c r="Q15" s="140">
        <f t="shared" si="6"/>
        <v>99.980657485619716</v>
      </c>
      <c r="R15" s="230"/>
      <c r="S15" s="139">
        <f>'[4]Проверочная  таблица'!WS15/1000</f>
        <v>14951.254000000001</v>
      </c>
      <c r="T15" s="139">
        <f>'[4]Проверочная  таблица'!WY15/1000</f>
        <v>14826.5152</v>
      </c>
      <c r="U15" s="140">
        <f t="shared" si="7"/>
        <v>99.165696736875702</v>
      </c>
      <c r="V15" s="230"/>
      <c r="W15" s="139">
        <f>'[4]Проверочная  таблица'!WI15/1000</f>
        <v>0</v>
      </c>
      <c r="X15" s="139">
        <f>'[4]Проверочная  таблица'!WM15/1000</f>
        <v>0</v>
      </c>
      <c r="Y15" s="140">
        <f t="shared" si="8"/>
        <v>0</v>
      </c>
      <c r="Z15" s="230"/>
      <c r="AA15" s="139">
        <f>'[4]Проверочная  таблица'!UK15/1000</f>
        <v>432.08133999999995</v>
      </c>
      <c r="AB15" s="139">
        <f>'[4]Проверочная  таблица'!UN15/1000</f>
        <v>432.08134000000001</v>
      </c>
      <c r="AC15" s="140">
        <f t="shared" si="9"/>
        <v>100.00000000000003</v>
      </c>
      <c r="AD15" s="230"/>
      <c r="AE15" s="139">
        <f>'[4]Проверочная  таблица'!UE15/1000</f>
        <v>0</v>
      </c>
      <c r="AF15" s="139">
        <f>'[4]Проверочная  таблица'!UH15/1000</f>
        <v>0</v>
      </c>
      <c r="AG15" s="140">
        <f t="shared" si="10"/>
        <v>0</v>
      </c>
      <c r="AH15" s="230"/>
      <c r="AI15" s="139">
        <f>('[4]Проверочная  таблица'!WT15+'[4]Проверочная  таблица'!XD15)/1000</f>
        <v>101.584</v>
      </c>
      <c r="AJ15" s="139">
        <f>('[4]Проверочная  таблица'!WZ15+'[4]Проверочная  таблица'!XF15)/1000</f>
        <v>101.584</v>
      </c>
      <c r="AK15" s="140">
        <f t="shared" si="11"/>
        <v>100</v>
      </c>
      <c r="AL15" s="230"/>
      <c r="AM15" s="139">
        <f>('[4]Проверочная  таблица'!VK15+'[4]Проверочная  таблица'!VL15+'[4]Проверочная  таблица'!VS15+'[4]Проверочная  таблица'!VT15)/1000</f>
        <v>0</v>
      </c>
      <c r="AN15" s="139">
        <f>('[4]Проверочная  таблица'!VO15+'[4]Проверочная  таблица'!VP15+'[4]Проверочная  таблица'!VW15+'[4]Проверочная  таблица'!VX15)/1000</f>
        <v>0</v>
      </c>
      <c r="AO15" s="140">
        <f t="shared" si="12"/>
        <v>0</v>
      </c>
      <c r="AP15" s="230"/>
      <c r="AQ15" s="139">
        <f>('[4]Проверочная  таблица'!VJ15+'[4]Проверочная  таблица'!VR15)/1000</f>
        <v>0</v>
      </c>
      <c r="AR15" s="139">
        <f>('[4]Проверочная  таблица'!VN15+'[4]Проверочная  таблица'!VV15)/1000</f>
        <v>0</v>
      </c>
      <c r="AS15" s="140">
        <f t="shared" si="13"/>
        <v>0</v>
      </c>
      <c r="AT15" s="230"/>
      <c r="AU15" s="139">
        <f>'[4]Проверочная  таблица'!WU15/1000</f>
        <v>762.76138000000003</v>
      </c>
      <c r="AV15" s="139">
        <f>'[4]Проверочная  таблица'!XA15/1000</f>
        <v>762.76138000000003</v>
      </c>
      <c r="AW15" s="140">
        <f t="shared" si="14"/>
        <v>100</v>
      </c>
      <c r="AX15" s="230"/>
      <c r="AY15" s="139">
        <f>'[4]Проверочная  таблица'!WV15/1000</f>
        <v>2960.5281</v>
      </c>
      <c r="AZ15" s="139">
        <f>'[4]Проверочная  таблица'!XB15/1000</f>
        <v>2960.5281</v>
      </c>
      <c r="BA15" s="140">
        <f t="shared" si="15"/>
        <v>100</v>
      </c>
    </row>
    <row r="16" spans="1:53" s="20" customFormat="1" ht="21.75" customHeight="1" x14ac:dyDescent="0.25">
      <c r="A16" s="143" t="s">
        <v>38</v>
      </c>
      <c r="B16" s="276">
        <f t="shared" si="1"/>
        <v>0</v>
      </c>
      <c r="C16" s="276">
        <f t="shared" si="1"/>
        <v>28037.320340000002</v>
      </c>
      <c r="D16" s="277">
        <f>'[3]Исполнение для администрации_КБ'!W18</f>
        <v>28037.320339999998</v>
      </c>
      <c r="E16" s="278">
        <f t="shared" si="2"/>
        <v>0</v>
      </c>
      <c r="F16" s="277">
        <f>'[3]Исполнение для администрации_КБ'!X18</f>
        <v>28037.320339999998</v>
      </c>
      <c r="G16" s="278">
        <f t="shared" si="3"/>
        <v>0</v>
      </c>
      <c r="H16" s="279">
        <f t="shared" si="4"/>
        <v>28037.320340000002</v>
      </c>
      <c r="I16" s="174">
        <f t="shared" si="0"/>
        <v>100</v>
      </c>
      <c r="J16" s="230"/>
      <c r="K16" s="139">
        <f>'[4]Проверочная  таблица'!WR16/1000</f>
        <v>0</v>
      </c>
      <c r="L16" s="139">
        <f>'[4]Проверочная  таблица'!WX16/1000</f>
        <v>0</v>
      </c>
      <c r="M16" s="140">
        <f t="shared" si="5"/>
        <v>0</v>
      </c>
      <c r="N16" s="230"/>
      <c r="O16" s="139">
        <f>'[4]Проверочная  таблица'!UQ16/1000</f>
        <v>14764.68</v>
      </c>
      <c r="P16" s="139">
        <f>'[4]Проверочная  таблица'!UT16/1000</f>
        <v>14764.68</v>
      </c>
      <c r="Q16" s="140">
        <f t="shared" si="6"/>
        <v>100</v>
      </c>
      <c r="R16" s="230"/>
      <c r="S16" s="139">
        <f>'[4]Проверочная  таблица'!WS16/1000</f>
        <v>0</v>
      </c>
      <c r="T16" s="139">
        <f>'[4]Проверочная  таблица'!WY16/1000</f>
        <v>0</v>
      </c>
      <c r="U16" s="140">
        <f t="shared" si="7"/>
        <v>0</v>
      </c>
      <c r="V16" s="230"/>
      <c r="W16" s="139">
        <f>'[4]Проверочная  таблица'!WI16/1000</f>
        <v>0</v>
      </c>
      <c r="X16" s="139">
        <f>'[4]Проверочная  таблица'!WM16/1000</f>
        <v>0</v>
      </c>
      <c r="Y16" s="140">
        <f t="shared" si="8"/>
        <v>0</v>
      </c>
      <c r="Z16" s="230"/>
      <c r="AA16" s="139">
        <f>'[4]Проверочная  таблица'!UK16/1000</f>
        <v>1166.6196199999999</v>
      </c>
      <c r="AB16" s="139">
        <f>'[4]Проверочная  таблица'!UN16/1000</f>
        <v>1166.6196199999999</v>
      </c>
      <c r="AC16" s="140">
        <f t="shared" si="9"/>
        <v>100</v>
      </c>
      <c r="AD16" s="230"/>
      <c r="AE16" s="139">
        <f>'[4]Проверочная  таблица'!UE16/1000</f>
        <v>0</v>
      </c>
      <c r="AF16" s="139">
        <f>'[4]Проверочная  таблица'!UH16/1000</f>
        <v>0</v>
      </c>
      <c r="AG16" s="140">
        <f t="shared" si="10"/>
        <v>0</v>
      </c>
      <c r="AH16" s="230"/>
      <c r="AI16" s="139">
        <f>('[4]Проверочная  таблица'!WT16+'[4]Проверочная  таблица'!XD16)/1000</f>
        <v>8370.6188700000002</v>
      </c>
      <c r="AJ16" s="139">
        <f>('[4]Проверочная  таблица'!WZ16+'[4]Проверочная  таблица'!XF16)/1000</f>
        <v>8370.6188700000002</v>
      </c>
      <c r="AK16" s="140">
        <f t="shared" si="11"/>
        <v>100</v>
      </c>
      <c r="AL16" s="230"/>
      <c r="AM16" s="139">
        <f>('[4]Проверочная  таблица'!VK16+'[4]Проверочная  таблица'!VL16+'[4]Проверочная  таблица'!VS16+'[4]Проверочная  таблица'!VT16)/1000</f>
        <v>0</v>
      </c>
      <c r="AN16" s="139">
        <f>('[4]Проверочная  таблица'!VO16+'[4]Проверочная  таблица'!VP16+'[4]Проверочная  таблица'!VW16+'[4]Проверочная  таблица'!VX16)/1000</f>
        <v>0</v>
      </c>
      <c r="AO16" s="140">
        <f t="shared" si="12"/>
        <v>0</v>
      </c>
      <c r="AP16" s="230"/>
      <c r="AQ16" s="139">
        <f>('[4]Проверочная  таблица'!VJ16+'[4]Проверочная  таблица'!VR16)/1000</f>
        <v>0</v>
      </c>
      <c r="AR16" s="139">
        <f>('[4]Проверочная  таблица'!VN16+'[4]Проверочная  таблица'!VV16)/1000</f>
        <v>0</v>
      </c>
      <c r="AS16" s="140">
        <f t="shared" si="13"/>
        <v>0</v>
      </c>
      <c r="AT16" s="230"/>
      <c r="AU16" s="139">
        <f>'[4]Проверочная  таблица'!WU16/1000</f>
        <v>727.40264000000002</v>
      </c>
      <c r="AV16" s="139">
        <f>'[4]Проверочная  таблица'!XA16/1000</f>
        <v>727.40264000000002</v>
      </c>
      <c r="AW16" s="140">
        <f t="shared" si="14"/>
        <v>100</v>
      </c>
      <c r="AX16" s="230"/>
      <c r="AY16" s="139">
        <f>'[4]Проверочная  таблица'!WV16/1000</f>
        <v>3007.9992099999999</v>
      </c>
      <c r="AZ16" s="139">
        <f>'[4]Проверочная  таблица'!XB16/1000</f>
        <v>3007.9992099999999</v>
      </c>
      <c r="BA16" s="140">
        <f t="shared" si="15"/>
        <v>100</v>
      </c>
    </row>
    <row r="17" spans="1:53" s="20" customFormat="1" ht="21.75" customHeight="1" x14ac:dyDescent="0.25">
      <c r="A17" s="143" t="s">
        <v>39</v>
      </c>
      <c r="B17" s="276">
        <f t="shared" si="1"/>
        <v>0</v>
      </c>
      <c r="C17" s="276">
        <f t="shared" si="1"/>
        <v>18806.948339999999</v>
      </c>
      <c r="D17" s="277">
        <f>'[3]Исполнение для администрации_КБ'!W19</f>
        <v>18806.948339999999</v>
      </c>
      <c r="E17" s="278">
        <f t="shared" si="2"/>
        <v>0</v>
      </c>
      <c r="F17" s="277">
        <f>'[3]Исполнение для администрации_КБ'!X19</f>
        <v>18806.948339999999</v>
      </c>
      <c r="G17" s="278">
        <f t="shared" si="3"/>
        <v>0</v>
      </c>
      <c r="H17" s="279">
        <f t="shared" si="4"/>
        <v>18806.948339999999</v>
      </c>
      <c r="I17" s="174">
        <f t="shared" si="0"/>
        <v>100</v>
      </c>
      <c r="J17" s="230"/>
      <c r="K17" s="139">
        <f>'[4]Проверочная  таблица'!WR17/1000</f>
        <v>0</v>
      </c>
      <c r="L17" s="139">
        <f>'[4]Проверочная  таблица'!WX17/1000</f>
        <v>0</v>
      </c>
      <c r="M17" s="140">
        <f t="shared" si="5"/>
        <v>0</v>
      </c>
      <c r="N17" s="230"/>
      <c r="O17" s="139">
        <f>'[4]Проверочная  таблица'!UQ17/1000</f>
        <v>10389.959999999999</v>
      </c>
      <c r="P17" s="139">
        <f>'[4]Проверочная  таблица'!UT17/1000</f>
        <v>10389.959999999999</v>
      </c>
      <c r="Q17" s="140">
        <f t="shared" si="6"/>
        <v>100</v>
      </c>
      <c r="R17" s="230"/>
      <c r="S17" s="139">
        <f>'[4]Проверочная  таблица'!WS17/1000</f>
        <v>0</v>
      </c>
      <c r="T17" s="139">
        <f>'[4]Проверочная  таблица'!WY17/1000</f>
        <v>0</v>
      </c>
      <c r="U17" s="140">
        <f t="shared" si="7"/>
        <v>0</v>
      </c>
      <c r="V17" s="230"/>
      <c r="W17" s="139">
        <f>'[4]Проверочная  таблица'!WI17/1000</f>
        <v>0</v>
      </c>
      <c r="X17" s="139">
        <f>'[4]Проверочная  таблица'!WM17/1000</f>
        <v>0</v>
      </c>
      <c r="Y17" s="140">
        <f t="shared" si="8"/>
        <v>0</v>
      </c>
      <c r="Z17" s="230"/>
      <c r="AA17" s="139">
        <f>'[4]Проверочная  таблица'!UK17/1000</f>
        <v>604.91387999999995</v>
      </c>
      <c r="AB17" s="139">
        <f>'[4]Проверочная  таблица'!UN17/1000</f>
        <v>604.91387999999995</v>
      </c>
      <c r="AC17" s="140">
        <f t="shared" si="9"/>
        <v>100</v>
      </c>
      <c r="AD17" s="230"/>
      <c r="AE17" s="139">
        <f>'[4]Проверочная  таблица'!UE17/1000</f>
        <v>0</v>
      </c>
      <c r="AF17" s="139">
        <f>'[4]Проверочная  таблица'!UH17/1000</f>
        <v>0</v>
      </c>
      <c r="AG17" s="140">
        <f t="shared" si="10"/>
        <v>0</v>
      </c>
      <c r="AH17" s="230"/>
      <c r="AI17" s="139">
        <f>('[4]Проверочная  таблица'!WT17+'[4]Проверочная  таблица'!XD17)/1000</f>
        <v>6313.2735599999996</v>
      </c>
      <c r="AJ17" s="139">
        <f>('[4]Проверочная  таблица'!WZ17+'[4]Проверочная  таблица'!XF17)/1000</f>
        <v>6313.2735599999996</v>
      </c>
      <c r="AK17" s="140">
        <f t="shared" si="11"/>
        <v>100</v>
      </c>
      <c r="AL17" s="230"/>
      <c r="AM17" s="139">
        <f>('[4]Проверочная  таблица'!VK17+'[4]Проверочная  таблица'!VL17+'[4]Проверочная  таблица'!VS17+'[4]Проверочная  таблица'!VT17)/1000</f>
        <v>0</v>
      </c>
      <c r="AN17" s="139">
        <f>('[4]Проверочная  таблица'!VO17+'[4]Проверочная  таблица'!VP17+'[4]Проверочная  таблица'!VW17+'[4]Проверочная  таблица'!VX17)/1000</f>
        <v>0</v>
      </c>
      <c r="AO17" s="140">
        <f t="shared" si="12"/>
        <v>0</v>
      </c>
      <c r="AP17" s="230"/>
      <c r="AQ17" s="139">
        <f>('[4]Проверочная  таблица'!VJ17+'[4]Проверочная  таблица'!VR17)/1000</f>
        <v>0</v>
      </c>
      <c r="AR17" s="139">
        <f>('[4]Проверочная  таблица'!VN17+'[4]Проверочная  таблица'!VV17)/1000</f>
        <v>0</v>
      </c>
      <c r="AS17" s="140">
        <f t="shared" si="13"/>
        <v>0</v>
      </c>
      <c r="AT17" s="230"/>
      <c r="AU17" s="139">
        <f>'[4]Проверочная  таблица'!WU17/1000</f>
        <v>408.77132</v>
      </c>
      <c r="AV17" s="139">
        <f>'[4]Проверочная  таблица'!XA17/1000</f>
        <v>408.77132</v>
      </c>
      <c r="AW17" s="140">
        <f t="shared" si="14"/>
        <v>100</v>
      </c>
      <c r="AX17" s="230"/>
      <c r="AY17" s="139">
        <f>'[4]Проверочная  таблица'!WV17/1000</f>
        <v>1090.0295799999999</v>
      </c>
      <c r="AZ17" s="139">
        <f>'[4]Проверочная  таблица'!XB17/1000</f>
        <v>1090.0295799999999</v>
      </c>
      <c r="BA17" s="140">
        <f t="shared" si="15"/>
        <v>100</v>
      </c>
    </row>
    <row r="18" spans="1:53" s="20" customFormat="1" ht="21.75" customHeight="1" x14ac:dyDescent="0.25">
      <c r="A18" s="143" t="s">
        <v>40</v>
      </c>
      <c r="B18" s="276">
        <f t="shared" si="1"/>
        <v>0</v>
      </c>
      <c r="C18" s="276">
        <f t="shared" si="1"/>
        <v>30768.031530000004</v>
      </c>
      <c r="D18" s="277">
        <f>'[3]Исполнение для администрации_КБ'!W20</f>
        <v>30768.031529999997</v>
      </c>
      <c r="E18" s="278">
        <f t="shared" si="2"/>
        <v>0</v>
      </c>
      <c r="F18" s="277">
        <f>'[3]Исполнение для администрации_КБ'!X20</f>
        <v>30768.031529999997</v>
      </c>
      <c r="G18" s="278">
        <f t="shared" si="3"/>
        <v>0</v>
      </c>
      <c r="H18" s="279">
        <f t="shared" si="4"/>
        <v>30768.031530000004</v>
      </c>
      <c r="I18" s="174">
        <f t="shared" si="0"/>
        <v>100</v>
      </c>
      <c r="J18" s="230"/>
      <c r="K18" s="139">
        <f>'[4]Проверочная  таблица'!WR18/1000</f>
        <v>0</v>
      </c>
      <c r="L18" s="139">
        <f>'[4]Проверочная  таблица'!WX18/1000</f>
        <v>0</v>
      </c>
      <c r="M18" s="140">
        <f t="shared" si="5"/>
        <v>0</v>
      </c>
      <c r="N18" s="230"/>
      <c r="O18" s="139">
        <f>'[4]Проверочная  таблица'!UQ18/1000</f>
        <v>14764.68</v>
      </c>
      <c r="P18" s="139">
        <f>'[4]Проверочная  таблица'!UT18/1000</f>
        <v>14764.68</v>
      </c>
      <c r="Q18" s="140">
        <f t="shared" si="6"/>
        <v>100</v>
      </c>
      <c r="R18" s="230"/>
      <c r="S18" s="139">
        <f>'[4]Проверочная  таблица'!WS18/1000</f>
        <v>0</v>
      </c>
      <c r="T18" s="139">
        <f>'[4]Проверочная  таблица'!WY18/1000</f>
        <v>0</v>
      </c>
      <c r="U18" s="140">
        <f t="shared" si="7"/>
        <v>0</v>
      </c>
      <c r="V18" s="230"/>
      <c r="W18" s="139">
        <f>'[4]Проверочная  таблица'!WI18/1000</f>
        <v>0</v>
      </c>
      <c r="X18" s="139">
        <f>'[4]Проверочная  таблица'!WM18/1000</f>
        <v>0</v>
      </c>
      <c r="Y18" s="140">
        <f t="shared" si="8"/>
        <v>0</v>
      </c>
      <c r="Z18" s="230"/>
      <c r="AA18" s="139">
        <f>'[4]Проверочная  таблица'!UK18/1000</f>
        <v>432.08133999999995</v>
      </c>
      <c r="AB18" s="139">
        <f>'[4]Проверочная  таблица'!UN18/1000</f>
        <v>432.08134000000001</v>
      </c>
      <c r="AC18" s="140">
        <f t="shared" si="9"/>
        <v>100.00000000000003</v>
      </c>
      <c r="AD18" s="230"/>
      <c r="AE18" s="139">
        <f>'[4]Проверочная  таблица'!UE18/1000</f>
        <v>0</v>
      </c>
      <c r="AF18" s="139">
        <f>'[4]Проверочная  таблица'!UH18/1000</f>
        <v>0</v>
      </c>
      <c r="AG18" s="140">
        <f t="shared" si="10"/>
        <v>0</v>
      </c>
      <c r="AH18" s="230"/>
      <c r="AI18" s="139">
        <f>('[4]Проверочная  таблица'!WT18+'[4]Проверочная  таблица'!XD18)/1000</f>
        <v>11722.85377</v>
      </c>
      <c r="AJ18" s="139">
        <f>('[4]Проверочная  таблица'!WZ18+'[4]Проверочная  таблица'!XF18)/1000</f>
        <v>11722.85377</v>
      </c>
      <c r="AK18" s="140">
        <f t="shared" si="11"/>
        <v>100</v>
      </c>
      <c r="AL18" s="230"/>
      <c r="AM18" s="139">
        <f>('[4]Проверочная  таблица'!VK18+'[4]Проверочная  таблица'!VL18+'[4]Проверочная  таблица'!VS18+'[4]Проверочная  таблица'!VT18)/1000</f>
        <v>0</v>
      </c>
      <c r="AN18" s="139">
        <f>('[4]Проверочная  таблица'!VO18+'[4]Проверочная  таблица'!VP18+'[4]Проверочная  таблица'!VW18+'[4]Проверочная  таблица'!VX18)/1000</f>
        <v>0</v>
      </c>
      <c r="AO18" s="140">
        <f t="shared" si="12"/>
        <v>0</v>
      </c>
      <c r="AP18" s="230"/>
      <c r="AQ18" s="139">
        <f>('[4]Проверочная  таблица'!VJ18+'[4]Проверочная  таблица'!VR18)/1000</f>
        <v>0</v>
      </c>
      <c r="AR18" s="139">
        <f>('[4]Проверочная  таблица'!VN18+'[4]Проверочная  таблица'!VV18)/1000</f>
        <v>0</v>
      </c>
      <c r="AS18" s="140">
        <f t="shared" si="13"/>
        <v>0</v>
      </c>
      <c r="AT18" s="230"/>
      <c r="AU18" s="139">
        <f>'[4]Проверочная  таблица'!WU18/1000</f>
        <v>708.09572000000003</v>
      </c>
      <c r="AV18" s="139">
        <f>'[4]Проверочная  таблица'!XA18/1000</f>
        <v>708.09572000000003</v>
      </c>
      <c r="AW18" s="140">
        <f t="shared" si="14"/>
        <v>100</v>
      </c>
      <c r="AX18" s="230"/>
      <c r="AY18" s="139">
        <f>'[4]Проверочная  таблица'!WV18/1000</f>
        <v>3140.3207000000002</v>
      </c>
      <c r="AZ18" s="139">
        <f>'[4]Проверочная  таблица'!XB18/1000</f>
        <v>3140.3207000000002</v>
      </c>
      <c r="BA18" s="140">
        <f t="shared" si="15"/>
        <v>100</v>
      </c>
    </row>
    <row r="19" spans="1:53" s="20" customFormat="1" ht="21.75" customHeight="1" x14ac:dyDescent="0.25">
      <c r="A19" s="143" t="s">
        <v>41</v>
      </c>
      <c r="B19" s="276">
        <f t="shared" si="1"/>
        <v>0</v>
      </c>
      <c r="C19" s="276">
        <f t="shared" si="1"/>
        <v>16802.267540000001</v>
      </c>
      <c r="D19" s="277">
        <f>'[3]Исполнение для администрации_КБ'!W21</f>
        <v>16802.267540000001</v>
      </c>
      <c r="E19" s="278">
        <f t="shared" si="2"/>
        <v>0</v>
      </c>
      <c r="F19" s="277">
        <f>'[3]Исполнение для администрации_КБ'!X21</f>
        <v>16802.267540000001</v>
      </c>
      <c r="G19" s="278">
        <f t="shared" si="3"/>
        <v>0</v>
      </c>
      <c r="H19" s="279">
        <f t="shared" si="4"/>
        <v>16802.267540000001</v>
      </c>
      <c r="I19" s="174">
        <f t="shared" si="0"/>
        <v>100</v>
      </c>
      <c r="J19" s="230"/>
      <c r="K19" s="139">
        <f>'[4]Проверочная  таблица'!WR19/1000</f>
        <v>0</v>
      </c>
      <c r="L19" s="139">
        <f>'[4]Проверочная  таблица'!WX19/1000</f>
        <v>0</v>
      </c>
      <c r="M19" s="140">
        <f t="shared" si="5"/>
        <v>0</v>
      </c>
      <c r="N19" s="230"/>
      <c r="O19" s="139">
        <f>'[4]Проверочная  таблица'!UQ19/1000</f>
        <v>12421.08</v>
      </c>
      <c r="P19" s="139">
        <f>'[4]Проверочная  таблица'!UT19/1000</f>
        <v>12421.08</v>
      </c>
      <c r="Q19" s="140">
        <f t="shared" si="6"/>
        <v>100</v>
      </c>
      <c r="R19" s="230"/>
      <c r="S19" s="139">
        <f>'[4]Проверочная  таблица'!WS19/1000</f>
        <v>0</v>
      </c>
      <c r="T19" s="139">
        <f>'[4]Проверочная  таблица'!WY19/1000</f>
        <v>0</v>
      </c>
      <c r="U19" s="140">
        <f t="shared" si="7"/>
        <v>0</v>
      </c>
      <c r="V19" s="230"/>
      <c r="W19" s="139">
        <f>'[4]Проверочная  таблица'!WI19/1000</f>
        <v>0</v>
      </c>
      <c r="X19" s="139">
        <f>'[4]Проверочная  таблица'!WM19/1000</f>
        <v>0</v>
      </c>
      <c r="Y19" s="140">
        <f t="shared" si="8"/>
        <v>0</v>
      </c>
      <c r="Z19" s="230"/>
      <c r="AA19" s="139">
        <f>'[4]Проверочная  таблица'!UK19/1000</f>
        <v>518.49761000000001</v>
      </c>
      <c r="AB19" s="139">
        <f>'[4]Проверочная  таблица'!UN19/1000</f>
        <v>518.49761000000001</v>
      </c>
      <c r="AC19" s="140">
        <f t="shared" si="9"/>
        <v>100</v>
      </c>
      <c r="AD19" s="230"/>
      <c r="AE19" s="139">
        <f>'[4]Проверочная  таблица'!UE19/1000</f>
        <v>0</v>
      </c>
      <c r="AF19" s="139">
        <f>'[4]Проверочная  таблица'!UH19/1000</f>
        <v>0</v>
      </c>
      <c r="AG19" s="140">
        <f t="shared" si="10"/>
        <v>0</v>
      </c>
      <c r="AH19" s="230"/>
      <c r="AI19" s="139">
        <f>('[4]Проверочная  таблица'!WT19+'[4]Проверочная  таблица'!XD19)/1000</f>
        <v>0</v>
      </c>
      <c r="AJ19" s="139">
        <f>('[4]Проверочная  таблица'!WZ19+'[4]Проверочная  таблица'!XF19)/1000</f>
        <v>0</v>
      </c>
      <c r="AK19" s="140">
        <f t="shared" si="11"/>
        <v>0</v>
      </c>
      <c r="AL19" s="230"/>
      <c r="AM19" s="139">
        <f>('[4]Проверочная  таблица'!VK19+'[4]Проверочная  таблица'!VL19+'[4]Проверочная  таблица'!VS19+'[4]Проверочная  таблица'!VT19)/1000</f>
        <v>0</v>
      </c>
      <c r="AN19" s="139">
        <f>('[4]Проверочная  таблица'!VO19+'[4]Проверочная  таблица'!VP19+'[4]Проверочная  таблица'!VW19+'[4]Проверочная  таблица'!VX19)/1000</f>
        <v>0</v>
      </c>
      <c r="AO19" s="140">
        <f t="shared" si="12"/>
        <v>0</v>
      </c>
      <c r="AP19" s="230"/>
      <c r="AQ19" s="139">
        <f>('[4]Проверочная  таблица'!VJ19+'[4]Проверочная  таблица'!VR19)/1000</f>
        <v>0</v>
      </c>
      <c r="AR19" s="139">
        <f>('[4]Проверочная  таблица'!VN19+'[4]Проверочная  таблица'!VV19)/1000</f>
        <v>0</v>
      </c>
      <c r="AS19" s="140">
        <f t="shared" si="13"/>
        <v>0</v>
      </c>
      <c r="AT19" s="230"/>
      <c r="AU19" s="139">
        <f>'[4]Проверочная  таблица'!WU19/1000</f>
        <v>881.49888999999996</v>
      </c>
      <c r="AV19" s="139">
        <f>'[4]Проверочная  таблица'!XA19/1000</f>
        <v>881.49888999999996</v>
      </c>
      <c r="AW19" s="140">
        <f t="shared" si="14"/>
        <v>100</v>
      </c>
      <c r="AX19" s="230"/>
      <c r="AY19" s="139">
        <f>'[4]Проверочная  таблица'!WV19/1000</f>
        <v>2981.1910400000002</v>
      </c>
      <c r="AZ19" s="139">
        <f>'[4]Проверочная  таблица'!XB19/1000</f>
        <v>2981.1910400000002</v>
      </c>
      <c r="BA19" s="140">
        <f t="shared" si="15"/>
        <v>100</v>
      </c>
    </row>
    <row r="20" spans="1:53" s="20" customFormat="1" ht="21.75" customHeight="1" x14ac:dyDescent="0.25">
      <c r="A20" s="143" t="s">
        <v>42</v>
      </c>
      <c r="B20" s="276">
        <f t="shared" si="1"/>
        <v>0</v>
      </c>
      <c r="C20" s="276">
        <f t="shared" si="1"/>
        <v>13532.911519999998</v>
      </c>
      <c r="D20" s="277">
        <f>'[3]Исполнение для администрации_КБ'!W22</f>
        <v>13532.91152</v>
      </c>
      <c r="E20" s="278">
        <f t="shared" si="2"/>
        <v>0</v>
      </c>
      <c r="F20" s="277">
        <f>'[3]Исполнение для администрации_КБ'!X22</f>
        <v>13532.91152</v>
      </c>
      <c r="G20" s="278">
        <f t="shared" si="3"/>
        <v>0</v>
      </c>
      <c r="H20" s="279">
        <f t="shared" si="4"/>
        <v>13532.911519999998</v>
      </c>
      <c r="I20" s="174">
        <f t="shared" si="0"/>
        <v>100</v>
      </c>
      <c r="J20" s="230"/>
      <c r="K20" s="139">
        <f>'[4]Проверочная  таблица'!WR20/1000</f>
        <v>0</v>
      </c>
      <c r="L20" s="139">
        <f>'[4]Проверочная  таблица'!WX20/1000</f>
        <v>0</v>
      </c>
      <c r="M20" s="140">
        <f t="shared" si="5"/>
        <v>0</v>
      </c>
      <c r="N20" s="230"/>
      <c r="O20" s="139">
        <f>'[4]Проверочная  таблица'!UQ20/1000</f>
        <v>9061.92</v>
      </c>
      <c r="P20" s="139">
        <f>'[4]Проверочная  таблица'!UT20/1000</f>
        <v>9061.92</v>
      </c>
      <c r="Q20" s="140">
        <f t="shared" si="6"/>
        <v>100</v>
      </c>
      <c r="R20" s="230"/>
      <c r="S20" s="139">
        <f>'[4]Проверочная  таблица'!WS20/1000</f>
        <v>0</v>
      </c>
      <c r="T20" s="139">
        <f>'[4]Проверочная  таблица'!WY20/1000</f>
        <v>0</v>
      </c>
      <c r="U20" s="140">
        <f t="shared" si="7"/>
        <v>0</v>
      </c>
      <c r="V20" s="230"/>
      <c r="W20" s="139">
        <f>'[4]Проверочная  таблица'!WI20/1000</f>
        <v>0</v>
      </c>
      <c r="X20" s="139">
        <f>'[4]Проверочная  таблица'!WM20/1000</f>
        <v>0</v>
      </c>
      <c r="Y20" s="140">
        <f t="shared" si="8"/>
        <v>0</v>
      </c>
      <c r="Z20" s="230"/>
      <c r="AA20" s="139">
        <f>'[4]Проверочная  таблица'!UK20/1000</f>
        <v>561.70573999999999</v>
      </c>
      <c r="AB20" s="139">
        <f>'[4]Проверочная  таблица'!UN20/1000</f>
        <v>561.70573999999999</v>
      </c>
      <c r="AC20" s="140">
        <f t="shared" si="9"/>
        <v>100</v>
      </c>
      <c r="AD20" s="230"/>
      <c r="AE20" s="139">
        <f>'[4]Проверочная  таблица'!UE20/1000</f>
        <v>0</v>
      </c>
      <c r="AF20" s="139">
        <f>'[4]Проверочная  таблица'!UH20/1000</f>
        <v>0</v>
      </c>
      <c r="AG20" s="140">
        <f t="shared" si="10"/>
        <v>0</v>
      </c>
      <c r="AH20" s="230"/>
      <c r="AI20" s="139">
        <f>('[4]Проверочная  таблица'!WT20+'[4]Проверочная  таблица'!XD20)/1000</f>
        <v>2535.8434200000002</v>
      </c>
      <c r="AJ20" s="139">
        <f>('[4]Проверочная  таблица'!WZ20+'[4]Проверочная  таблица'!XF20)/1000</f>
        <v>2535.8434200000002</v>
      </c>
      <c r="AK20" s="140">
        <f t="shared" si="11"/>
        <v>100</v>
      </c>
      <c r="AL20" s="230"/>
      <c r="AM20" s="139">
        <f>('[4]Проверочная  таблица'!VK20+'[4]Проверочная  таблица'!VL20+'[4]Проверочная  таблица'!VS20+'[4]Проверочная  таблица'!VT20)/1000</f>
        <v>0</v>
      </c>
      <c r="AN20" s="139">
        <f>('[4]Проверочная  таблица'!VO20+'[4]Проверочная  таблица'!VP20+'[4]Проверочная  таблица'!VW20+'[4]Проверочная  таблица'!VX20)/1000</f>
        <v>0</v>
      </c>
      <c r="AO20" s="140">
        <f t="shared" si="12"/>
        <v>0</v>
      </c>
      <c r="AP20" s="230"/>
      <c r="AQ20" s="139">
        <f>('[4]Проверочная  таблица'!VJ20+'[4]Проверочная  таблица'!VR20)/1000</f>
        <v>0</v>
      </c>
      <c r="AR20" s="139">
        <f>('[4]Проверочная  таблица'!VN20+'[4]Проверочная  таблица'!VV20)/1000</f>
        <v>0</v>
      </c>
      <c r="AS20" s="140">
        <f t="shared" si="13"/>
        <v>0</v>
      </c>
      <c r="AT20" s="230"/>
      <c r="AU20" s="139">
        <f>'[4]Проверочная  таблица'!WU20/1000</f>
        <v>375.02587999999997</v>
      </c>
      <c r="AV20" s="139">
        <f>'[4]Проверочная  таблица'!XA20/1000</f>
        <v>375.02587999999997</v>
      </c>
      <c r="AW20" s="140">
        <f t="shared" si="14"/>
        <v>100</v>
      </c>
      <c r="AX20" s="230"/>
      <c r="AY20" s="139">
        <f>'[4]Проверочная  таблица'!WV20/1000</f>
        <v>998.41647999999998</v>
      </c>
      <c r="AZ20" s="139">
        <f>'[4]Проверочная  таблица'!XB20/1000</f>
        <v>998.41647999999998</v>
      </c>
      <c r="BA20" s="140">
        <f t="shared" si="15"/>
        <v>100</v>
      </c>
    </row>
    <row r="21" spans="1:53" s="20" customFormat="1" ht="21.75" customHeight="1" x14ac:dyDescent="0.25">
      <c r="A21" s="143" t="s">
        <v>43</v>
      </c>
      <c r="B21" s="276">
        <f t="shared" si="1"/>
        <v>0</v>
      </c>
      <c r="C21" s="276">
        <f t="shared" si="1"/>
        <v>22505.654570000002</v>
      </c>
      <c r="D21" s="277">
        <f>'[3]Исполнение для администрации_КБ'!W23</f>
        <v>22505.654569999999</v>
      </c>
      <c r="E21" s="278">
        <f t="shared" si="2"/>
        <v>0</v>
      </c>
      <c r="F21" s="277">
        <f>'[3]Исполнение для администрации_КБ'!X23</f>
        <v>22469.177560000004</v>
      </c>
      <c r="G21" s="278">
        <f t="shared" si="3"/>
        <v>0</v>
      </c>
      <c r="H21" s="279">
        <f t="shared" si="4"/>
        <v>22469.17756</v>
      </c>
      <c r="I21" s="174">
        <f t="shared" si="0"/>
        <v>99.837920688391677</v>
      </c>
      <c r="J21" s="230"/>
      <c r="K21" s="139">
        <f>'[4]Проверочная  таблица'!WR21/1000</f>
        <v>0</v>
      </c>
      <c r="L21" s="139">
        <f>'[4]Проверочная  таблица'!WX21/1000</f>
        <v>0</v>
      </c>
      <c r="M21" s="140">
        <f t="shared" si="5"/>
        <v>0</v>
      </c>
      <c r="N21" s="230"/>
      <c r="O21" s="139">
        <f>'[4]Проверочная  таблица'!UQ21/1000</f>
        <v>6327.72</v>
      </c>
      <c r="P21" s="139">
        <f>'[4]Проверочная  таблица'!UT21/1000</f>
        <v>6291.2429900000006</v>
      </c>
      <c r="Q21" s="140">
        <f t="shared" si="6"/>
        <v>99.423536281630675</v>
      </c>
      <c r="R21" s="230"/>
      <c r="S21" s="139">
        <f>'[4]Проверочная  таблица'!WS21/1000</f>
        <v>7598.47</v>
      </c>
      <c r="T21" s="139">
        <f>'[4]Проверочная  таблица'!WY21/1000</f>
        <v>7598.47</v>
      </c>
      <c r="U21" s="140">
        <f t="shared" si="7"/>
        <v>100</v>
      </c>
      <c r="V21" s="230"/>
      <c r="W21" s="139">
        <f>'[4]Проверочная  таблица'!WI21/1000</f>
        <v>0</v>
      </c>
      <c r="X21" s="139">
        <f>'[4]Проверочная  таблица'!WM21/1000</f>
        <v>0</v>
      </c>
      <c r="Y21" s="140">
        <f t="shared" si="8"/>
        <v>0</v>
      </c>
      <c r="Z21" s="230"/>
      <c r="AA21" s="139">
        <f>'[4]Проверочная  таблица'!UK21/1000</f>
        <v>216.04067000000001</v>
      </c>
      <c r="AB21" s="139">
        <f>'[4]Проверочная  таблица'!UN21/1000</f>
        <v>216.04067000000001</v>
      </c>
      <c r="AC21" s="140">
        <f t="shared" si="9"/>
        <v>100</v>
      </c>
      <c r="AD21" s="230"/>
      <c r="AE21" s="139">
        <f>'[4]Проверочная  таблица'!UE21/1000</f>
        <v>0</v>
      </c>
      <c r="AF21" s="139">
        <f>'[4]Проверочная  таблица'!UH21/1000</f>
        <v>0</v>
      </c>
      <c r="AG21" s="140">
        <f t="shared" si="10"/>
        <v>0</v>
      </c>
      <c r="AH21" s="230"/>
      <c r="AI21" s="139">
        <f>('[4]Проверочная  таблица'!WT21+'[4]Проверочная  таблица'!XD21)/1000</f>
        <v>6867.09159</v>
      </c>
      <c r="AJ21" s="139">
        <f>('[4]Проверочная  таблица'!WZ21+'[4]Проверочная  таблица'!XF21)/1000</f>
        <v>6867.09159</v>
      </c>
      <c r="AK21" s="140">
        <f t="shared" si="11"/>
        <v>100</v>
      </c>
      <c r="AL21" s="230"/>
      <c r="AM21" s="139">
        <f>('[4]Проверочная  таблица'!VK21+'[4]Проверочная  таблица'!VL21+'[4]Проверочная  таблица'!VS21+'[4]Проверочная  таблица'!VT21)/1000</f>
        <v>0</v>
      </c>
      <c r="AN21" s="139">
        <f>('[4]Проверочная  таблица'!VO21+'[4]Проверочная  таблица'!VP21+'[4]Проверочная  таблица'!VW21+'[4]Проверочная  таблица'!VX21)/1000</f>
        <v>0</v>
      </c>
      <c r="AO21" s="140">
        <f t="shared" si="12"/>
        <v>0</v>
      </c>
      <c r="AP21" s="230"/>
      <c r="AQ21" s="139">
        <f>('[4]Проверочная  таблица'!VJ21+'[4]Проверочная  таблица'!VR21)/1000</f>
        <v>0</v>
      </c>
      <c r="AR21" s="139">
        <f>('[4]Проверочная  таблица'!VN21+'[4]Проверочная  таблица'!VV21)/1000</f>
        <v>0</v>
      </c>
      <c r="AS21" s="140">
        <f t="shared" si="13"/>
        <v>0</v>
      </c>
      <c r="AT21" s="230"/>
      <c r="AU21" s="139">
        <f>'[4]Проверочная  таблица'!WU21/1000</f>
        <v>324.22363000000001</v>
      </c>
      <c r="AV21" s="139">
        <f>'[4]Проверочная  таблица'!XA21/1000</f>
        <v>324.22363000000001</v>
      </c>
      <c r="AW21" s="140">
        <f t="shared" si="14"/>
        <v>100</v>
      </c>
      <c r="AX21" s="230"/>
      <c r="AY21" s="139">
        <f>'[4]Проверочная  таблица'!WV21/1000</f>
        <v>1172.1086799999998</v>
      </c>
      <c r="AZ21" s="139">
        <f>'[4]Проверочная  таблица'!XB21/1000</f>
        <v>1172.1086799999998</v>
      </c>
      <c r="BA21" s="140">
        <f t="shared" si="15"/>
        <v>100</v>
      </c>
    </row>
    <row r="22" spans="1:53" s="20" customFormat="1" ht="21.75" customHeight="1" x14ac:dyDescent="0.25">
      <c r="A22" s="143" t="s">
        <v>44</v>
      </c>
      <c r="B22" s="276">
        <f t="shared" si="1"/>
        <v>0</v>
      </c>
      <c r="C22" s="276">
        <f t="shared" si="1"/>
        <v>24879.498179999999</v>
      </c>
      <c r="D22" s="277">
        <f>'[3]Исполнение для администрации_КБ'!W24</f>
        <v>24879.498179999999</v>
      </c>
      <c r="E22" s="278">
        <f t="shared" si="2"/>
        <v>0</v>
      </c>
      <c r="F22" s="277">
        <f>'[3]Исполнение для администрации_КБ'!X24</f>
        <v>24604.044759999997</v>
      </c>
      <c r="G22" s="278">
        <f t="shared" si="3"/>
        <v>0</v>
      </c>
      <c r="H22" s="279">
        <f t="shared" si="4"/>
        <v>24604.044759999993</v>
      </c>
      <c r="I22" s="174">
        <f t="shared" si="0"/>
        <v>98.892849775316478</v>
      </c>
      <c r="J22" s="230"/>
      <c r="K22" s="139">
        <f>'[4]Проверочная  таблица'!WR22/1000</f>
        <v>0</v>
      </c>
      <c r="L22" s="139">
        <f>'[4]Проверочная  таблица'!WX22/1000</f>
        <v>0</v>
      </c>
      <c r="M22" s="140">
        <f t="shared" si="5"/>
        <v>0</v>
      </c>
      <c r="N22" s="230"/>
      <c r="O22" s="139">
        <f>'[4]Проверочная  таблица'!UQ22/1000</f>
        <v>18428.919000000002</v>
      </c>
      <c r="P22" s="139">
        <f>'[4]Проверочная  таблица'!UT22/1000</f>
        <v>18153.465579999996</v>
      </c>
      <c r="Q22" s="140">
        <f t="shared" si="6"/>
        <v>98.505319709745294</v>
      </c>
      <c r="R22" s="230"/>
      <c r="S22" s="139">
        <f>'[4]Проверочная  таблица'!WS22/1000</f>
        <v>0</v>
      </c>
      <c r="T22" s="139">
        <f>'[4]Проверочная  таблица'!WY22/1000</f>
        <v>0</v>
      </c>
      <c r="U22" s="140">
        <f t="shared" si="7"/>
        <v>0</v>
      </c>
      <c r="V22" s="230"/>
      <c r="W22" s="139">
        <f>'[4]Проверочная  таблица'!WI22/1000</f>
        <v>0</v>
      </c>
      <c r="X22" s="139">
        <f>'[4]Проверочная  таблица'!WM22/1000</f>
        <v>0</v>
      </c>
      <c r="Y22" s="140">
        <f t="shared" si="8"/>
        <v>0</v>
      </c>
      <c r="Z22" s="230"/>
      <c r="AA22" s="139">
        <f>'[4]Проверочная  таблица'!UK22/1000</f>
        <v>820.95455000000004</v>
      </c>
      <c r="AB22" s="139">
        <f>'[4]Проверочная  таблица'!UN22/1000</f>
        <v>820.95454999999993</v>
      </c>
      <c r="AC22" s="140">
        <f t="shared" si="9"/>
        <v>99.999999999999986</v>
      </c>
      <c r="AD22" s="230"/>
      <c r="AE22" s="139">
        <f>'[4]Проверочная  таблица'!UE22/1000</f>
        <v>0</v>
      </c>
      <c r="AF22" s="139">
        <f>'[4]Проверочная  таблица'!UH22/1000</f>
        <v>0</v>
      </c>
      <c r="AG22" s="140">
        <f t="shared" si="10"/>
        <v>0</v>
      </c>
      <c r="AH22" s="230"/>
      <c r="AI22" s="139">
        <f>('[4]Проверочная  таблица'!WT22+'[4]Проверочная  таблица'!XD22)/1000</f>
        <v>0</v>
      </c>
      <c r="AJ22" s="139">
        <f>('[4]Проверочная  таблица'!WZ22+'[4]Проверочная  таблица'!XF22)/1000</f>
        <v>0</v>
      </c>
      <c r="AK22" s="140">
        <f t="shared" si="11"/>
        <v>0</v>
      </c>
      <c r="AL22" s="230"/>
      <c r="AM22" s="139">
        <f>('[4]Проверочная  таблица'!VK22+'[4]Проверочная  таблица'!VL22+'[4]Проверочная  таблица'!VS22+'[4]Проверочная  таблица'!VT22)/1000</f>
        <v>0</v>
      </c>
      <c r="AN22" s="139">
        <f>('[4]Проверочная  таблица'!VO22+'[4]Проверочная  таблица'!VP22+'[4]Проверочная  таблица'!VW22+'[4]Проверочная  таблица'!VX22)/1000</f>
        <v>0</v>
      </c>
      <c r="AO22" s="140">
        <f t="shared" si="12"/>
        <v>0</v>
      </c>
      <c r="AP22" s="230"/>
      <c r="AQ22" s="139">
        <f>('[4]Проверочная  таблица'!VJ22+'[4]Проверочная  таблица'!VR22)/1000</f>
        <v>0</v>
      </c>
      <c r="AR22" s="139">
        <f>('[4]Проверочная  таблица'!VN22+'[4]Проверочная  таблица'!VV22)/1000</f>
        <v>0</v>
      </c>
      <c r="AS22" s="140">
        <f t="shared" si="13"/>
        <v>0</v>
      </c>
      <c r="AT22" s="230"/>
      <c r="AU22" s="139">
        <f>'[4]Проверочная  таблица'!WU22/1000</f>
        <v>676.48487999999998</v>
      </c>
      <c r="AV22" s="139">
        <f>'[4]Проверочная  таблица'!XA22/1000</f>
        <v>676.48487999999998</v>
      </c>
      <c r="AW22" s="140">
        <f t="shared" si="14"/>
        <v>100</v>
      </c>
      <c r="AX22" s="230"/>
      <c r="AY22" s="139">
        <f>'[4]Проверочная  таблица'!WV22/1000</f>
        <v>4953.1397500000003</v>
      </c>
      <c r="AZ22" s="139">
        <f>'[4]Проверочная  таблица'!XB22/1000</f>
        <v>4953.1397500000003</v>
      </c>
      <c r="BA22" s="140">
        <f t="shared" si="15"/>
        <v>100</v>
      </c>
    </row>
    <row r="23" spans="1:53" s="20" customFormat="1" ht="21.75" customHeight="1" x14ac:dyDescent="0.25">
      <c r="A23" s="143" t="s">
        <v>45</v>
      </c>
      <c r="B23" s="276">
        <f t="shared" si="1"/>
        <v>0</v>
      </c>
      <c r="C23" s="276">
        <f t="shared" si="1"/>
        <v>12852.98106</v>
      </c>
      <c r="D23" s="277">
        <f>'[3]Исполнение для администрации_КБ'!W25</f>
        <v>12852.981059999998</v>
      </c>
      <c r="E23" s="278">
        <f t="shared" si="2"/>
        <v>0</v>
      </c>
      <c r="F23" s="277">
        <f>'[3]Исполнение для администрации_КБ'!X25</f>
        <v>12852.981059999998</v>
      </c>
      <c r="G23" s="278">
        <f t="shared" si="3"/>
        <v>0</v>
      </c>
      <c r="H23" s="279">
        <f t="shared" si="4"/>
        <v>12852.98106</v>
      </c>
      <c r="I23" s="174">
        <f t="shared" si="0"/>
        <v>100</v>
      </c>
      <c r="J23" s="230"/>
      <c r="K23" s="139">
        <f>'[4]Проверочная  таблица'!WR23/1000</f>
        <v>0</v>
      </c>
      <c r="L23" s="139">
        <f>'[4]Проверочная  таблица'!WX23/1000</f>
        <v>0</v>
      </c>
      <c r="M23" s="140">
        <f t="shared" si="5"/>
        <v>0</v>
      </c>
      <c r="N23" s="230"/>
      <c r="O23" s="139">
        <f>'[4]Проверочная  таблица'!UQ23/1000</f>
        <v>10280.459000000001</v>
      </c>
      <c r="P23" s="139">
        <f>'[4]Проверочная  таблица'!UT23/1000</f>
        <v>10280.459000000001</v>
      </c>
      <c r="Q23" s="140">
        <f t="shared" si="6"/>
        <v>100</v>
      </c>
      <c r="R23" s="230"/>
      <c r="S23" s="139">
        <f>'[4]Проверочная  таблица'!WS23/1000</f>
        <v>0</v>
      </c>
      <c r="T23" s="139">
        <f>'[4]Проверочная  таблица'!WY23/1000</f>
        <v>0</v>
      </c>
      <c r="U23" s="140">
        <f t="shared" si="7"/>
        <v>0</v>
      </c>
      <c r="V23" s="230"/>
      <c r="W23" s="139">
        <f>'[4]Проверочная  таблица'!WI23/1000</f>
        <v>0</v>
      </c>
      <c r="X23" s="139">
        <f>'[4]Проверочная  таблица'!WM23/1000</f>
        <v>0</v>
      </c>
      <c r="Y23" s="140">
        <f t="shared" si="8"/>
        <v>0</v>
      </c>
      <c r="Z23" s="230"/>
      <c r="AA23" s="139">
        <f>'[4]Проверочная  таблица'!UK23/1000</f>
        <v>432.08133999999995</v>
      </c>
      <c r="AB23" s="139">
        <f>'[4]Проверочная  таблица'!UN23/1000</f>
        <v>432.08134000000001</v>
      </c>
      <c r="AC23" s="140">
        <f t="shared" si="9"/>
        <v>100.00000000000003</v>
      </c>
      <c r="AD23" s="230"/>
      <c r="AE23" s="139">
        <f>'[4]Проверочная  таблица'!UE23/1000</f>
        <v>0</v>
      </c>
      <c r="AF23" s="139">
        <f>'[4]Проверочная  таблица'!UH23/1000</f>
        <v>0</v>
      </c>
      <c r="AG23" s="140">
        <f t="shared" si="10"/>
        <v>0</v>
      </c>
      <c r="AH23" s="230"/>
      <c r="AI23" s="139">
        <f>('[4]Проверочная  таблица'!WT23+'[4]Проверочная  таблица'!XD23)/1000</f>
        <v>660.053</v>
      </c>
      <c r="AJ23" s="139">
        <f>('[4]Проверочная  таблица'!WZ23+'[4]Проверочная  таблица'!XF23)/1000</f>
        <v>660.053</v>
      </c>
      <c r="AK23" s="140">
        <f t="shared" si="11"/>
        <v>100</v>
      </c>
      <c r="AL23" s="230"/>
      <c r="AM23" s="139">
        <f>('[4]Проверочная  таблица'!VK23+'[4]Проверочная  таблица'!VL23+'[4]Проверочная  таблица'!VS23+'[4]Проверочная  таблица'!VT23)/1000</f>
        <v>0</v>
      </c>
      <c r="AN23" s="139">
        <f>('[4]Проверочная  таблица'!VO23+'[4]Проверочная  таблица'!VP23+'[4]Проверочная  таблица'!VW23+'[4]Проверочная  таблица'!VX23)/1000</f>
        <v>0</v>
      </c>
      <c r="AO23" s="140">
        <f t="shared" si="12"/>
        <v>0</v>
      </c>
      <c r="AP23" s="230"/>
      <c r="AQ23" s="139">
        <f>('[4]Проверочная  таблица'!VJ23+'[4]Проверочная  таблица'!VR23)/1000</f>
        <v>0</v>
      </c>
      <c r="AR23" s="139">
        <f>('[4]Проверочная  таблица'!VN23+'[4]Проверочная  таблица'!VV23)/1000</f>
        <v>0</v>
      </c>
      <c r="AS23" s="140">
        <f t="shared" si="13"/>
        <v>0</v>
      </c>
      <c r="AT23" s="230"/>
      <c r="AU23" s="139">
        <f>'[4]Проверочная  таблица'!WU23/1000</f>
        <v>454.67153999999999</v>
      </c>
      <c r="AV23" s="139">
        <f>'[4]Проверочная  таблица'!XA23/1000</f>
        <v>454.67153999999999</v>
      </c>
      <c r="AW23" s="140">
        <f t="shared" si="14"/>
        <v>100</v>
      </c>
      <c r="AX23" s="230"/>
      <c r="AY23" s="139">
        <f>'[4]Проверочная  таблица'!WV23/1000</f>
        <v>1025.7161799999999</v>
      </c>
      <c r="AZ23" s="139">
        <f>'[4]Проверочная  таблица'!XB23/1000</f>
        <v>1025.7161799999999</v>
      </c>
      <c r="BA23" s="140">
        <f t="shared" si="15"/>
        <v>100</v>
      </c>
    </row>
    <row r="24" spans="1:53" s="20" customFormat="1" ht="21.75" customHeight="1" x14ac:dyDescent="0.25">
      <c r="A24" s="143" t="s">
        <v>46</v>
      </c>
      <c r="B24" s="276">
        <f t="shared" si="1"/>
        <v>0</v>
      </c>
      <c r="C24" s="276">
        <f t="shared" si="1"/>
        <v>48698.235330000003</v>
      </c>
      <c r="D24" s="277">
        <f>'[3]Исполнение для администрации_КБ'!W26</f>
        <v>48698.235329999989</v>
      </c>
      <c r="E24" s="278">
        <f t="shared" si="2"/>
        <v>0</v>
      </c>
      <c r="F24" s="277">
        <f>'[3]Исполнение для администрации_КБ'!X26</f>
        <v>48606.407909999994</v>
      </c>
      <c r="G24" s="278">
        <f t="shared" si="3"/>
        <v>0</v>
      </c>
      <c r="H24" s="279">
        <f t="shared" si="4"/>
        <v>48606.407910000002</v>
      </c>
      <c r="I24" s="174">
        <f t="shared" si="0"/>
        <v>99.81143583668333</v>
      </c>
      <c r="J24" s="230"/>
      <c r="K24" s="139">
        <f>'[4]Проверочная  таблица'!WR24/1000</f>
        <v>0</v>
      </c>
      <c r="L24" s="139">
        <f>'[4]Проверочная  таблица'!WX24/1000</f>
        <v>0</v>
      </c>
      <c r="M24" s="140">
        <f t="shared" si="5"/>
        <v>0</v>
      </c>
      <c r="N24" s="230"/>
      <c r="O24" s="139">
        <f>'[4]Проверочная  таблица'!UQ24/1000</f>
        <v>22186.080000000002</v>
      </c>
      <c r="P24" s="139">
        <f>'[4]Проверочная  таблица'!UT24/1000</f>
        <v>22094.25259</v>
      </c>
      <c r="Q24" s="140">
        <f t="shared" si="6"/>
        <v>99.586103493722177</v>
      </c>
      <c r="R24" s="230"/>
      <c r="S24" s="139">
        <f>'[4]Проверочная  таблица'!WS24/1000</f>
        <v>16283.53</v>
      </c>
      <c r="T24" s="139">
        <f>'[4]Проверочная  таблица'!WY24/1000</f>
        <v>16283.53</v>
      </c>
      <c r="U24" s="140">
        <f t="shared" si="7"/>
        <v>100</v>
      </c>
      <c r="V24" s="230"/>
      <c r="W24" s="139">
        <f>'[4]Проверочная  таблица'!WI24/1000</f>
        <v>0</v>
      </c>
      <c r="X24" s="139">
        <f>'[4]Проверочная  таблица'!WM24/1000</f>
        <v>0</v>
      </c>
      <c r="Y24" s="140">
        <f t="shared" si="8"/>
        <v>0</v>
      </c>
      <c r="Z24" s="230"/>
      <c r="AA24" s="139">
        <f>'[4]Проверочная  таблица'!UK24/1000</f>
        <v>1123.41148</v>
      </c>
      <c r="AB24" s="139">
        <f>'[4]Проверочная  таблица'!UN24/1000</f>
        <v>1123.41147</v>
      </c>
      <c r="AC24" s="140">
        <f t="shared" si="9"/>
        <v>99.999999109854215</v>
      </c>
      <c r="AD24" s="230"/>
      <c r="AE24" s="139">
        <f>'[4]Проверочная  таблица'!UE24/1000</f>
        <v>0</v>
      </c>
      <c r="AF24" s="139">
        <f>'[4]Проверочная  таблица'!UH24/1000</f>
        <v>0</v>
      </c>
      <c r="AG24" s="140">
        <f t="shared" si="10"/>
        <v>0</v>
      </c>
      <c r="AH24" s="230"/>
      <c r="AI24" s="139">
        <f>('[4]Проверочная  таблица'!WT24+'[4]Проверочная  таблица'!XD24)/1000</f>
        <v>2837.8871399999998</v>
      </c>
      <c r="AJ24" s="139">
        <f>('[4]Проверочная  таблица'!WZ24+'[4]Проверочная  таблица'!XF24)/1000</f>
        <v>2837.8871399999998</v>
      </c>
      <c r="AK24" s="140">
        <f t="shared" si="11"/>
        <v>100</v>
      </c>
      <c r="AL24" s="230"/>
      <c r="AM24" s="139">
        <f>('[4]Проверочная  таблица'!VK24+'[4]Проверочная  таблица'!VL24+'[4]Проверочная  таблица'!VS24+'[4]Проверочная  таблица'!VT24)/1000</f>
        <v>0</v>
      </c>
      <c r="AN24" s="139">
        <f>('[4]Проверочная  таблица'!VO24+'[4]Проверочная  таблица'!VP24+'[4]Проверочная  таблица'!VW24+'[4]Проверочная  таблица'!VX24)/1000</f>
        <v>0</v>
      </c>
      <c r="AO24" s="140">
        <f t="shared" si="12"/>
        <v>0</v>
      </c>
      <c r="AP24" s="230"/>
      <c r="AQ24" s="139">
        <f>('[4]Проверочная  таблица'!VJ24+'[4]Проверочная  таблица'!VR24)/1000</f>
        <v>0</v>
      </c>
      <c r="AR24" s="139">
        <f>('[4]Проверочная  таблица'!VN24+'[4]Проверочная  таблица'!VV24)/1000</f>
        <v>0</v>
      </c>
      <c r="AS24" s="140">
        <f t="shared" si="13"/>
        <v>0</v>
      </c>
      <c r="AT24" s="230"/>
      <c r="AU24" s="139">
        <f>'[4]Проверочная  таблица'!WU24/1000</f>
        <v>1139.24315</v>
      </c>
      <c r="AV24" s="139">
        <f>'[4]Проверочная  таблица'!XA24/1000</f>
        <v>1139.24315</v>
      </c>
      <c r="AW24" s="140">
        <f t="shared" si="14"/>
        <v>100</v>
      </c>
      <c r="AX24" s="230"/>
      <c r="AY24" s="139">
        <f>'[4]Проверочная  таблица'!WV24/1000</f>
        <v>5128.08356</v>
      </c>
      <c r="AZ24" s="139">
        <f>'[4]Проверочная  таблица'!XB24/1000</f>
        <v>5128.08356</v>
      </c>
      <c r="BA24" s="140">
        <f t="shared" si="15"/>
        <v>100</v>
      </c>
    </row>
    <row r="25" spans="1:53" s="20" customFormat="1" ht="21.75" customHeight="1" x14ac:dyDescent="0.25">
      <c r="A25" s="143" t="s">
        <v>47</v>
      </c>
      <c r="B25" s="276">
        <f t="shared" si="1"/>
        <v>0</v>
      </c>
      <c r="C25" s="276">
        <f t="shared" si="1"/>
        <v>12305.611420000001</v>
      </c>
      <c r="D25" s="277">
        <f>'[3]Исполнение для администрации_КБ'!W27</f>
        <v>12305.611419999999</v>
      </c>
      <c r="E25" s="278">
        <f t="shared" si="2"/>
        <v>0</v>
      </c>
      <c r="F25" s="277">
        <f>'[3]Исполнение для администрации_КБ'!X27</f>
        <v>12258.45696</v>
      </c>
      <c r="G25" s="278">
        <f t="shared" si="3"/>
        <v>0</v>
      </c>
      <c r="H25" s="279">
        <f t="shared" si="4"/>
        <v>12258.45696</v>
      </c>
      <c r="I25" s="174">
        <f t="shared" si="0"/>
        <v>99.616805224945082</v>
      </c>
      <c r="J25" s="230"/>
      <c r="K25" s="139">
        <f>'[4]Проверочная  таблица'!WR25/1000</f>
        <v>0</v>
      </c>
      <c r="L25" s="139">
        <f>'[4]Проверочная  таблица'!WX25/1000</f>
        <v>0</v>
      </c>
      <c r="M25" s="140">
        <f t="shared" si="5"/>
        <v>0</v>
      </c>
      <c r="N25" s="230"/>
      <c r="O25" s="139">
        <f>'[4]Проверочная  таблица'!UQ25/1000</f>
        <v>10578.879000000001</v>
      </c>
      <c r="P25" s="139">
        <f>'[4]Проверочная  таблица'!UT25/1000</f>
        <v>10531.724539999999</v>
      </c>
      <c r="Q25" s="140">
        <f t="shared" si="6"/>
        <v>99.554258442695101</v>
      </c>
      <c r="R25" s="230"/>
      <c r="S25" s="139">
        <f>'[4]Проверочная  таблица'!WS25/1000</f>
        <v>0</v>
      </c>
      <c r="T25" s="139">
        <f>'[4]Проверочная  таблица'!WY25/1000</f>
        <v>0</v>
      </c>
      <c r="U25" s="140">
        <f t="shared" si="7"/>
        <v>0</v>
      </c>
      <c r="V25" s="230"/>
      <c r="W25" s="139">
        <f>'[4]Проверочная  таблица'!WI25/1000</f>
        <v>0</v>
      </c>
      <c r="X25" s="139">
        <f>'[4]Проверочная  таблица'!WM25/1000</f>
        <v>0</v>
      </c>
      <c r="Y25" s="140">
        <f t="shared" si="8"/>
        <v>0</v>
      </c>
      <c r="Z25" s="230"/>
      <c r="AA25" s="139">
        <f>'[4]Проверочная  таблица'!UK25/1000</f>
        <v>216.04067000000001</v>
      </c>
      <c r="AB25" s="139">
        <f>'[4]Проверочная  таблица'!UN25/1000</f>
        <v>216.04067000000001</v>
      </c>
      <c r="AC25" s="140">
        <f t="shared" si="9"/>
        <v>100</v>
      </c>
      <c r="AD25" s="230"/>
      <c r="AE25" s="139">
        <f>'[4]Проверочная  таблица'!UE25/1000</f>
        <v>0</v>
      </c>
      <c r="AF25" s="139">
        <f>'[4]Проверочная  таблица'!UH25/1000</f>
        <v>0</v>
      </c>
      <c r="AG25" s="140">
        <f t="shared" si="10"/>
        <v>0</v>
      </c>
      <c r="AH25" s="230"/>
      <c r="AI25" s="139">
        <f>('[4]Проверочная  таблица'!WT25+'[4]Проверочная  таблица'!XD25)/1000</f>
        <v>0</v>
      </c>
      <c r="AJ25" s="139">
        <f>('[4]Проверочная  таблица'!WZ25+'[4]Проверочная  таблица'!XF25)/1000</f>
        <v>0</v>
      </c>
      <c r="AK25" s="140">
        <f t="shared" si="11"/>
        <v>0</v>
      </c>
      <c r="AL25" s="230"/>
      <c r="AM25" s="139">
        <f>('[4]Проверочная  таблица'!VK25+'[4]Проверочная  таблица'!VL25+'[4]Проверочная  таблица'!VS25+'[4]Проверочная  таблица'!VT25)/1000</f>
        <v>0</v>
      </c>
      <c r="AN25" s="139">
        <f>('[4]Проверочная  таблица'!VO25+'[4]Проверочная  таблица'!VP25+'[4]Проверочная  таблица'!VW25+'[4]Проверочная  таблица'!VX25)/1000</f>
        <v>0</v>
      </c>
      <c r="AO25" s="140">
        <f t="shared" si="12"/>
        <v>0</v>
      </c>
      <c r="AP25" s="230"/>
      <c r="AQ25" s="139">
        <f>('[4]Проверочная  таблица'!VJ25+'[4]Проверочная  таблица'!VR25)/1000</f>
        <v>0</v>
      </c>
      <c r="AR25" s="139">
        <f>('[4]Проверочная  таблица'!VN25+'[4]Проверочная  таблица'!VV25)/1000</f>
        <v>0</v>
      </c>
      <c r="AS25" s="140">
        <f t="shared" si="13"/>
        <v>0</v>
      </c>
      <c r="AT25" s="230"/>
      <c r="AU25" s="139">
        <f>'[4]Проверочная  таблица'!WU25/1000</f>
        <v>419.66762</v>
      </c>
      <c r="AV25" s="139">
        <f>'[4]Проверочная  таблица'!XA25/1000</f>
        <v>419.66762</v>
      </c>
      <c r="AW25" s="140">
        <f t="shared" si="14"/>
        <v>100</v>
      </c>
      <c r="AX25" s="230"/>
      <c r="AY25" s="139">
        <f>'[4]Проверочная  таблица'!WV25/1000</f>
        <v>1091.02413</v>
      </c>
      <c r="AZ25" s="139">
        <f>'[4]Проверочная  таблица'!XB25/1000</f>
        <v>1091.02413</v>
      </c>
      <c r="BA25" s="140">
        <f t="shared" si="15"/>
        <v>100</v>
      </c>
    </row>
    <row r="26" spans="1:53" s="20" customFormat="1" ht="21.75" customHeight="1" x14ac:dyDescent="0.25">
      <c r="A26" s="143" t="s">
        <v>48</v>
      </c>
      <c r="B26" s="276">
        <f t="shared" si="1"/>
        <v>0</v>
      </c>
      <c r="C26" s="276">
        <f t="shared" si="1"/>
        <v>21174.41948</v>
      </c>
      <c r="D26" s="277">
        <f>'[3]Исполнение для администрации_КБ'!W28</f>
        <v>21174.41948</v>
      </c>
      <c r="E26" s="278">
        <f t="shared" si="2"/>
        <v>0</v>
      </c>
      <c r="F26" s="277">
        <f>'[3]Исполнение для администрации_КБ'!X28</f>
        <v>21174.41948</v>
      </c>
      <c r="G26" s="278">
        <f t="shared" si="3"/>
        <v>0</v>
      </c>
      <c r="H26" s="279">
        <f t="shared" si="4"/>
        <v>21174.41948</v>
      </c>
      <c r="I26" s="174">
        <f t="shared" si="0"/>
        <v>100</v>
      </c>
      <c r="J26" s="230"/>
      <c r="K26" s="139">
        <f>'[4]Проверочная  таблица'!WR26/1000</f>
        <v>0</v>
      </c>
      <c r="L26" s="139">
        <f>'[4]Проверочная  таблица'!WX26/1000</f>
        <v>0</v>
      </c>
      <c r="M26" s="140">
        <f t="shared" si="5"/>
        <v>0</v>
      </c>
      <c r="N26" s="230"/>
      <c r="O26" s="139">
        <f>'[4]Проверочная  таблица'!UQ26/1000</f>
        <v>11327.4</v>
      </c>
      <c r="P26" s="139">
        <f>'[4]Проверочная  таблица'!UT26/1000</f>
        <v>11327.4</v>
      </c>
      <c r="Q26" s="140">
        <f t="shared" si="6"/>
        <v>100</v>
      </c>
      <c r="R26" s="230"/>
      <c r="S26" s="139">
        <f>'[4]Проверочная  таблица'!WS26/1000</f>
        <v>0</v>
      </c>
      <c r="T26" s="139">
        <f>'[4]Проверочная  таблица'!WY26/1000</f>
        <v>0</v>
      </c>
      <c r="U26" s="140">
        <f t="shared" si="7"/>
        <v>0</v>
      </c>
      <c r="V26" s="230"/>
      <c r="W26" s="139">
        <f>'[4]Проверочная  таблица'!WI26/1000</f>
        <v>0</v>
      </c>
      <c r="X26" s="139">
        <f>'[4]Проверочная  таблица'!WM26/1000</f>
        <v>0</v>
      </c>
      <c r="Y26" s="140">
        <f t="shared" si="8"/>
        <v>0</v>
      </c>
      <c r="Z26" s="230"/>
      <c r="AA26" s="139">
        <f>'[4]Проверочная  таблица'!UK26/1000</f>
        <v>518.49761000000001</v>
      </c>
      <c r="AB26" s="139">
        <f>'[4]Проверочная  таблица'!UN26/1000</f>
        <v>518.49761000000001</v>
      </c>
      <c r="AC26" s="140">
        <f t="shared" si="9"/>
        <v>100</v>
      </c>
      <c r="AD26" s="230"/>
      <c r="AE26" s="139">
        <f>'[4]Проверочная  таблица'!UE26/1000</f>
        <v>0</v>
      </c>
      <c r="AF26" s="139">
        <f>'[4]Проверочная  таблица'!UH26/1000</f>
        <v>0</v>
      </c>
      <c r="AG26" s="140">
        <f t="shared" si="10"/>
        <v>0</v>
      </c>
      <c r="AH26" s="230"/>
      <c r="AI26" s="139">
        <f>('[4]Проверочная  таблица'!WT26+'[4]Проверочная  таблица'!XD26)/1000</f>
        <v>6078.9992000000002</v>
      </c>
      <c r="AJ26" s="139">
        <f>('[4]Проверочная  таблица'!WZ26+'[4]Проверочная  таблица'!XF26)/1000</f>
        <v>6078.9992000000002</v>
      </c>
      <c r="AK26" s="140">
        <f t="shared" si="11"/>
        <v>100</v>
      </c>
      <c r="AL26" s="230"/>
      <c r="AM26" s="139">
        <f>('[4]Проверочная  таблица'!VK26+'[4]Проверочная  таблица'!VL26+'[4]Проверочная  таблица'!VS26+'[4]Проверочная  таблица'!VT26)/1000</f>
        <v>0</v>
      </c>
      <c r="AN26" s="139">
        <f>('[4]Проверочная  таблица'!VO26+'[4]Проверочная  таблица'!VP26+'[4]Проверочная  таблица'!VW26+'[4]Проверочная  таблица'!VX26)/1000</f>
        <v>0</v>
      </c>
      <c r="AO26" s="140">
        <f t="shared" si="12"/>
        <v>0</v>
      </c>
      <c r="AP26" s="230"/>
      <c r="AQ26" s="139">
        <f>('[4]Проверочная  таблица'!VJ26+'[4]Проверочная  таблица'!VR26)/1000</f>
        <v>0</v>
      </c>
      <c r="AR26" s="139">
        <f>('[4]Проверочная  таблица'!VN26+'[4]Проверочная  таблица'!VV26)/1000</f>
        <v>0</v>
      </c>
      <c r="AS26" s="140">
        <f t="shared" si="13"/>
        <v>0</v>
      </c>
      <c r="AT26" s="230"/>
      <c r="AU26" s="139">
        <f>'[4]Проверочная  таблица'!WU26/1000</f>
        <v>557.04719</v>
      </c>
      <c r="AV26" s="139">
        <f>'[4]Проверочная  таблица'!XA26/1000</f>
        <v>557.04719</v>
      </c>
      <c r="AW26" s="140">
        <f t="shared" si="14"/>
        <v>100</v>
      </c>
      <c r="AX26" s="230"/>
      <c r="AY26" s="139">
        <f>'[4]Проверочная  таблица'!WV26/1000</f>
        <v>2692.4754800000001</v>
      </c>
      <c r="AZ26" s="139">
        <f>'[4]Проверочная  таблица'!XB26/1000</f>
        <v>2692.4754800000001</v>
      </c>
      <c r="BA26" s="140">
        <f t="shared" si="15"/>
        <v>100</v>
      </c>
    </row>
    <row r="27" spans="1:53" s="20" customFormat="1" ht="21.75" customHeight="1" x14ac:dyDescent="0.25">
      <c r="A27" s="143" t="s">
        <v>49</v>
      </c>
      <c r="B27" s="276">
        <f t="shared" si="1"/>
        <v>0</v>
      </c>
      <c r="C27" s="276">
        <f t="shared" si="1"/>
        <v>37761.772810000002</v>
      </c>
      <c r="D27" s="277">
        <f>'[3]Исполнение для администрации_КБ'!W29</f>
        <v>37761.772809999995</v>
      </c>
      <c r="E27" s="278">
        <f t="shared" si="2"/>
        <v>0</v>
      </c>
      <c r="F27" s="277">
        <f>'[3]Исполнение для администрации_КБ'!X29</f>
        <v>37761.772809999995</v>
      </c>
      <c r="G27" s="278">
        <f t="shared" si="3"/>
        <v>0</v>
      </c>
      <c r="H27" s="279">
        <f t="shared" si="4"/>
        <v>37761.772810000002</v>
      </c>
      <c r="I27" s="174">
        <f t="shared" si="0"/>
        <v>100</v>
      </c>
      <c r="J27" s="230"/>
      <c r="K27" s="139">
        <f>'[4]Проверочная  таблица'!WR27/1000</f>
        <v>0</v>
      </c>
      <c r="L27" s="139">
        <f>'[4]Проверочная  таблица'!WX27/1000</f>
        <v>0</v>
      </c>
      <c r="M27" s="140">
        <f t="shared" si="5"/>
        <v>0</v>
      </c>
      <c r="N27" s="230"/>
      <c r="O27" s="139">
        <f>'[4]Проверочная  таблица'!UQ27/1000</f>
        <v>18280.080000000002</v>
      </c>
      <c r="P27" s="139">
        <f>'[4]Проверочная  таблица'!UT27/1000</f>
        <v>18280.080000000002</v>
      </c>
      <c r="Q27" s="140">
        <f t="shared" si="6"/>
        <v>100</v>
      </c>
      <c r="R27" s="230"/>
      <c r="S27" s="139">
        <f>'[4]Проверочная  таблица'!WS27/1000</f>
        <v>7966.86</v>
      </c>
      <c r="T27" s="139">
        <f>'[4]Проверочная  таблица'!WY27/1000</f>
        <v>7966.86</v>
      </c>
      <c r="U27" s="140">
        <f t="shared" si="7"/>
        <v>100</v>
      </c>
      <c r="V27" s="230"/>
      <c r="W27" s="139">
        <f>'[4]Проверочная  таблица'!WI27/1000</f>
        <v>0</v>
      </c>
      <c r="X27" s="139">
        <f>'[4]Проверочная  таблица'!WM27/1000</f>
        <v>0</v>
      </c>
      <c r="Y27" s="140">
        <f t="shared" si="8"/>
        <v>0</v>
      </c>
      <c r="Z27" s="230"/>
      <c r="AA27" s="139">
        <f>'[4]Проверочная  таблица'!UK27/1000</f>
        <v>1123.41148</v>
      </c>
      <c r="AB27" s="139">
        <f>'[4]Проверочная  таблица'!UN27/1000</f>
        <v>1123.41148</v>
      </c>
      <c r="AC27" s="140">
        <f t="shared" si="9"/>
        <v>100</v>
      </c>
      <c r="AD27" s="230"/>
      <c r="AE27" s="139">
        <f>'[4]Проверочная  таблица'!UE27/1000</f>
        <v>0</v>
      </c>
      <c r="AF27" s="139">
        <f>'[4]Проверочная  таблица'!UH27/1000</f>
        <v>0</v>
      </c>
      <c r="AG27" s="140">
        <f t="shared" si="10"/>
        <v>0</v>
      </c>
      <c r="AH27" s="230"/>
      <c r="AI27" s="139">
        <f>('[4]Проверочная  таблица'!WT27+'[4]Проверочная  таблица'!XD27)/1000</f>
        <v>4635.9811300000001</v>
      </c>
      <c r="AJ27" s="139">
        <f>('[4]Проверочная  таблица'!WZ27+'[4]Проверочная  таблица'!XF27)/1000</f>
        <v>4635.9811300000001</v>
      </c>
      <c r="AK27" s="140">
        <f t="shared" si="11"/>
        <v>100</v>
      </c>
      <c r="AL27" s="230"/>
      <c r="AM27" s="139">
        <f>('[4]Проверочная  таблица'!VK27+'[4]Проверочная  таблица'!VL27+'[4]Проверочная  таблица'!VS27+'[4]Проверочная  таблица'!VT27)/1000</f>
        <v>0</v>
      </c>
      <c r="AN27" s="139">
        <f>('[4]Проверочная  таблица'!VO27+'[4]Проверочная  таблица'!VP27+'[4]Проверочная  таблица'!VW27+'[4]Проверочная  таблица'!VX27)/1000</f>
        <v>0</v>
      </c>
      <c r="AO27" s="140">
        <f t="shared" si="12"/>
        <v>0</v>
      </c>
      <c r="AP27" s="230"/>
      <c r="AQ27" s="139">
        <f>('[4]Проверочная  таблица'!VJ27+'[4]Проверочная  таблица'!VR27)/1000</f>
        <v>0</v>
      </c>
      <c r="AR27" s="139">
        <f>('[4]Проверочная  таблица'!VN27+'[4]Проверочная  таблица'!VV27)/1000</f>
        <v>0</v>
      </c>
      <c r="AS27" s="140">
        <f t="shared" si="13"/>
        <v>0</v>
      </c>
      <c r="AT27" s="230"/>
      <c r="AU27" s="139">
        <f>'[4]Проверочная  таблица'!WU27/1000</f>
        <v>1051.3033499999999</v>
      </c>
      <c r="AV27" s="139">
        <f>'[4]Проверочная  таблица'!XA27/1000</f>
        <v>1051.3033499999999</v>
      </c>
      <c r="AW27" s="140">
        <f t="shared" si="14"/>
        <v>100</v>
      </c>
      <c r="AX27" s="230"/>
      <c r="AY27" s="139">
        <f>'[4]Проверочная  таблица'!WV27/1000</f>
        <v>4704.1368499999999</v>
      </c>
      <c r="AZ27" s="139">
        <f>'[4]Проверочная  таблица'!XB27/1000</f>
        <v>4704.1368499999999</v>
      </c>
      <c r="BA27" s="140">
        <f t="shared" si="15"/>
        <v>100</v>
      </c>
    </row>
    <row r="28" spans="1:53" s="20" customFormat="1" ht="21.75" customHeight="1" x14ac:dyDescent="0.25">
      <c r="A28" s="143" t="s">
        <v>50</v>
      </c>
      <c r="B28" s="276">
        <f t="shared" si="1"/>
        <v>0</v>
      </c>
      <c r="C28" s="276">
        <f t="shared" si="1"/>
        <v>19465.218720000001</v>
      </c>
      <c r="D28" s="277">
        <f>'[3]Исполнение для администрации_КБ'!W30</f>
        <v>19465.218719999997</v>
      </c>
      <c r="E28" s="278">
        <f t="shared" si="2"/>
        <v>0</v>
      </c>
      <c r="F28" s="277">
        <f>'[3]Исполнение для администрации_КБ'!X30</f>
        <v>19465.218709999997</v>
      </c>
      <c r="G28" s="278">
        <f t="shared" si="3"/>
        <v>0</v>
      </c>
      <c r="H28" s="279">
        <f t="shared" si="4"/>
        <v>19465.218710000001</v>
      </c>
      <c r="I28" s="174">
        <f t="shared" si="0"/>
        <v>99.999999948626311</v>
      </c>
      <c r="J28" s="230"/>
      <c r="K28" s="139">
        <f>'[4]Проверочная  таблица'!WR28/1000</f>
        <v>0</v>
      </c>
      <c r="L28" s="139">
        <f>'[4]Проверочная  таблица'!WX28/1000</f>
        <v>0</v>
      </c>
      <c r="M28" s="140">
        <f t="shared" si="5"/>
        <v>0</v>
      </c>
      <c r="N28" s="230"/>
      <c r="O28" s="139">
        <f>'[4]Проверочная  таблица'!UQ28/1000</f>
        <v>10155.6</v>
      </c>
      <c r="P28" s="139">
        <f>'[4]Проверочная  таблица'!UT28/1000</f>
        <v>10155.6</v>
      </c>
      <c r="Q28" s="140">
        <f t="shared" si="6"/>
        <v>100</v>
      </c>
      <c r="R28" s="230"/>
      <c r="S28" s="139">
        <f>'[4]Проверочная  таблица'!WS28/1000</f>
        <v>7115.53</v>
      </c>
      <c r="T28" s="139">
        <f>'[4]Проверочная  таблица'!WY28/1000</f>
        <v>7115.53</v>
      </c>
      <c r="U28" s="140">
        <f t="shared" si="7"/>
        <v>100</v>
      </c>
      <c r="V28" s="230"/>
      <c r="W28" s="139">
        <f>'[4]Проверочная  таблица'!WI28/1000</f>
        <v>0</v>
      </c>
      <c r="X28" s="139">
        <f>'[4]Проверочная  таблица'!WM28/1000</f>
        <v>0</v>
      </c>
      <c r="Y28" s="140">
        <f t="shared" si="8"/>
        <v>0</v>
      </c>
      <c r="Z28" s="230"/>
      <c r="AA28" s="139">
        <f>'[4]Проверочная  таблица'!UK28/1000</f>
        <v>432.08133999999995</v>
      </c>
      <c r="AB28" s="139">
        <f>'[4]Проверочная  таблица'!UN28/1000</f>
        <v>432.08133000000004</v>
      </c>
      <c r="AC28" s="140">
        <f t="shared" si="9"/>
        <v>99.999997685620968</v>
      </c>
      <c r="AD28" s="230"/>
      <c r="AE28" s="139">
        <f>'[4]Проверочная  таблица'!UE28/1000</f>
        <v>0</v>
      </c>
      <c r="AF28" s="139">
        <f>'[4]Проверочная  таблица'!UH28/1000</f>
        <v>0</v>
      </c>
      <c r="AG28" s="140">
        <f t="shared" si="10"/>
        <v>0</v>
      </c>
      <c r="AH28" s="230"/>
      <c r="AI28" s="139">
        <f>('[4]Проверочная  таблица'!WT28+'[4]Проверочная  таблица'!XD28)/1000</f>
        <v>0</v>
      </c>
      <c r="AJ28" s="139">
        <f>('[4]Проверочная  таблица'!WZ28+'[4]Проверочная  таблица'!XF28)/1000</f>
        <v>0</v>
      </c>
      <c r="AK28" s="140">
        <f t="shared" si="11"/>
        <v>0</v>
      </c>
      <c r="AL28" s="230"/>
      <c r="AM28" s="139">
        <f>('[4]Проверочная  таблица'!VK28+'[4]Проверочная  таблица'!VL28+'[4]Проверочная  таблица'!VS28+'[4]Проверочная  таблица'!VT28)/1000</f>
        <v>0</v>
      </c>
      <c r="AN28" s="139">
        <f>('[4]Проверочная  таблица'!VO28+'[4]Проверочная  таблица'!VP28+'[4]Проверочная  таблица'!VW28+'[4]Проверочная  таблица'!VX28)/1000</f>
        <v>0</v>
      </c>
      <c r="AO28" s="140">
        <f t="shared" si="12"/>
        <v>0</v>
      </c>
      <c r="AP28" s="230"/>
      <c r="AQ28" s="139">
        <f>('[4]Проверочная  таблица'!VJ28+'[4]Проверочная  таблица'!VR28)/1000</f>
        <v>0</v>
      </c>
      <c r="AR28" s="139">
        <f>('[4]Проверочная  таблица'!VN28+'[4]Проверочная  таблица'!VV28)/1000</f>
        <v>0</v>
      </c>
      <c r="AS28" s="140">
        <f t="shared" si="13"/>
        <v>0</v>
      </c>
      <c r="AT28" s="230"/>
      <c r="AU28" s="139">
        <f>'[4]Проверочная  таблица'!WU28/1000</f>
        <v>561.80588999999998</v>
      </c>
      <c r="AV28" s="139">
        <f>'[4]Проверочная  таблица'!XA28/1000</f>
        <v>561.80588999999998</v>
      </c>
      <c r="AW28" s="140">
        <f t="shared" si="14"/>
        <v>100</v>
      </c>
      <c r="AX28" s="230"/>
      <c r="AY28" s="139">
        <f>'[4]Проверочная  таблица'!WV28/1000</f>
        <v>1200.2014899999999</v>
      </c>
      <c r="AZ28" s="139">
        <f>'[4]Проверочная  таблица'!XB28/1000</f>
        <v>1200.2014899999999</v>
      </c>
      <c r="BA28" s="140">
        <f t="shared" si="15"/>
        <v>100</v>
      </c>
    </row>
    <row r="29" spans="1:53" s="20" customFormat="1" ht="21.75" customHeight="1" thickBot="1" x14ac:dyDescent="0.3">
      <c r="A29" s="233" t="s">
        <v>51</v>
      </c>
      <c r="B29" s="276">
        <f t="shared" si="1"/>
        <v>0</v>
      </c>
      <c r="C29" s="276">
        <f t="shared" si="1"/>
        <v>30860.540419999998</v>
      </c>
      <c r="D29" s="277">
        <f>'[3]Исполнение для администрации_КБ'!W31</f>
        <v>30860.540419999998</v>
      </c>
      <c r="E29" s="278">
        <f t="shared" si="2"/>
        <v>0</v>
      </c>
      <c r="F29" s="277">
        <f>'[3]Исполнение для администрации_КБ'!X31</f>
        <v>30647.254059999999</v>
      </c>
      <c r="G29" s="278">
        <f t="shared" si="3"/>
        <v>0</v>
      </c>
      <c r="H29" s="279">
        <f t="shared" si="4"/>
        <v>30647.254059999999</v>
      </c>
      <c r="I29" s="174">
        <f t="shared" si="0"/>
        <v>99.308870301371087</v>
      </c>
      <c r="J29" s="230"/>
      <c r="K29" s="139">
        <f>'[4]Проверочная  таблица'!WR29/1000</f>
        <v>0</v>
      </c>
      <c r="L29" s="139">
        <f>'[4]Проверочная  таблица'!WX29/1000</f>
        <v>0</v>
      </c>
      <c r="M29" s="140">
        <f t="shared" si="5"/>
        <v>0</v>
      </c>
      <c r="N29" s="230"/>
      <c r="O29" s="139">
        <f>'[4]Проверочная  таблица'!UQ29/1000</f>
        <v>15376.078</v>
      </c>
      <c r="P29" s="139">
        <f>'[4]Проверочная  таблица'!UT29/1000</f>
        <v>15162.791640000001</v>
      </c>
      <c r="Q29" s="140">
        <f t="shared" si="6"/>
        <v>98.612868899338324</v>
      </c>
      <c r="R29" s="230"/>
      <c r="S29" s="139">
        <f>'[4]Проверочная  таблица'!WS29/1000</f>
        <v>7400</v>
      </c>
      <c r="T29" s="139">
        <f>'[4]Проверочная  таблица'!WY29/1000</f>
        <v>7400</v>
      </c>
      <c r="U29" s="140">
        <f t="shared" si="7"/>
        <v>100</v>
      </c>
      <c r="V29" s="230"/>
      <c r="W29" s="139">
        <f>'[4]Проверочная  таблица'!WI29/1000</f>
        <v>0</v>
      </c>
      <c r="X29" s="139">
        <f>'[4]Проверочная  таблица'!WM29/1000</f>
        <v>0</v>
      </c>
      <c r="Y29" s="140">
        <f t="shared" si="8"/>
        <v>0</v>
      </c>
      <c r="Z29" s="230"/>
      <c r="AA29" s="139">
        <f>'[4]Проверочная  таблица'!UK29/1000</f>
        <v>993.78707999999995</v>
      </c>
      <c r="AB29" s="139">
        <f>'[4]Проверочная  таблица'!UN29/1000</f>
        <v>993.78707999999995</v>
      </c>
      <c r="AC29" s="140">
        <f t="shared" si="9"/>
        <v>100</v>
      </c>
      <c r="AD29" s="230"/>
      <c r="AE29" s="139">
        <f>'[4]Проверочная  таблица'!UE29/1000</f>
        <v>0</v>
      </c>
      <c r="AF29" s="139">
        <f>'[4]Проверочная  таблица'!UH29/1000</f>
        <v>0</v>
      </c>
      <c r="AG29" s="140">
        <f t="shared" si="10"/>
        <v>0</v>
      </c>
      <c r="AH29" s="230"/>
      <c r="AI29" s="139">
        <f>('[4]Проверочная  таблица'!WT29+'[4]Проверочная  таблица'!XD29)/1000</f>
        <v>3720.3419200000003</v>
      </c>
      <c r="AJ29" s="139">
        <f>('[4]Проверочная  таблица'!WZ29+'[4]Проверочная  таблица'!XF29)/1000</f>
        <v>3720.3419200000003</v>
      </c>
      <c r="AK29" s="140">
        <f t="shared" si="11"/>
        <v>100</v>
      </c>
      <c r="AL29" s="230"/>
      <c r="AM29" s="139">
        <f>('[4]Проверочная  таблица'!VK29+'[4]Проверочная  таблица'!VL29+'[4]Проверочная  таблица'!VS29+'[4]Проверочная  таблица'!VT29)/1000</f>
        <v>0</v>
      </c>
      <c r="AN29" s="139">
        <f>('[4]Проверочная  таблица'!VO29+'[4]Проверочная  таблица'!VP29+'[4]Проверочная  таблица'!VW29+'[4]Проверочная  таблица'!VX29)/1000</f>
        <v>0</v>
      </c>
      <c r="AO29" s="140">
        <f t="shared" si="12"/>
        <v>0</v>
      </c>
      <c r="AP29" s="230"/>
      <c r="AQ29" s="139">
        <f>('[4]Проверочная  таблица'!VJ29+'[4]Проверочная  таблица'!VR29)/1000</f>
        <v>0</v>
      </c>
      <c r="AR29" s="139">
        <f>('[4]Проверочная  таблица'!VN29+'[4]Проверочная  таблица'!VV29)/1000</f>
        <v>0</v>
      </c>
      <c r="AS29" s="140">
        <f t="shared" si="13"/>
        <v>0</v>
      </c>
      <c r="AT29" s="230"/>
      <c r="AU29" s="139">
        <f>'[4]Проверочная  таблица'!WU29/1000</f>
        <v>620.97397000000001</v>
      </c>
      <c r="AV29" s="139">
        <f>'[4]Проверочная  таблица'!XA29/1000</f>
        <v>620.97397000000001</v>
      </c>
      <c r="AW29" s="140">
        <f t="shared" si="14"/>
        <v>100</v>
      </c>
      <c r="AX29" s="230"/>
      <c r="AY29" s="139">
        <f>'[4]Проверочная  таблица'!WV29/1000</f>
        <v>2749.3594499999999</v>
      </c>
      <c r="AZ29" s="139">
        <f>'[4]Проверочная  таблица'!XB29/1000</f>
        <v>2749.3594499999999</v>
      </c>
      <c r="BA29" s="140">
        <f t="shared" si="15"/>
        <v>100</v>
      </c>
    </row>
    <row r="30" spans="1:53" s="20" customFormat="1" ht="21.75" customHeight="1" thickBot="1" x14ac:dyDescent="0.3">
      <c r="A30" s="235" t="s">
        <v>52</v>
      </c>
      <c r="B30" s="160">
        <f>SUM(B12:B29)</f>
        <v>0</v>
      </c>
      <c r="C30" s="160">
        <f>SUM(C12:C29)</f>
        <v>559221.77884999989</v>
      </c>
      <c r="D30" s="160">
        <f t="shared" ref="D30:H30" si="16">SUM(D12:D29)</f>
        <v>559221.77884999989</v>
      </c>
      <c r="E30" s="160">
        <f t="shared" si="16"/>
        <v>0</v>
      </c>
      <c r="F30" s="160">
        <f t="shared" si="16"/>
        <v>558314.92187999992</v>
      </c>
      <c r="G30" s="160">
        <f t="shared" si="16"/>
        <v>0</v>
      </c>
      <c r="H30" s="160">
        <f t="shared" si="16"/>
        <v>558314.92187999992</v>
      </c>
      <c r="I30" s="161">
        <f t="shared" si="0"/>
        <v>99.837835899047988</v>
      </c>
      <c r="J30" s="160">
        <f>SUM(J12:J29)</f>
        <v>0</v>
      </c>
      <c r="K30" s="160">
        <f>SUM(K12:K29)</f>
        <v>0</v>
      </c>
      <c r="L30" s="160">
        <f>SUM(L12:L29)</f>
        <v>0</v>
      </c>
      <c r="M30" s="161">
        <f>IF(ISERROR(L30/K30*100),,L30/K30*100)</f>
        <v>0</v>
      </c>
      <c r="N30" s="160">
        <f>SUM(N12:N29)</f>
        <v>0</v>
      </c>
      <c r="O30" s="160">
        <f>SUM(O12:O29)</f>
        <v>252593.08000000002</v>
      </c>
      <c r="P30" s="160">
        <f>SUM(P12:P29)</f>
        <v>251882.78914999994</v>
      </c>
      <c r="Q30" s="161">
        <f>IF(ISERROR(P30/O30*100),,P30/O30*100)</f>
        <v>99.718800352725395</v>
      </c>
      <c r="R30" s="160">
        <f>SUM(R12:R29)</f>
        <v>0</v>
      </c>
      <c r="S30" s="160">
        <f>SUM(S12:S29)</f>
        <v>65650</v>
      </c>
      <c r="T30" s="160">
        <f>SUM(T12:T29)</f>
        <v>65525.261200000001</v>
      </c>
      <c r="U30" s="161">
        <f>IF(ISERROR(T30/S30*100),,T30/S30*100)</f>
        <v>99.809994211728863</v>
      </c>
      <c r="V30" s="160">
        <f>SUM(V12:V29)</f>
        <v>0</v>
      </c>
      <c r="W30" s="160">
        <f>SUM(W12:W29)</f>
        <v>0</v>
      </c>
      <c r="X30" s="160">
        <f>SUM(X12:X29)</f>
        <v>0</v>
      </c>
      <c r="Y30" s="161">
        <f>IF(ISERROR(X30/W30*100),,X30/W30*100)</f>
        <v>0</v>
      </c>
      <c r="Z30" s="160">
        <f>SUM(Z12:Z29)</f>
        <v>0</v>
      </c>
      <c r="AA30" s="160">
        <f>SUM(AA12:AA29)</f>
        <v>12184.693790000003</v>
      </c>
      <c r="AB30" s="160">
        <f>SUM(AB12:AB29)</f>
        <v>12184.693770000003</v>
      </c>
      <c r="AC30" s="161">
        <f>IF(ISERROR(AB30/AA30*100),,AB30/AA30*100)</f>
        <v>99.99999983585964</v>
      </c>
      <c r="AD30" s="160">
        <f>SUM(AD12:AD29)</f>
        <v>0</v>
      </c>
      <c r="AE30" s="160">
        <f>SUM(AE12:AE29)</f>
        <v>0</v>
      </c>
      <c r="AF30" s="160">
        <f>SUM(AF12:AF29)</f>
        <v>0</v>
      </c>
      <c r="AG30" s="161">
        <f>IF(ISERROR(AF30/AE30*100),,AF30/AE30*100)</f>
        <v>0</v>
      </c>
      <c r="AH30" s="160">
        <f>SUM(AH12:AH29)</f>
        <v>0</v>
      </c>
      <c r="AI30" s="160">
        <f>SUM(AI12:AI29)</f>
        <v>57452.782599999999</v>
      </c>
      <c r="AJ30" s="160">
        <f>SUM(AJ12:AJ29)</f>
        <v>57452.782599999999</v>
      </c>
      <c r="AK30" s="161">
        <f>IF(ISERROR(AJ30/AI30*100),,AJ30/AI30*100)</f>
        <v>100</v>
      </c>
      <c r="AL30" s="160">
        <f>SUM(AL12:AL29)</f>
        <v>0</v>
      </c>
      <c r="AM30" s="160">
        <f>SUM(AM12:AM29)</f>
        <v>58255.061119999998</v>
      </c>
      <c r="AN30" s="160">
        <f>SUM(AN12:AN29)</f>
        <v>58255.061119999998</v>
      </c>
      <c r="AO30" s="161">
        <f>IF(ISERROR(AN30/AM30*100),,AN30/AM30*100)</f>
        <v>100</v>
      </c>
      <c r="AP30" s="160">
        <f>SUM(AP12:AP29)</f>
        <v>0</v>
      </c>
      <c r="AQ30" s="160">
        <f>SUM(AQ12:AQ29)</f>
        <v>53217.357600000003</v>
      </c>
      <c r="AR30" s="160">
        <f>SUM(AR12:AR29)</f>
        <v>53217.357600000003</v>
      </c>
      <c r="AS30" s="161">
        <f>IF(ISERROR(AR30/AQ30*100),,AR30/AQ30*100)</f>
        <v>100</v>
      </c>
      <c r="AT30" s="160">
        <f>SUM(AT12:AT29)</f>
        <v>0</v>
      </c>
      <c r="AU30" s="160">
        <f>SUM(AU12:AU29)</f>
        <v>12261.844280000001</v>
      </c>
      <c r="AV30" s="160">
        <f>SUM(AV12:AV29)</f>
        <v>12261.844280000001</v>
      </c>
      <c r="AW30" s="161">
        <f>IF(ISERROR(AV30/AU30*100),,AV30/AU30*100)</f>
        <v>100</v>
      </c>
      <c r="AX30" s="160">
        <f>SUM(AX12:AX29)</f>
        <v>0</v>
      </c>
      <c r="AY30" s="160">
        <f>SUM(AY12:AY29)</f>
        <v>47606.959460000013</v>
      </c>
      <c r="AZ30" s="160">
        <f>SUM(AZ12:AZ29)</f>
        <v>47535.132160000008</v>
      </c>
      <c r="BA30" s="161">
        <f>IF(ISERROR(AZ30/AY30*100),,AZ30/AY30*100)</f>
        <v>99.849124370019155</v>
      </c>
    </row>
    <row r="31" spans="1:53" s="20" customFormat="1" ht="21.75" customHeight="1" x14ac:dyDescent="0.25">
      <c r="A31" s="227"/>
      <c r="B31" s="238"/>
      <c r="C31" s="238"/>
      <c r="D31" s="166"/>
      <c r="E31" s="165"/>
      <c r="F31" s="166"/>
      <c r="G31" s="165"/>
      <c r="H31" s="280"/>
      <c r="I31" s="152"/>
      <c r="J31" s="238"/>
      <c r="K31" s="153"/>
      <c r="L31" s="153"/>
      <c r="M31" s="247"/>
      <c r="N31" s="238"/>
      <c r="O31" s="153"/>
      <c r="P31" s="153"/>
      <c r="Q31" s="247"/>
      <c r="R31" s="238"/>
      <c r="S31" s="153"/>
      <c r="T31" s="153"/>
      <c r="U31" s="247"/>
      <c r="V31" s="238"/>
      <c r="W31" s="153"/>
      <c r="X31" s="153"/>
      <c r="Y31" s="247"/>
      <c r="Z31" s="238"/>
      <c r="AA31" s="153"/>
      <c r="AB31" s="153"/>
      <c r="AC31" s="247"/>
      <c r="AD31" s="238"/>
      <c r="AE31" s="153"/>
      <c r="AF31" s="153"/>
      <c r="AG31" s="247"/>
      <c r="AH31" s="238"/>
      <c r="AI31" s="153"/>
      <c r="AJ31" s="153"/>
      <c r="AK31" s="247"/>
      <c r="AL31" s="238"/>
      <c r="AM31" s="153"/>
      <c r="AN31" s="153"/>
      <c r="AO31" s="247"/>
      <c r="AP31" s="238"/>
      <c r="AQ31" s="153"/>
      <c r="AR31" s="153"/>
      <c r="AS31" s="247"/>
      <c r="AT31" s="238"/>
      <c r="AU31" s="153"/>
      <c r="AV31" s="153"/>
      <c r="AW31" s="247"/>
      <c r="AX31" s="238"/>
      <c r="AY31" s="153"/>
      <c r="AZ31" s="153"/>
      <c r="BA31" s="247"/>
    </row>
    <row r="32" spans="1:53" s="20" customFormat="1" ht="21.75" customHeight="1" x14ac:dyDescent="0.25">
      <c r="A32" s="143" t="s">
        <v>53</v>
      </c>
      <c r="B32" s="281">
        <f t="shared" ref="B32:C33" si="17">AH32+V32+AL32+N32+J32+R32+AD32+AT32+AX32+AP32+Z32</f>
        <v>0</v>
      </c>
      <c r="C32" s="281">
        <f t="shared" si="17"/>
        <v>302558.83424999996</v>
      </c>
      <c r="D32" s="282">
        <f>'[3]Исполнение для администрации_КБ'!W34</f>
        <v>302558.83425000001</v>
      </c>
      <c r="E32" s="283">
        <f t="shared" ref="E32:E33" si="18">D32-C32</f>
        <v>0</v>
      </c>
      <c r="F32" s="282">
        <f>'[3]Исполнение для администрации_КБ'!X34</f>
        <v>302512.02322000003</v>
      </c>
      <c r="G32" s="283">
        <f t="shared" ref="G32:G33" si="19">F32-H32</f>
        <v>0</v>
      </c>
      <c r="H32" s="145">
        <f t="shared" ref="H32:H33" si="20">AJ32+X32+AN32+P32+L32+T32+AF32+AV32+AZ32+AR32+AB32</f>
        <v>302512.02321999997</v>
      </c>
      <c r="I32" s="174">
        <f t="shared" ref="I32:I33" si="21">IF(ISERROR(H32/C32*100),,H32/C32*100)</f>
        <v>99.984528288484441</v>
      </c>
      <c r="J32" s="240"/>
      <c r="K32" s="173">
        <f>'[4]Проверочная  таблица'!WR32/1000</f>
        <v>122900</v>
      </c>
      <c r="L32" s="173">
        <f>'[4]Проверочная  таблица'!WX32/1000</f>
        <v>122900</v>
      </c>
      <c r="M32" s="174">
        <f t="shared" ref="M32:M33" si="22">IF(ISERROR(L32/K32*100),,L32/K32*100)</f>
        <v>100</v>
      </c>
      <c r="N32" s="240"/>
      <c r="O32" s="173">
        <f>'[4]Проверочная  таблица'!UQ32/1000</f>
        <v>31638.6</v>
      </c>
      <c r="P32" s="173">
        <f>'[4]Проверочная  таблица'!UT32/1000</f>
        <v>31591.788969999998</v>
      </c>
      <c r="Q32" s="174">
        <f t="shared" ref="Q32:Q33" si="23">IF(ISERROR(P32/O32*100),,P32/O32*100)</f>
        <v>99.852044559493777</v>
      </c>
      <c r="R32" s="240"/>
      <c r="S32" s="173">
        <f>'[4]Проверочная  таблица'!WS32/1000</f>
        <v>0</v>
      </c>
      <c r="T32" s="173">
        <f>'[4]Проверочная  таблица'!WY32/1000</f>
        <v>0</v>
      </c>
      <c r="U32" s="174">
        <f t="shared" ref="U32:U33" si="24">IF(ISERROR(T32/S32*100),,T32/S32*100)</f>
        <v>0</v>
      </c>
      <c r="V32" s="240"/>
      <c r="W32" s="173">
        <f>'[4]Проверочная  таблица'!WI32/1000</f>
        <v>10000</v>
      </c>
      <c r="X32" s="173">
        <f>'[4]Проверочная  таблица'!WM32/1000</f>
        <v>10000</v>
      </c>
      <c r="Y32" s="174">
        <f t="shared" ref="Y32:Y33" si="25">IF(ISERROR(X32/W32*100),,X32/W32*100)</f>
        <v>100</v>
      </c>
      <c r="Z32" s="240"/>
      <c r="AA32" s="173">
        <f>'[4]Проверочная  таблица'!UK32/1000</f>
        <v>1209.8277399999999</v>
      </c>
      <c r="AB32" s="173">
        <f>'[4]Проверочная  таблица'!UN32/1000</f>
        <v>1209.8277399999999</v>
      </c>
      <c r="AC32" s="174">
        <f t="shared" ref="AC32:AC33" si="26">IF(ISERROR(AB32/AA32*100),,AB32/AA32*100)</f>
        <v>100</v>
      </c>
      <c r="AD32" s="240"/>
      <c r="AE32" s="173">
        <f>'[4]Проверочная  таблица'!UE32/1000</f>
        <v>0</v>
      </c>
      <c r="AF32" s="173">
        <f>'[4]Проверочная  таблица'!UH32/1000</f>
        <v>0</v>
      </c>
      <c r="AG32" s="174">
        <f t="shared" ref="AG32:AG33" si="27">IF(ISERROR(AF32/AE32*100),,AF32/AE32*100)</f>
        <v>0</v>
      </c>
      <c r="AH32" s="240"/>
      <c r="AI32" s="173">
        <f>('[4]Проверочная  таблица'!WT32+'[4]Проверочная  таблица'!XD32)/1000</f>
        <v>0</v>
      </c>
      <c r="AJ32" s="173">
        <f>('[4]Проверочная  таблица'!WZ32+'[4]Проверочная  таблица'!XF32)/1000</f>
        <v>0</v>
      </c>
      <c r="AK32" s="174">
        <f t="shared" ref="AK32:AK33" si="28">IF(ISERROR(AJ32/AI32*100),,AJ32/AI32*100)</f>
        <v>0</v>
      </c>
      <c r="AL32" s="240"/>
      <c r="AM32" s="173">
        <f>('[4]Проверочная  таблица'!VK32+'[4]Проверочная  таблица'!VL32+'[4]Проверочная  таблица'!VS32+'[4]Проверочная  таблица'!VT32)/1000</f>
        <v>106250</v>
      </c>
      <c r="AN32" s="173">
        <f>('[4]Проверочная  таблица'!VO32+'[4]Проверочная  таблица'!VP32+'[4]Проверочная  таблица'!VW32+'[4]Проверочная  таблица'!VX32)/1000</f>
        <v>106250</v>
      </c>
      <c r="AO32" s="174">
        <f t="shared" ref="AO32:AO33" si="29">IF(ISERROR(AN32/AM32*100),,AN32/AM32*100)</f>
        <v>100</v>
      </c>
      <c r="AP32" s="240"/>
      <c r="AQ32" s="173">
        <f>('[4]Проверочная  таблица'!VJ32+'[4]Проверочная  таблица'!VR32)/1000</f>
        <v>20095.142399999997</v>
      </c>
      <c r="AR32" s="173">
        <f>('[4]Проверочная  таблица'!VN32+'[4]Проверочная  таблица'!VV32)/1000</f>
        <v>20095.142399999997</v>
      </c>
      <c r="AS32" s="174">
        <f t="shared" ref="AS32:AS33" si="30">IF(ISERROR(AR32/AQ32*100),,AR32/AQ32*100)</f>
        <v>100</v>
      </c>
      <c r="AT32" s="240"/>
      <c r="AU32" s="173">
        <f>'[4]Проверочная  таблица'!WU32/1000</f>
        <v>2217.6546699999999</v>
      </c>
      <c r="AV32" s="173">
        <f>'[4]Проверочная  таблица'!XA32/1000</f>
        <v>2217.6546699999999</v>
      </c>
      <c r="AW32" s="174">
        <f t="shared" ref="AW32:AW33" si="31">IF(ISERROR(AV32/AU32*100),,AV32/AU32*100)</f>
        <v>100</v>
      </c>
      <c r="AX32" s="240"/>
      <c r="AY32" s="173">
        <f>'[4]Проверочная  таблица'!WV32/1000</f>
        <v>8247.6094400000002</v>
      </c>
      <c r="AZ32" s="173">
        <f>'[4]Проверочная  таблица'!XB32/1000</f>
        <v>8247.6094400000002</v>
      </c>
      <c r="BA32" s="174">
        <f t="shared" ref="BA32:BA33" si="32">IF(ISERROR(AZ32/AY32*100),,AZ32/AY32*100)</f>
        <v>100</v>
      </c>
    </row>
    <row r="33" spans="1:53" s="20" customFormat="1" ht="21.75" customHeight="1" thickBot="1" x14ac:dyDescent="0.3">
      <c r="A33" s="236" t="s">
        <v>54</v>
      </c>
      <c r="B33" s="276">
        <f t="shared" si="17"/>
        <v>0</v>
      </c>
      <c r="C33" s="276">
        <f t="shared" si="17"/>
        <v>841138.10956999997</v>
      </c>
      <c r="D33" s="277">
        <f>'[3]Исполнение для администрации_КБ'!W35</f>
        <v>841138.10956999997</v>
      </c>
      <c r="E33" s="278">
        <f t="shared" si="18"/>
        <v>0</v>
      </c>
      <c r="F33" s="277">
        <f>'[3]Исполнение для администрации_КБ'!X35</f>
        <v>840183.39804</v>
      </c>
      <c r="G33" s="278">
        <f t="shared" si="19"/>
        <v>0</v>
      </c>
      <c r="H33" s="279">
        <f t="shared" si="20"/>
        <v>840183.39803999988</v>
      </c>
      <c r="I33" s="174">
        <f t="shared" si="21"/>
        <v>99.886497648942793</v>
      </c>
      <c r="J33" s="230"/>
      <c r="K33" s="139">
        <f>'[4]Проверочная  таблица'!WR33/1000</f>
        <v>0</v>
      </c>
      <c r="L33" s="139">
        <f>'[4]Проверочная  таблица'!WX33/1000</f>
        <v>0</v>
      </c>
      <c r="M33" s="140">
        <f t="shared" si="22"/>
        <v>0</v>
      </c>
      <c r="N33" s="230"/>
      <c r="O33" s="139">
        <f>'[4]Проверочная  таблица'!UQ33/1000</f>
        <v>174723.32</v>
      </c>
      <c r="P33" s="139">
        <f>'[4]Проверочная  таблица'!UT33/1000</f>
        <v>174723.32</v>
      </c>
      <c r="Q33" s="140">
        <f t="shared" si="23"/>
        <v>100</v>
      </c>
      <c r="R33" s="230"/>
      <c r="S33" s="139">
        <f>'[4]Проверочная  таблица'!WS33/1000</f>
        <v>124350</v>
      </c>
      <c r="T33" s="139">
        <f>'[4]Проверочная  таблица'!WY33/1000</f>
        <v>123395.34970999999</v>
      </c>
      <c r="U33" s="140">
        <f t="shared" si="24"/>
        <v>99.23228766385202</v>
      </c>
      <c r="V33" s="230"/>
      <c r="W33" s="139">
        <f>'[4]Проверочная  таблица'!WI33/1000</f>
        <v>15000</v>
      </c>
      <c r="X33" s="139">
        <f>'[4]Проверочная  таблица'!WM33/1000</f>
        <v>15000</v>
      </c>
      <c r="Y33" s="140">
        <f t="shared" si="25"/>
        <v>100</v>
      </c>
      <c r="Z33" s="230"/>
      <c r="AA33" s="139">
        <f>'[4]Проверочная  таблица'!UK33/1000</f>
        <v>5617.057420000001</v>
      </c>
      <c r="AB33" s="139">
        <f>'[4]Проверочная  таблица'!UN33/1000</f>
        <v>5617.057420000001</v>
      </c>
      <c r="AC33" s="140">
        <f t="shared" si="26"/>
        <v>100</v>
      </c>
      <c r="AD33" s="230"/>
      <c r="AE33" s="139">
        <f>'[4]Проверочная  таблица'!UE33/1000</f>
        <v>498281.8</v>
      </c>
      <c r="AF33" s="139">
        <f>'[4]Проверочная  таблица'!UH33/1000</f>
        <v>498281.73875999998</v>
      </c>
      <c r="AG33" s="140">
        <f t="shared" si="27"/>
        <v>99.999987709765833</v>
      </c>
      <c r="AH33" s="230"/>
      <c r="AI33" s="139">
        <f>('[4]Проверочная  таблица'!WT33+'[4]Проверочная  таблица'!XD33)/1000</f>
        <v>0</v>
      </c>
      <c r="AJ33" s="139">
        <f>('[4]Проверочная  таблица'!WZ33+'[4]Проверочная  таблица'!XF33)/1000</f>
        <v>0</v>
      </c>
      <c r="AK33" s="140">
        <f t="shared" si="28"/>
        <v>0</v>
      </c>
      <c r="AL33" s="230"/>
      <c r="AM33" s="139">
        <f>('[4]Проверочная  таблица'!VK33+'[4]Проверочная  таблица'!VL33+'[4]Проверочная  таблица'!VS33+'[4]Проверочная  таблица'!VT33)/1000</f>
        <v>0</v>
      </c>
      <c r="AN33" s="139">
        <f>('[4]Проверочная  таблица'!VO33+'[4]Проверочная  таблица'!VP33+'[4]Проверочная  таблица'!VW33+'[4]Проверочная  таблица'!VX33)/1000</f>
        <v>0</v>
      </c>
      <c r="AO33" s="140">
        <f t="shared" si="29"/>
        <v>0</v>
      </c>
      <c r="AP33" s="230"/>
      <c r="AQ33" s="139">
        <f>('[4]Проверочная  таблица'!VJ33+'[4]Проверочная  таблица'!VR33)/1000</f>
        <v>0</v>
      </c>
      <c r="AR33" s="139">
        <f>('[4]Проверочная  таблица'!VN33+'[4]Проверочная  таблица'!VV33)/1000</f>
        <v>0</v>
      </c>
      <c r="AS33" s="140">
        <f t="shared" si="30"/>
        <v>0</v>
      </c>
      <c r="AT33" s="230"/>
      <c r="AU33" s="139">
        <f>'[4]Проверочная  таблица'!WU33/1000</f>
        <v>5520.5010499999999</v>
      </c>
      <c r="AV33" s="139">
        <f>'[4]Проверочная  таблица'!XA33/1000</f>
        <v>5520.5010499999999</v>
      </c>
      <c r="AW33" s="140">
        <f t="shared" si="31"/>
        <v>100</v>
      </c>
      <c r="AX33" s="230"/>
      <c r="AY33" s="139">
        <f>'[4]Проверочная  таблица'!WV33/1000</f>
        <v>17645.431100000002</v>
      </c>
      <c r="AZ33" s="139">
        <f>'[4]Проверочная  таблица'!XB33/1000</f>
        <v>17645.431100000002</v>
      </c>
      <c r="BA33" s="140">
        <f t="shared" si="32"/>
        <v>100</v>
      </c>
    </row>
    <row r="34" spans="1:53" s="20" customFormat="1" ht="21.75" customHeight="1" thickBot="1" x14ac:dyDescent="0.3">
      <c r="A34" s="184" t="s">
        <v>55</v>
      </c>
      <c r="B34" s="156">
        <f t="shared" ref="B34" si="33">SUM(B32:B33)</f>
        <v>0</v>
      </c>
      <c r="C34" s="162">
        <f t="shared" ref="C34:H34" si="34">SUM(C32:C33)</f>
        <v>1143696.9438199999</v>
      </c>
      <c r="D34" s="158">
        <f t="shared" si="34"/>
        <v>1143696.9438199999</v>
      </c>
      <c r="E34" s="241">
        <f t="shared" si="34"/>
        <v>0</v>
      </c>
      <c r="F34" s="158">
        <f t="shared" si="34"/>
        <v>1142695.42126</v>
      </c>
      <c r="G34" s="241">
        <f t="shared" si="34"/>
        <v>0</v>
      </c>
      <c r="H34" s="242">
        <f t="shared" si="34"/>
        <v>1142695.4212599997</v>
      </c>
      <c r="I34" s="161">
        <f>IF(ISERROR(H34/C34*100),,H34/C34*100)</f>
        <v>99.912431123873162</v>
      </c>
      <c r="J34" s="243">
        <f>SUM(J32:J33)</f>
        <v>0</v>
      </c>
      <c r="K34" s="183">
        <f>SUM(K32:K33)</f>
        <v>122900</v>
      </c>
      <c r="L34" s="183">
        <f>SUM(L32:L33)</f>
        <v>122900</v>
      </c>
      <c r="M34" s="161">
        <f>IF(ISERROR(L34/K34*100),,L34/K34*100)</f>
        <v>100</v>
      </c>
      <c r="N34" s="183">
        <f>SUM(N32:N33)</f>
        <v>0</v>
      </c>
      <c r="O34" s="183">
        <f>SUM(O32:O33)</f>
        <v>206361.92</v>
      </c>
      <c r="P34" s="183">
        <f>SUM(P32:P33)</f>
        <v>206315.10897</v>
      </c>
      <c r="Q34" s="161">
        <f>IF(ISERROR(P34/O34*100),,P34/O34*100)</f>
        <v>99.977316052302669</v>
      </c>
      <c r="R34" s="183">
        <f>SUM(R32:R33)</f>
        <v>0</v>
      </c>
      <c r="S34" s="183">
        <f>SUM(S32:S33)</f>
        <v>124350</v>
      </c>
      <c r="T34" s="183">
        <f>SUM(T32:T33)</f>
        <v>123395.34970999999</v>
      </c>
      <c r="U34" s="161">
        <f>IF(ISERROR(T34/S34*100),,T34/S34*100)</f>
        <v>99.23228766385202</v>
      </c>
      <c r="V34" s="183">
        <f>SUM(V32:V33)</f>
        <v>0</v>
      </c>
      <c r="W34" s="183">
        <f>SUM(W32:W33)</f>
        <v>25000</v>
      </c>
      <c r="X34" s="183">
        <f>SUM(X32:X33)</f>
        <v>25000</v>
      </c>
      <c r="Y34" s="161">
        <f>IF(ISERROR(X34/W34*100),,X34/W34*100)</f>
        <v>100</v>
      </c>
      <c r="Z34" s="183">
        <f>SUM(Z32:Z33)</f>
        <v>0</v>
      </c>
      <c r="AA34" s="183">
        <f>SUM(AA32:AA33)</f>
        <v>6826.8851600000007</v>
      </c>
      <c r="AB34" s="183">
        <f>SUM(AB32:AB33)</f>
        <v>6826.8851600000007</v>
      </c>
      <c r="AC34" s="161">
        <f>IF(ISERROR(AB34/AA34*100),,AB34/AA34*100)</f>
        <v>100</v>
      </c>
      <c r="AD34" s="183">
        <f>SUM(AD32:AD33)</f>
        <v>0</v>
      </c>
      <c r="AE34" s="183">
        <f>SUM(AE32:AE33)</f>
        <v>498281.8</v>
      </c>
      <c r="AF34" s="183">
        <f>SUM(AF32:AF33)</f>
        <v>498281.73875999998</v>
      </c>
      <c r="AG34" s="161">
        <f>IF(ISERROR(AF34/AE34*100),,AF34/AE34*100)</f>
        <v>99.999987709765833</v>
      </c>
      <c r="AH34" s="183">
        <f>SUM(AH32:AH33)</f>
        <v>0</v>
      </c>
      <c r="AI34" s="183">
        <f>SUM(AI32:AI33)</f>
        <v>0</v>
      </c>
      <c r="AJ34" s="183">
        <f>SUM(AJ32:AJ33)</f>
        <v>0</v>
      </c>
      <c r="AK34" s="161">
        <f>IF(ISERROR(AJ34/AI34*100),,AJ34/AI34*100)</f>
        <v>0</v>
      </c>
      <c r="AL34" s="183">
        <f>SUM(AL32:AL33)</f>
        <v>0</v>
      </c>
      <c r="AM34" s="183">
        <f>SUM(AM32:AM33)</f>
        <v>106250</v>
      </c>
      <c r="AN34" s="183">
        <f>SUM(AN32:AN33)</f>
        <v>106250</v>
      </c>
      <c r="AO34" s="161">
        <f>IF(ISERROR(AN34/AM34*100),,AN34/AM34*100)</f>
        <v>100</v>
      </c>
      <c r="AP34" s="183">
        <f>SUM(AP32:AP33)</f>
        <v>0</v>
      </c>
      <c r="AQ34" s="183">
        <f>SUM(AQ32:AQ33)</f>
        <v>20095.142399999997</v>
      </c>
      <c r="AR34" s="183">
        <f>SUM(AR32:AR33)</f>
        <v>20095.142399999997</v>
      </c>
      <c r="AS34" s="161">
        <f>IF(ISERROR(AR34/AQ34*100),,AR34/AQ34*100)</f>
        <v>100</v>
      </c>
      <c r="AT34" s="183">
        <f>SUM(AT32:AT33)</f>
        <v>0</v>
      </c>
      <c r="AU34" s="183">
        <f>SUM(AU32:AU33)</f>
        <v>7738.1557199999997</v>
      </c>
      <c r="AV34" s="183">
        <f>SUM(AV32:AV33)</f>
        <v>7738.1557199999997</v>
      </c>
      <c r="AW34" s="161">
        <f>IF(ISERROR(AV34/AU34*100),,AV34/AU34*100)</f>
        <v>100</v>
      </c>
      <c r="AX34" s="183">
        <f>SUM(AX32:AX33)</f>
        <v>0</v>
      </c>
      <c r="AY34" s="183">
        <f>SUM(AY32:AY33)</f>
        <v>25893.040540000002</v>
      </c>
      <c r="AZ34" s="183">
        <f>SUM(AZ32:AZ33)</f>
        <v>25893.040540000002</v>
      </c>
      <c r="BA34" s="161">
        <f>IF(ISERROR(AZ34/AY34*100),,AZ34/AY34*100)</f>
        <v>100</v>
      </c>
    </row>
    <row r="35" spans="1:53" s="20" customFormat="1" ht="21.75" customHeight="1" x14ac:dyDescent="0.25">
      <c r="A35" s="184"/>
      <c r="B35" s="280"/>
      <c r="C35" s="284"/>
      <c r="D35" s="285"/>
      <c r="E35" s="286"/>
      <c r="F35" s="285"/>
      <c r="G35" s="286"/>
      <c r="H35" s="287"/>
      <c r="I35" s="247"/>
      <c r="J35" s="248"/>
      <c r="K35" s="189"/>
      <c r="L35" s="189"/>
      <c r="M35" s="183"/>
      <c r="N35" s="189"/>
      <c r="O35" s="189"/>
      <c r="P35" s="189"/>
      <c r="Q35" s="183"/>
      <c r="R35" s="189"/>
      <c r="S35" s="189"/>
      <c r="T35" s="189"/>
      <c r="U35" s="183"/>
      <c r="V35" s="189"/>
      <c r="W35" s="189"/>
      <c r="X35" s="189"/>
      <c r="Y35" s="183"/>
      <c r="Z35" s="189"/>
      <c r="AA35" s="189"/>
      <c r="AB35" s="189"/>
      <c r="AC35" s="183"/>
      <c r="AD35" s="189"/>
      <c r="AE35" s="189"/>
      <c r="AF35" s="189"/>
      <c r="AG35" s="183"/>
      <c r="AH35" s="189"/>
      <c r="AI35" s="189"/>
      <c r="AJ35" s="189"/>
      <c r="AK35" s="183"/>
      <c r="AL35" s="189"/>
      <c r="AM35" s="189"/>
      <c r="AN35" s="189"/>
      <c r="AO35" s="183"/>
      <c r="AP35" s="189"/>
      <c r="AQ35" s="189"/>
      <c r="AR35" s="189"/>
      <c r="AS35" s="183"/>
      <c r="AT35" s="189"/>
      <c r="AU35" s="189"/>
      <c r="AV35" s="189"/>
      <c r="AW35" s="183"/>
      <c r="AX35" s="189"/>
      <c r="AY35" s="189"/>
      <c r="AZ35" s="189"/>
      <c r="BA35" s="183"/>
    </row>
    <row r="36" spans="1:53" s="20" customFormat="1" ht="31.5" x14ac:dyDescent="0.25">
      <c r="A36" s="190" t="s">
        <v>56</v>
      </c>
      <c r="B36" s="288">
        <f t="shared" ref="B36:C36" si="35">AH36+V36+AL36+N36+J36+R36+AD36+AT36+AX36+AP36+Z36</f>
        <v>1381903.29684</v>
      </c>
      <c r="C36" s="289">
        <f t="shared" si="35"/>
        <v>41744.938880000002</v>
      </c>
      <c r="D36" s="286"/>
      <c r="E36" s="286"/>
      <c r="F36" s="286"/>
      <c r="G36" s="286"/>
      <c r="H36" s="290">
        <f t="shared" ref="H36" si="36">AJ36+X36+AN36+P36+L36+T36+AF36+AV36+AZ36+AR36+AB36</f>
        <v>0</v>
      </c>
      <c r="I36" s="152">
        <f t="shared" ref="I36" si="37">IF(ISERROR(H36/C36*100),,H36/C36*100)</f>
        <v>0</v>
      </c>
      <c r="J36" s="251">
        <v>462852.5</v>
      </c>
      <c r="K36" s="195"/>
      <c r="L36" s="195"/>
      <c r="M36" s="195"/>
      <c r="N36" s="195">
        <v>459658.08</v>
      </c>
      <c r="O36" s="195"/>
      <c r="P36" s="195"/>
      <c r="Q36" s="195"/>
      <c r="R36" s="195">
        <v>140000</v>
      </c>
      <c r="S36" s="195"/>
      <c r="T36" s="195"/>
      <c r="U36" s="195"/>
      <c r="V36" s="195">
        <v>25000</v>
      </c>
      <c r="W36" s="195"/>
      <c r="X36" s="195"/>
      <c r="Y36" s="195"/>
      <c r="Z36" s="195"/>
      <c r="AA36" s="195"/>
      <c r="AB36" s="195"/>
      <c r="AC36" s="195"/>
      <c r="AD36" s="195"/>
      <c r="AE36" s="195"/>
      <c r="AF36" s="195"/>
      <c r="AG36" s="195"/>
      <c r="AH36" s="195">
        <v>88142.716839999994</v>
      </c>
      <c r="AI36" s="195"/>
      <c r="AJ36" s="195"/>
      <c r="AK36" s="195"/>
      <c r="AL36" s="195">
        <v>206250</v>
      </c>
      <c r="AM36" s="195">
        <v>41744.938880000002</v>
      </c>
      <c r="AN36" s="195"/>
      <c r="AO36" s="195"/>
      <c r="AP36" s="195"/>
      <c r="AQ36" s="195"/>
      <c r="AR36" s="195"/>
      <c r="AS36" s="195"/>
      <c r="AT36" s="195"/>
      <c r="AU36" s="195"/>
      <c r="AV36" s="195"/>
      <c r="AW36" s="195"/>
      <c r="AX36" s="195"/>
      <c r="AY36" s="195"/>
      <c r="AZ36" s="195"/>
      <c r="BA36" s="195"/>
    </row>
    <row r="37" spans="1:53" s="20" customFormat="1" ht="21.75" customHeight="1" thickBot="1" x14ac:dyDescent="0.3">
      <c r="A37" s="178"/>
      <c r="B37" s="255"/>
      <c r="C37" s="291"/>
      <c r="D37" s="292"/>
      <c r="E37" s="293"/>
      <c r="F37" s="292"/>
      <c r="G37" s="293"/>
      <c r="H37" s="294"/>
      <c r="I37" s="255"/>
      <c r="J37" s="257"/>
      <c r="K37" s="199"/>
      <c r="L37" s="199"/>
      <c r="M37" s="200"/>
      <c r="N37" s="199"/>
      <c r="O37" s="199"/>
      <c r="P37" s="199"/>
      <c r="Q37" s="200"/>
      <c r="R37" s="199"/>
      <c r="S37" s="199"/>
      <c r="T37" s="199"/>
      <c r="U37" s="200"/>
      <c r="V37" s="199"/>
      <c r="W37" s="199"/>
      <c r="X37" s="199"/>
      <c r="Y37" s="200"/>
      <c r="Z37" s="199"/>
      <c r="AA37" s="199"/>
      <c r="AB37" s="199"/>
      <c r="AC37" s="200"/>
      <c r="AD37" s="199"/>
      <c r="AE37" s="199"/>
      <c r="AF37" s="199"/>
      <c r="AG37" s="200"/>
      <c r="AH37" s="199"/>
      <c r="AI37" s="199"/>
      <c r="AJ37" s="199"/>
      <c r="AK37" s="200"/>
      <c r="AL37" s="199"/>
      <c r="AM37" s="199"/>
      <c r="AN37" s="199"/>
      <c r="AO37" s="200"/>
      <c r="AP37" s="199"/>
      <c r="AQ37" s="199"/>
      <c r="AR37" s="199"/>
      <c r="AS37" s="200"/>
      <c r="AT37" s="199"/>
      <c r="AU37" s="199"/>
      <c r="AV37" s="199"/>
      <c r="AW37" s="200"/>
      <c r="AX37" s="199"/>
      <c r="AY37" s="199"/>
      <c r="AZ37" s="199"/>
      <c r="BA37" s="200"/>
    </row>
    <row r="38" spans="1:53" s="20" customFormat="1" ht="21.75" customHeight="1" thickBot="1" x14ac:dyDescent="0.3">
      <c r="A38" s="201" t="s">
        <v>57</v>
      </c>
      <c r="B38" s="295">
        <f>B30+B34+B36</f>
        <v>1381903.29684</v>
      </c>
      <c r="C38" s="296">
        <f>C30+C34+C36</f>
        <v>1744663.6615499998</v>
      </c>
      <c r="D38" s="262">
        <f t="shared" ref="D38:AZ38" si="38">D30+D34+D36</f>
        <v>1702918.7226699998</v>
      </c>
      <c r="E38" s="262">
        <f t="shared" si="38"/>
        <v>0</v>
      </c>
      <c r="F38" s="262">
        <f t="shared" si="38"/>
        <v>1701010.34314</v>
      </c>
      <c r="G38" s="262">
        <f t="shared" si="38"/>
        <v>0</v>
      </c>
      <c r="H38" s="262">
        <f t="shared" si="38"/>
        <v>1701010.3431399995</v>
      </c>
      <c r="I38" s="161">
        <f>IF(ISERROR(H38/C38*100),,H38/C38*100)</f>
        <v>97.497894902492689</v>
      </c>
      <c r="J38" s="259">
        <f>J30+J34+J36</f>
        <v>462852.5</v>
      </c>
      <c r="K38" s="262">
        <f t="shared" si="38"/>
        <v>122900</v>
      </c>
      <c r="L38" s="262">
        <f t="shared" si="38"/>
        <v>122900</v>
      </c>
      <c r="M38" s="161">
        <f>IF(ISERROR(L38/K38*100),,L38/K38*100)</f>
        <v>100</v>
      </c>
      <c r="N38" s="295">
        <f>N30+N34+N36</f>
        <v>459658.08</v>
      </c>
      <c r="O38" s="262">
        <f t="shared" si="38"/>
        <v>458955</v>
      </c>
      <c r="P38" s="262">
        <f t="shared" si="38"/>
        <v>458197.89811999991</v>
      </c>
      <c r="Q38" s="161">
        <f>IF(ISERROR(P38/O38*100),,P38/O38*100)</f>
        <v>99.835037883888376</v>
      </c>
      <c r="R38" s="295">
        <f>R30+R34+R36</f>
        <v>140000</v>
      </c>
      <c r="S38" s="262">
        <f t="shared" si="38"/>
        <v>190000</v>
      </c>
      <c r="T38" s="262">
        <f t="shared" si="38"/>
        <v>188920.61090999999</v>
      </c>
      <c r="U38" s="161">
        <f>IF(ISERROR(T38/S38*100),,T38/S38*100)</f>
        <v>99.431900478947369</v>
      </c>
      <c r="V38" s="295">
        <f>V30+V34+V36</f>
        <v>25000</v>
      </c>
      <c r="W38" s="262">
        <f t="shared" si="38"/>
        <v>25000</v>
      </c>
      <c r="X38" s="262">
        <f t="shared" si="38"/>
        <v>25000</v>
      </c>
      <c r="Y38" s="161">
        <f>IF(ISERROR(X38/W38*100),,X38/W38*100)</f>
        <v>100</v>
      </c>
      <c r="Z38" s="295">
        <f>Z30+Z34+Z36</f>
        <v>0</v>
      </c>
      <c r="AA38" s="262">
        <f t="shared" si="38"/>
        <v>19011.578950000003</v>
      </c>
      <c r="AB38" s="262">
        <f t="shared" si="38"/>
        <v>19011.578930000003</v>
      </c>
      <c r="AC38" s="161">
        <f>IF(ISERROR(AB38/AA38*100),,AB38/AA38*100)</f>
        <v>99.999999894800951</v>
      </c>
      <c r="AD38" s="295">
        <f>AD30+AD34+AD36</f>
        <v>0</v>
      </c>
      <c r="AE38" s="262">
        <f t="shared" si="38"/>
        <v>498281.8</v>
      </c>
      <c r="AF38" s="262">
        <f t="shared" si="38"/>
        <v>498281.73875999998</v>
      </c>
      <c r="AG38" s="161">
        <f>IF(ISERROR(AF38/AE38*100),,AF38/AE38*100)</f>
        <v>99.999987709765833</v>
      </c>
      <c r="AH38" s="295">
        <f>AH30+AH34+AH36</f>
        <v>88142.716839999994</v>
      </c>
      <c r="AI38" s="262">
        <f t="shared" si="38"/>
        <v>57452.782599999999</v>
      </c>
      <c r="AJ38" s="262">
        <f t="shared" si="38"/>
        <v>57452.782599999999</v>
      </c>
      <c r="AK38" s="161">
        <f>IF(ISERROR(AJ38/AI38*100),,AJ38/AI38*100)</f>
        <v>100</v>
      </c>
      <c r="AL38" s="295">
        <f>AL30+AL34+AL36</f>
        <v>206250</v>
      </c>
      <c r="AM38" s="262">
        <f t="shared" si="38"/>
        <v>206250</v>
      </c>
      <c r="AN38" s="262">
        <f t="shared" si="38"/>
        <v>164505.06112</v>
      </c>
      <c r="AO38" s="161">
        <f>IF(ISERROR(AN38/AM38*100),,AN38/AM38*100)</f>
        <v>79.760029633939382</v>
      </c>
      <c r="AP38" s="295">
        <f>AP30+AP34+AP36</f>
        <v>0</v>
      </c>
      <c r="AQ38" s="262">
        <f t="shared" si="38"/>
        <v>73312.5</v>
      </c>
      <c r="AR38" s="262">
        <f t="shared" si="38"/>
        <v>73312.5</v>
      </c>
      <c r="AS38" s="161">
        <f>IF(ISERROR(AR38/AQ38*100),,AR38/AQ38*100)</f>
        <v>100</v>
      </c>
      <c r="AT38" s="295">
        <f>AT30+AT34+AT36</f>
        <v>0</v>
      </c>
      <c r="AU38" s="262">
        <f t="shared" si="38"/>
        <v>20000</v>
      </c>
      <c r="AV38" s="262">
        <f t="shared" si="38"/>
        <v>20000</v>
      </c>
      <c r="AW38" s="161">
        <f>IF(ISERROR(AV38/AU38*100),,AV38/AU38*100)</f>
        <v>100</v>
      </c>
      <c r="AX38" s="295">
        <f>AX30+AX34+AX36</f>
        <v>0</v>
      </c>
      <c r="AY38" s="262">
        <f t="shared" si="38"/>
        <v>73500.000000000015</v>
      </c>
      <c r="AZ38" s="262">
        <f t="shared" si="38"/>
        <v>73428.17270000001</v>
      </c>
      <c r="BA38" s="161">
        <f>IF(ISERROR(AZ38/AY38*100),,AZ38/AY38*100)</f>
        <v>99.902275782312927</v>
      </c>
    </row>
    <row r="39" spans="1:53" ht="16.5" x14ac:dyDescent="0.25">
      <c r="B39" s="289">
        <f>B38-'[1]МБТ  всего'!B39</f>
        <v>0</v>
      </c>
      <c r="C39" s="289">
        <f>C38-'[2]Сводная  таблица'!$J$34/1000-'[1]МБТ  всего'!C39</f>
        <v>-2.3283064365386963E-10</v>
      </c>
      <c r="D39" s="297"/>
      <c r="E39" s="297"/>
      <c r="F39" s="297"/>
      <c r="G39" s="297"/>
      <c r="H39" s="289">
        <f>H38-'[2]Сводная  таблица'!$K$34/1000</f>
        <v>0</v>
      </c>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row>
    <row r="40" spans="1:53" s="10" customFormat="1" ht="14.25" x14ac:dyDescent="0.2"/>
    <row r="41" spans="1:53" x14ac:dyDescent="0.2">
      <c r="C41" s="266"/>
    </row>
    <row r="43" spans="1:53" ht="18" x14ac:dyDescent="0.2">
      <c r="AV43" s="298"/>
      <c r="AZ43" s="298"/>
    </row>
    <row r="44" spans="1:53" ht="15.75" x14ac:dyDescent="0.25">
      <c r="AV44" s="299"/>
      <c r="AZ44" s="299"/>
    </row>
  </sheetData>
  <mergeCells count="47">
    <mergeCell ref="A6:A10"/>
    <mergeCell ref="B6:I9"/>
    <mergeCell ref="J6:M6"/>
    <mergeCell ref="N6:U6"/>
    <mergeCell ref="V6:Y6"/>
    <mergeCell ref="J8:M8"/>
    <mergeCell ref="N8:Q8"/>
    <mergeCell ref="R8:U8"/>
    <mergeCell ref="V8:Y8"/>
    <mergeCell ref="J9:M9"/>
    <mergeCell ref="N9:Q9"/>
    <mergeCell ref="R9:U9"/>
    <mergeCell ref="V9:Y9"/>
    <mergeCell ref="AD6:AG6"/>
    <mergeCell ref="AH6:AK6"/>
    <mergeCell ref="AT6:BA6"/>
    <mergeCell ref="J7:M7"/>
    <mergeCell ref="N7:U7"/>
    <mergeCell ref="V7:Y7"/>
    <mergeCell ref="Z7:AC7"/>
    <mergeCell ref="AD7:AG7"/>
    <mergeCell ref="AH7:AK7"/>
    <mergeCell ref="AT7:BA7"/>
    <mergeCell ref="Z6:AC6"/>
    <mergeCell ref="Z9:AC9"/>
    <mergeCell ref="AT9:AW9"/>
    <mergeCell ref="AX9:BA9"/>
    <mergeCell ref="Z8:AC8"/>
    <mergeCell ref="AD8:AG8"/>
    <mergeCell ref="AH8:AK8"/>
    <mergeCell ref="AL8:AS8"/>
    <mergeCell ref="AT8:BA8"/>
    <mergeCell ref="AD9:AG9"/>
    <mergeCell ref="AH9:AK9"/>
    <mergeCell ref="AL9:AO9"/>
    <mergeCell ref="AP9:AS9"/>
    <mergeCell ref="AH11:AK11"/>
    <mergeCell ref="AL11:AO11"/>
    <mergeCell ref="AP11:AS11"/>
    <mergeCell ref="AT11:AW11"/>
    <mergeCell ref="AX11:BA11"/>
    <mergeCell ref="J11:M11"/>
    <mergeCell ref="N11:Q11"/>
    <mergeCell ref="R11:U11"/>
    <mergeCell ref="V11:Y11"/>
    <mergeCell ref="Z11:AC11"/>
    <mergeCell ref="AD11:AG11"/>
  </mergeCells>
  <pageMargins left="0.78740157480314965" right="0.39370078740157483" top="0.59055118110236227" bottom="0.59055118110236227" header="0.51181102362204722" footer="0.51181102362204722"/>
  <pageSetup paperSize="8" scale="56" fitToWidth="5" orientation="landscape" r:id="rId1"/>
  <headerFooter alignWithMargins="0">
    <oddFooter>&amp;R&amp;Z&amp;F&amp;A</oddFooter>
  </headerFooter>
  <colBreaks count="2" manualBreakCount="2">
    <brk id="21" max="38" man="1"/>
    <brk id="37"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7</vt:i4>
      </vt:variant>
    </vt:vector>
  </HeadingPairs>
  <TitlesOfParts>
    <vt:vector size="12" baseType="lpstr">
      <vt:lpstr>МБТ  всего</vt:lpstr>
      <vt:lpstr>Дотация</vt:lpstr>
      <vt:lpstr>Субсидия</vt:lpstr>
      <vt:lpstr>Субвенция</vt:lpstr>
      <vt:lpstr>Иные  МБТ</vt:lpstr>
      <vt:lpstr>Дотация!Заголовки_для_печати</vt:lpstr>
      <vt:lpstr>'Иные  МБТ'!Заголовки_для_печати</vt:lpstr>
      <vt:lpstr>Субвенция!Заголовки_для_печати</vt:lpstr>
      <vt:lpstr>Субсидия!Заголовки_для_печати</vt:lpstr>
      <vt:lpstr>'Иные  МБТ'!Область_печати</vt:lpstr>
      <vt:lpstr>Субвенция!Область_печати</vt:lpstr>
      <vt:lpstr>Субсидия!Область_печати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belanin</dc:creator>
  <cp:lastModifiedBy>u1496</cp:lastModifiedBy>
  <dcterms:created xsi:type="dcterms:W3CDTF">2023-03-16T08:48:57Z</dcterms:created>
  <dcterms:modified xsi:type="dcterms:W3CDTF">2023-04-25T09:11:54Z</dcterms:modified>
</cp:coreProperties>
</file>