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Обмен\!Исходящие\buh_uchet\К рейтингам\"/>
    </mc:Choice>
  </mc:AlternateContent>
  <xr:revisionPtr revIDLastSave="0" documentId="13_ncr:1_{0DC60627-6F81-4DD3-80FF-7479DEAB7CAB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Сроки погашения" sheetId="1" r:id="rId1"/>
    <sheet name="Динамика" sheetId="2" r:id="rId2"/>
    <sheet name="Изменения в Закон о бюджете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" i="2" l="1"/>
  <c r="F9" i="2" s="1"/>
  <c r="I10" i="2"/>
  <c r="H10" i="2"/>
  <c r="H9" i="2"/>
  <c r="I8" i="2"/>
  <c r="H8" i="2"/>
  <c r="I7" i="2"/>
  <c r="H7" i="2"/>
  <c r="J8" i="1"/>
  <c r="J5" i="1"/>
  <c r="I8" i="1"/>
  <c r="I5" i="1"/>
  <c r="E8" i="1"/>
  <c r="E5" i="1"/>
  <c r="D8" i="1"/>
  <c r="B8" i="1"/>
  <c r="H8" i="1"/>
  <c r="H5" i="1"/>
  <c r="G8" i="1"/>
  <c r="G5" i="1"/>
  <c r="F8" i="1"/>
  <c r="C5" i="1"/>
  <c r="B10" i="1"/>
  <c r="B9" i="1"/>
  <c r="F5" i="1"/>
  <c r="B7" i="1"/>
  <c r="B5" i="1"/>
  <c r="D5" i="1"/>
  <c r="F7" i="2" l="1"/>
  <c r="F8" i="2"/>
  <c r="I6" i="2"/>
  <c r="F10" i="2"/>
  <c r="F6" i="2" l="1"/>
</calcChain>
</file>

<file path=xl/sharedStrings.xml><?xml version="1.0" encoding="utf-8"?>
<sst xmlns="http://schemas.openxmlformats.org/spreadsheetml/2006/main" count="112" uniqueCount="53">
  <si>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</si>
  <si>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</si>
  <si>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</si>
  <si>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</si>
  <si>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</si>
  <si>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</si>
  <si>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</si>
  <si>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</si>
  <si>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</si>
  <si>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2023 г.</t>
  </si>
  <si>
    <t>2024 г.</t>
  </si>
  <si>
    <t>2025 г.</t>
  </si>
  <si>
    <t>в том числе со сроками погашения</t>
  </si>
  <si>
    <t>2026 г.</t>
  </si>
  <si>
    <t>2027 г.</t>
  </si>
  <si>
    <t>2028 г.</t>
  </si>
  <si>
    <t>Сведения о долговых обязательствах Липецкой области по состоянию на 01.01.2023 года, в том числе по видам обязательств и срокам их погашения</t>
  </si>
  <si>
    <t>2029 г.</t>
  </si>
  <si>
    <t>2030-2037 г.г.</t>
  </si>
  <si>
    <t>Сведения об объеме государственного долга Липецкой области по состоянию на 01.01.2023 г.</t>
  </si>
  <si>
    <t>№ п/п</t>
  </si>
  <si>
    <t>Наименование показателя</t>
  </si>
  <si>
    <t>По состоянию на 01.01.2023г.</t>
  </si>
  <si>
    <t>Отклонение к 01.01.2023г.</t>
  </si>
  <si>
    <t>млн. руб.</t>
  </si>
  <si>
    <t>%</t>
  </si>
  <si>
    <t>Государственный внутренний долг Липецкой области, всего</t>
  </si>
  <si>
    <t>1.1</t>
  </si>
  <si>
    <t>Государственные ценные бумаги Липецкой области</t>
  </si>
  <si>
    <t>1.2</t>
  </si>
  <si>
    <t>Бюджетные кредиты, полученные из федерального бюджета</t>
  </si>
  <si>
    <t>1.3</t>
  </si>
  <si>
    <t>1.4</t>
  </si>
  <si>
    <t>2</t>
  </si>
  <si>
    <t>Государственный внешний долг Липецкой области</t>
  </si>
  <si>
    <t>-</t>
  </si>
  <si>
    <t>Уровень государственного долга, в % к налоговым и неналоговым доходам</t>
  </si>
  <si>
    <t>Х</t>
  </si>
  <si>
    <t>3</t>
  </si>
  <si>
    <t>По состоянию на 01.01.2022г.</t>
  </si>
  <si>
    <t>Статья 10. Государственные внутренние заимствования, государственный внутренний долг и предоставление государственных гарантий Липецкой области</t>
  </si>
  <si>
    <t xml:space="preserve">Изменения в Закон Липецкой области от 13.12.2021 N 28-ОЗ "Об областном бюджете на 2022 год и на плановый период 2023 и 2024 годов" </t>
  </si>
  <si>
    <t>в том числе  по государственным гарантиям</t>
  </si>
  <si>
    <t>Сумма всего</t>
  </si>
  <si>
    <t xml:space="preserve">Закон Липецкой области от 13.12.2021 N 28-ОЗ "Об областном бюджете на 2022 год и на плановый период 2023 и 2024 годов" </t>
  </si>
  <si>
    <t>Верхний предел государственного внутреннего долга  Липецкой области на 1 января 2023 года в рублях</t>
  </si>
  <si>
    <t>Дата, номер, наименование документа</t>
  </si>
  <si>
    <t>Закон Липецкой области от 18.02.2022 N 63-ОЗ "О внесении изменений в Закон Липецкой области от 13.12.2021 N 28-ОЗ "Об областном бюджете на 2022 год и на плановый период 2023 и 2024 годов" "</t>
  </si>
  <si>
    <t>Закон Липецкой области от 27.06.2022 N 120-ОЗ "О внесении изменений в Закон Липецкой области от 13.12.2021 N 28-ОЗ "Об областном бюджете на 2022 год и на плановый период 2023 и 2024 годов" "</t>
  </si>
  <si>
    <t>Закон Липецкой области от 29.07.2022 N 131-ОЗ "О внесении изменений в Закон Липецкой области от 13.12.2021 N 28-ОЗ "Об областном бюджете на 2022 год и на плановый период 2023 и 2024 годов" "</t>
  </si>
  <si>
    <t>Закон Липецкой области от 23.09.2022 N 166-ОЗ "О внесении изменений в Закон Липецкой области от 13.12.2021 N 28-ОЗ "Об областном бюджете на 2022 год и на плановый период 2023 и 2024 годов" "</t>
  </si>
  <si>
    <t>Закон Липецкой области от 07.12.2022 N 226-ОЗ "О внесении изменений в Закон Липецкой области от 13.12.2021 N 28-ОЗ "Об областном бюджете на 2022 год и на плановый период 2023 и 2024 годов" "</t>
  </si>
  <si>
    <t>Уточненный верхний предел долга по Закону Липецкой области от 13.12.2021г №28-ОЗ, млн.руб.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</si>
</sst>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>
    <font>
      <sz val="10"/>
      <name val="Arial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Roman"/>
      <family val="1"/>
    </font>
    <font>
      <sz val="12"/>
      <name val="Times Roman"/>
      <family val="1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64" fontId="0" fillId="0" borderId="0" xfId="0" applyNumberForma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10" fillId="0" borderId="0" xfId="0" applyFont="1"/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164" fontId="7" fillId="2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" fontId="8" fillId="0" borderId="0" xfId="0" applyNumberFormat="1" applyFont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 indent="1"/>
    </xf>
    <xf numFmtId="4" fontId="0" fillId="0" borderId="0" xfId="0" applyNumberFormat="1"/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 indent="1"/>
    </xf>
    <xf numFmtId="4" fontId="4" fillId="0" borderId="8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 indent="1"/>
    </xf>
    <xf numFmtId="4" fontId="4" fillId="0" borderId="9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6"/>
  <sheetViews>
    <sheetView zoomScaleNormal="100" workbookViewId="0">
      <selection activeCell="A3" sqref="A3:A4"/>
    </sheetView>
  </sheetViews>
  <sheetFormatPr defaultRowHeight="12.75"/>
  <cols>
    <col min="1" max="1" width="34.5703125" customWidth="1"/>
    <col min="2" max="2" width="15.85546875" customWidth="1"/>
    <col min="3" max="3" width="18.28515625" customWidth="1"/>
    <col min="4" max="4" width="22.7109375" customWidth="1"/>
    <col min="5" max="5" width="18.5703125" customWidth="1"/>
    <col min="6" max="6" width="18.28515625" customWidth="1"/>
    <col min="7" max="7" width="21.140625" customWidth="1"/>
    <col min="8" max="8" width="19.28515625" customWidth="1"/>
    <col min="9" max="9" width="16.7109375" customWidth="1"/>
    <col min="10" max="10" width="14.140625" customWidth="1"/>
    <col min="12" max="12" width="10.42578125" bestFit="1" customWidth="1"/>
    <col min="14" max="14" width="14.85546875" customWidth="1"/>
  </cols>
  <sheetData>
    <row r="1" spans="1:12" ht="58.5" customHeight="1">
      <c r="A1" s="54" t="s">
        <v>16</v>
      </c>
      <c r="B1" s="54"/>
      <c r="C1" s="54"/>
      <c r="D1" s="54"/>
      <c r="E1" s="54"/>
      <c r="F1" s="54"/>
      <c r="G1" s="54"/>
      <c r="H1" s="54"/>
      <c r="I1" s="54"/>
      <c r="J1" s="54"/>
    </row>
    <row r="2" spans="1:12" ht="15.6" customHeight="1">
      <c r="A2" s="1"/>
      <c r="B2" s="1"/>
      <c r="E2" s="50"/>
      <c r="F2" s="50"/>
      <c r="G2" s="50"/>
      <c r="J2" s="18" t="s">
        <v>7</v>
      </c>
    </row>
    <row r="3" spans="1:12" ht="29.1" customHeight="1">
      <c r="A3" s="51" t="s">
        <v>0</v>
      </c>
      <c r="B3" s="51" t="s">
        <v>1</v>
      </c>
      <c r="C3" s="53" t="s">
        <v>12</v>
      </c>
      <c r="D3" s="53"/>
      <c r="E3" s="53"/>
      <c r="F3" s="53"/>
      <c r="G3" s="53"/>
      <c r="H3" s="53"/>
      <c r="I3" s="53"/>
      <c r="J3" s="53"/>
    </row>
    <row r="4" spans="1:12" ht="30" customHeight="1">
      <c r="A4" s="52"/>
      <c r="B4" s="52"/>
      <c r="C4" s="2" t="s">
        <v>9</v>
      </c>
      <c r="D4" s="2" t="s">
        <v>10</v>
      </c>
      <c r="E4" s="2" t="s">
        <v>11</v>
      </c>
      <c r="F4" s="2" t="s">
        <v>13</v>
      </c>
      <c r="G4" s="2" t="s">
        <v>14</v>
      </c>
      <c r="H4" s="2" t="s">
        <v>15</v>
      </c>
      <c r="I4" s="2" t="s">
        <v>17</v>
      </c>
      <c r="J4" s="2" t="s">
        <v>18</v>
      </c>
    </row>
    <row r="5" spans="1:12" ht="49.5" customHeight="1">
      <c r="A5" s="3" t="s">
        <v>2</v>
      </c>
      <c r="B5" s="11">
        <f t="shared" ref="B5:J5" si="0">SUM(B7:B10)</f>
        <v>13254817.630000001</v>
      </c>
      <c r="C5" s="12">
        <f t="shared" si="0"/>
        <v>1612112.4</v>
      </c>
      <c r="D5" s="12">
        <f t="shared" si="0"/>
        <v>1862636.2</v>
      </c>
      <c r="E5" s="12">
        <f t="shared" si="0"/>
        <v>2538403.4000000004</v>
      </c>
      <c r="F5" s="12">
        <f t="shared" si="0"/>
        <v>1588403.4000000001</v>
      </c>
      <c r="G5" s="12">
        <f t="shared" si="0"/>
        <v>1588403.4000000001</v>
      </c>
      <c r="H5" s="12">
        <f t="shared" si="0"/>
        <v>1588403.4000000001</v>
      </c>
      <c r="I5" s="12">
        <f t="shared" si="0"/>
        <v>1330323.78</v>
      </c>
      <c r="J5" s="12">
        <f t="shared" si="0"/>
        <v>1146131.75</v>
      </c>
    </row>
    <row r="6" spans="1:12" ht="20.100000000000001" customHeight="1">
      <c r="A6" s="4" t="s">
        <v>3</v>
      </c>
      <c r="B6" s="13"/>
      <c r="C6" s="17"/>
      <c r="D6" s="17"/>
      <c r="E6" s="17"/>
      <c r="F6" s="17"/>
      <c r="G6" s="15"/>
      <c r="H6" s="17"/>
      <c r="I6" s="17"/>
      <c r="J6" s="17"/>
    </row>
    <row r="7" spans="1:12" ht="39.950000000000003" customHeight="1">
      <c r="A7" s="5" t="s">
        <v>4</v>
      </c>
      <c r="B7" s="14">
        <f>SUM(C7:J7)</f>
        <v>3700000</v>
      </c>
      <c r="C7" s="15">
        <v>1300000</v>
      </c>
      <c r="D7" s="15">
        <v>1450000</v>
      </c>
      <c r="E7" s="15">
        <v>950000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</row>
    <row r="8" spans="1:12" ht="39.950000000000003" customHeight="1">
      <c r="A8" s="5" t="s">
        <v>8</v>
      </c>
      <c r="B8" s="14">
        <f>C8+D8+E8+F8+G8+H8+I8+J8-0.1</f>
        <v>9485585.6300000008</v>
      </c>
      <c r="C8" s="15">
        <v>304420.40000000002</v>
      </c>
      <c r="D8" s="15">
        <f>304420.4+100523.8</f>
        <v>404944.2</v>
      </c>
      <c r="E8" s="16">
        <f>917687.6+562500+100523.8</f>
        <v>1580711.4000000001</v>
      </c>
      <c r="F8" s="15">
        <f>917687.6+562500+100523.8</f>
        <v>1580711.4000000001</v>
      </c>
      <c r="G8" s="15">
        <f>917687.6+562500+100523.8</f>
        <v>1580711.4000000001</v>
      </c>
      <c r="H8" s="15">
        <f>917687.6+562500+100523.8</f>
        <v>1580711.4000000001</v>
      </c>
      <c r="I8" s="19">
        <f>1222107.98+100523.8</f>
        <v>1322631.78</v>
      </c>
      <c r="J8" s="15">
        <f>326553.25+804190.4+0.1</f>
        <v>1130743.75</v>
      </c>
      <c r="L8" s="6"/>
    </row>
    <row r="9" spans="1:12" ht="53.45" customHeight="1">
      <c r="A9" s="5" t="s">
        <v>6</v>
      </c>
      <c r="B9" s="14">
        <f>D9</f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</row>
    <row r="10" spans="1:12" ht="39.950000000000003" customHeight="1">
      <c r="A10" s="5" t="s">
        <v>5</v>
      </c>
      <c r="B10" s="14">
        <f>SUM(C10:J10)</f>
        <v>69232</v>
      </c>
      <c r="C10" s="16">
        <v>7692</v>
      </c>
      <c r="D10" s="16">
        <v>7692</v>
      </c>
      <c r="E10" s="16">
        <v>7692</v>
      </c>
      <c r="F10" s="16">
        <v>7692</v>
      </c>
      <c r="G10" s="16">
        <v>7692</v>
      </c>
      <c r="H10" s="16">
        <v>7692</v>
      </c>
      <c r="I10" s="16">
        <v>7692</v>
      </c>
      <c r="J10" s="16">
        <v>15388</v>
      </c>
    </row>
    <row r="11" spans="1:12" ht="42.75" customHeight="1">
      <c r="G11" s="6"/>
    </row>
    <row r="12" spans="1:12">
      <c r="F12" s="6"/>
    </row>
    <row r="13" spans="1:12" ht="18.75">
      <c r="A13" s="7"/>
    </row>
    <row r="14" spans="1:12" ht="18.75">
      <c r="A14" s="8"/>
    </row>
    <row r="15" spans="1:12" ht="18.75">
      <c r="A15" s="9"/>
    </row>
    <row r="16" spans="1:12" ht="18.75">
      <c r="A16" s="10"/>
      <c r="C16" s="10"/>
    </row>
  </sheetData>
  <mergeCells count="5">
    <mergeCell ref="E2:G2"/>
    <mergeCell ref="A3:A4"/>
    <mergeCell ref="B3:B4"/>
    <mergeCell ref="C3:J3"/>
    <mergeCell ref="A1:J1"/>
  </mergeCells>
  <phoneticPr fontId="0" type="noConversion"/>
  <pageMargins left="0.62992125984251968" right="0.55118110236220474" top="0.98425196850393704" bottom="0.98425196850393704" header="0.51181102362204722" footer="0.51181102362204722"/>
  <pageSetup paperSize="9" scale="8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J17"/>
  <sheetViews>
    <sheetView tabSelected="1" zoomScale="80" zoomScaleNormal="80" workbookViewId="0">
      <selection activeCell="C4" sqref="C4:C5"/>
    </sheetView>
  </sheetViews>
  <sheetFormatPr defaultRowHeight="12.75"/>
  <cols>
    <col min="3" max="3" width="52.85546875" customWidth="1"/>
    <col min="4" max="4" width="26.28515625" customWidth="1"/>
    <col min="5" max="6" width="17.85546875" customWidth="1"/>
    <col min="7" max="7" width="17.5703125" customWidth="1"/>
    <col min="8" max="8" width="17.85546875" customWidth="1"/>
    <col min="9" max="9" width="21.5703125" customWidth="1"/>
    <col min="14" max="14" width="53.28515625" customWidth="1"/>
    <col min="15" max="16" width="20.28515625" customWidth="1"/>
  </cols>
  <sheetData>
    <row r="2" spans="1:10" ht="18.75">
      <c r="A2" s="20"/>
      <c r="B2" s="62" t="s">
        <v>19</v>
      </c>
      <c r="C2" s="62"/>
      <c r="D2" s="62"/>
      <c r="E2" s="62"/>
      <c r="F2" s="62"/>
      <c r="G2" s="62"/>
      <c r="H2" s="62"/>
      <c r="I2" s="62"/>
    </row>
    <row r="3" spans="1:10" ht="18.75">
      <c r="A3" s="20"/>
      <c r="B3" s="20"/>
      <c r="C3" s="20"/>
      <c r="D3" s="20"/>
      <c r="E3" s="20"/>
      <c r="F3" s="20"/>
      <c r="G3" s="20"/>
      <c r="H3" s="20"/>
      <c r="I3" s="20"/>
    </row>
    <row r="4" spans="1:10" ht="54.75" customHeight="1">
      <c r="A4" s="21"/>
      <c r="B4" s="63" t="s">
        <v>20</v>
      </c>
      <c r="C4" s="57" t="s">
        <v>21</v>
      </c>
      <c r="D4" s="57" t="s">
        <v>52</v>
      </c>
      <c r="E4" s="59" t="s">
        <v>39</v>
      </c>
      <c r="F4" s="60"/>
      <c r="G4" s="59" t="s">
        <v>22</v>
      </c>
      <c r="H4" s="60"/>
      <c r="I4" s="23" t="s">
        <v>23</v>
      </c>
      <c r="J4" s="24"/>
    </row>
    <row r="5" spans="1:10" ht="51" customHeight="1">
      <c r="A5" s="21"/>
      <c r="B5" s="63"/>
      <c r="C5" s="58"/>
      <c r="D5" s="58"/>
      <c r="E5" s="22" t="s">
        <v>24</v>
      </c>
      <c r="F5" s="22" t="s">
        <v>25</v>
      </c>
      <c r="G5" s="22" t="s">
        <v>24</v>
      </c>
      <c r="H5" s="22" t="s">
        <v>25</v>
      </c>
      <c r="I5" s="22" t="s">
        <v>24</v>
      </c>
      <c r="J5" s="24"/>
    </row>
    <row r="6" spans="1:10" ht="45.75" customHeight="1">
      <c r="A6" s="20"/>
      <c r="B6" s="25">
        <v>1</v>
      </c>
      <c r="C6" s="26" t="s">
        <v>26</v>
      </c>
      <c r="D6" s="38">
        <v>14037.38</v>
      </c>
      <c r="E6" s="27">
        <f>E7+E8+E9+E10</f>
        <v>10907.74</v>
      </c>
      <c r="F6" s="27">
        <f>F7+F8+F9+F10</f>
        <v>100.00000000000001</v>
      </c>
      <c r="G6" s="27">
        <v>13254.82</v>
      </c>
      <c r="H6" s="27">
        <v>100</v>
      </c>
      <c r="I6" s="27">
        <f>G6-E6</f>
        <v>2347.08</v>
      </c>
    </row>
    <row r="7" spans="1:10" ht="43.5" customHeight="1">
      <c r="A7" s="20"/>
      <c r="B7" s="28" t="s">
        <v>27</v>
      </c>
      <c r="C7" s="29" t="s">
        <v>28</v>
      </c>
      <c r="D7" s="38" t="s">
        <v>35</v>
      </c>
      <c r="E7" s="27">
        <v>5000</v>
      </c>
      <c r="F7" s="27">
        <f>E7/E6*100</f>
        <v>45.839009730704987</v>
      </c>
      <c r="G7" s="27">
        <v>3700</v>
      </c>
      <c r="H7" s="27">
        <f>G7/G6*100</f>
        <v>27.914373790062786</v>
      </c>
      <c r="I7" s="27">
        <f>G7-E7</f>
        <v>-1300</v>
      </c>
    </row>
    <row r="8" spans="1:10" ht="43.5" customHeight="1">
      <c r="A8" s="20"/>
      <c r="B8" s="28" t="s">
        <v>29</v>
      </c>
      <c r="C8" s="29" t="s">
        <v>30</v>
      </c>
      <c r="D8" s="38" t="s">
        <v>35</v>
      </c>
      <c r="E8" s="27">
        <v>5828.25</v>
      </c>
      <c r="F8" s="27">
        <f>E8/E6*100</f>
        <v>53.432241692596271</v>
      </c>
      <c r="G8" s="27">
        <v>9485.59</v>
      </c>
      <c r="H8" s="27">
        <f>G8/G6*100</f>
        <v>71.563325643049097</v>
      </c>
      <c r="I8" s="27">
        <f>G8-E8</f>
        <v>3657.34</v>
      </c>
    </row>
    <row r="9" spans="1:10" ht="42" customHeight="1">
      <c r="A9" s="20"/>
      <c r="B9" s="28" t="s">
        <v>31</v>
      </c>
      <c r="C9" s="29" t="s">
        <v>6</v>
      </c>
      <c r="D9" s="38" t="s">
        <v>35</v>
      </c>
      <c r="E9" s="27">
        <v>0</v>
      </c>
      <c r="F9" s="27">
        <f>E9/E6*100</f>
        <v>0</v>
      </c>
      <c r="G9" s="27">
        <v>0</v>
      </c>
      <c r="H9" s="27">
        <f>G9/G6*100</f>
        <v>0</v>
      </c>
      <c r="I9" s="27">
        <v>0</v>
      </c>
    </row>
    <row r="10" spans="1:10" ht="23.25" customHeight="1">
      <c r="A10" s="20"/>
      <c r="B10" s="28" t="s">
        <v>32</v>
      </c>
      <c r="C10" s="30" t="s">
        <v>5</v>
      </c>
      <c r="D10" s="27">
        <v>851.8</v>
      </c>
      <c r="E10" s="27">
        <v>79.489999999999995</v>
      </c>
      <c r="F10" s="27">
        <f>E10/E6*100</f>
        <v>0.72874857669874782</v>
      </c>
      <c r="G10" s="27">
        <v>69.231999999999999</v>
      </c>
      <c r="H10" s="27">
        <f>(G10/G6*100)+0.01</f>
        <v>0.53231565573881801</v>
      </c>
      <c r="I10" s="27">
        <f>G10-E10</f>
        <v>-10.257999999999996</v>
      </c>
    </row>
    <row r="11" spans="1:10" ht="37.5">
      <c r="A11" s="20"/>
      <c r="B11" s="31" t="s">
        <v>33</v>
      </c>
      <c r="C11" s="26" t="s">
        <v>34</v>
      </c>
      <c r="D11" s="37" t="s">
        <v>35</v>
      </c>
      <c r="E11" s="27" t="s">
        <v>35</v>
      </c>
      <c r="F11" s="27" t="s">
        <v>35</v>
      </c>
      <c r="G11" s="27" t="s">
        <v>35</v>
      </c>
      <c r="H11" s="27" t="s">
        <v>35</v>
      </c>
      <c r="I11" s="27" t="s">
        <v>35</v>
      </c>
    </row>
    <row r="12" spans="1:10">
      <c r="A12" s="32"/>
      <c r="B12" s="32"/>
      <c r="C12" s="32"/>
      <c r="D12" s="32"/>
      <c r="E12" s="32"/>
      <c r="F12" s="32"/>
      <c r="G12" s="32"/>
      <c r="H12" s="32"/>
      <c r="I12" s="32"/>
    </row>
    <row r="13" spans="1:10" ht="18.75">
      <c r="A13" s="21"/>
      <c r="G13" s="61"/>
      <c r="H13" s="61"/>
      <c r="I13" s="24"/>
      <c r="J13" s="24"/>
    </row>
    <row r="14" spans="1:10" ht="18.75">
      <c r="A14" s="21"/>
      <c r="G14" s="33"/>
      <c r="H14" s="33"/>
      <c r="I14" s="24"/>
      <c r="J14" s="24"/>
    </row>
    <row r="15" spans="1:10" ht="33" customHeight="1">
      <c r="B15" s="55" t="s">
        <v>20</v>
      </c>
      <c r="C15" s="57" t="s">
        <v>21</v>
      </c>
      <c r="D15" s="59" t="s">
        <v>22</v>
      </c>
      <c r="E15" s="60"/>
      <c r="G15" s="35"/>
    </row>
    <row r="16" spans="1:10" ht="33" customHeight="1">
      <c r="B16" s="56"/>
      <c r="C16" s="58"/>
      <c r="D16" s="22" t="s">
        <v>24</v>
      </c>
      <c r="E16" s="22" t="s">
        <v>25</v>
      </c>
    </row>
    <row r="17" spans="2:5" ht="54.75" customHeight="1">
      <c r="B17" s="31" t="s">
        <v>38</v>
      </c>
      <c r="C17" s="34" t="s">
        <v>36</v>
      </c>
      <c r="D17" s="27" t="s">
        <v>37</v>
      </c>
      <c r="E17" s="36">
        <v>18.3</v>
      </c>
    </row>
  </sheetData>
  <mergeCells count="10">
    <mergeCell ref="B2:I2"/>
    <mergeCell ref="B4:B5"/>
    <mergeCell ref="C4:C5"/>
    <mergeCell ref="E4:F4"/>
    <mergeCell ref="G4:H4"/>
    <mergeCell ref="B15:B16"/>
    <mergeCell ref="C15:C16"/>
    <mergeCell ref="D15:E15"/>
    <mergeCell ref="G13:H13"/>
    <mergeCell ref="D4:D5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D22"/>
  <sheetViews>
    <sheetView workbookViewId="0">
      <selection activeCell="A5" sqref="A5:A6"/>
    </sheetView>
  </sheetViews>
  <sheetFormatPr defaultRowHeight="12.75"/>
  <cols>
    <col min="1" max="1" width="7.85546875" customWidth="1"/>
    <col min="2" max="2" width="57.85546875" customWidth="1"/>
    <col min="3" max="3" width="27.7109375" customWidth="1"/>
    <col min="4" max="4" width="26.140625" customWidth="1"/>
  </cols>
  <sheetData>
    <row r="2" spans="1:4" ht="39" customHeight="1">
      <c r="A2" s="67" t="s">
        <v>41</v>
      </c>
      <c r="B2" s="67"/>
      <c r="C2" s="67"/>
      <c r="D2" s="67"/>
    </row>
    <row r="3" spans="1:4" ht="34.5" customHeight="1">
      <c r="A3" s="68" t="s">
        <v>40</v>
      </c>
      <c r="B3" s="68"/>
      <c r="C3" s="68"/>
      <c r="D3" s="68"/>
    </row>
    <row r="4" spans="1:4" ht="12.75" customHeight="1">
      <c r="A4" s="66"/>
      <c r="B4" s="66"/>
      <c r="C4" s="66"/>
      <c r="D4" s="66"/>
    </row>
    <row r="5" spans="1:4" ht="38.25" customHeight="1">
      <c r="A5" s="65" t="s">
        <v>20</v>
      </c>
      <c r="B5" s="64" t="s">
        <v>46</v>
      </c>
      <c r="C5" s="64" t="s">
        <v>45</v>
      </c>
      <c r="D5" s="64"/>
    </row>
    <row r="6" spans="1:4" ht="46.5" customHeight="1">
      <c r="A6" s="65"/>
      <c r="B6" s="64"/>
      <c r="C6" s="48" t="s">
        <v>43</v>
      </c>
      <c r="D6" s="49" t="s">
        <v>42</v>
      </c>
    </row>
    <row r="7" spans="1:4" ht="56.25" customHeight="1">
      <c r="A7" s="45">
        <v>1</v>
      </c>
      <c r="B7" s="46" t="s">
        <v>44</v>
      </c>
      <c r="C7" s="47">
        <v>12075762098.73</v>
      </c>
      <c r="D7" s="47">
        <v>1204360000</v>
      </c>
    </row>
    <row r="8" spans="1:4" ht="72" customHeight="1">
      <c r="A8" s="42">
        <v>2</v>
      </c>
      <c r="B8" s="43" t="s">
        <v>47</v>
      </c>
      <c r="C8" s="44">
        <v>11723198098.73</v>
      </c>
      <c r="D8" s="44">
        <v>851796000</v>
      </c>
    </row>
    <row r="9" spans="1:4" ht="72" customHeight="1">
      <c r="A9" s="42">
        <v>3</v>
      </c>
      <c r="B9" s="43" t="s">
        <v>48</v>
      </c>
      <c r="C9" s="44">
        <v>11737765674.68</v>
      </c>
      <c r="D9" s="44">
        <v>851796000</v>
      </c>
    </row>
    <row r="10" spans="1:4" ht="72" customHeight="1">
      <c r="A10" s="42">
        <v>4</v>
      </c>
      <c r="B10" s="43" t="s">
        <v>49</v>
      </c>
      <c r="C10" s="44">
        <v>13987765674.68</v>
      </c>
      <c r="D10" s="44">
        <v>851796000</v>
      </c>
    </row>
    <row r="11" spans="1:4" ht="72" customHeight="1">
      <c r="A11" s="42">
        <v>5</v>
      </c>
      <c r="B11" s="43" t="s">
        <v>50</v>
      </c>
      <c r="C11" s="44">
        <v>13732961292.4</v>
      </c>
      <c r="D11" s="44">
        <v>851796000</v>
      </c>
    </row>
    <row r="12" spans="1:4" ht="72" customHeight="1">
      <c r="A12" s="42">
        <v>6</v>
      </c>
      <c r="B12" s="43" t="s">
        <v>51</v>
      </c>
      <c r="C12" s="44">
        <v>14037381642.4</v>
      </c>
      <c r="D12" s="44">
        <v>851796000</v>
      </c>
    </row>
    <row r="13" spans="1:4">
      <c r="A13" s="39"/>
      <c r="B13" s="40"/>
      <c r="C13" s="41"/>
      <c r="D13" s="41"/>
    </row>
    <row r="14" spans="1:4">
      <c r="A14" s="39"/>
      <c r="B14" s="40"/>
      <c r="C14" s="41"/>
      <c r="D14" s="41"/>
    </row>
    <row r="15" spans="1:4">
      <c r="A15" s="39"/>
      <c r="B15" s="40"/>
      <c r="C15" s="41"/>
      <c r="D15" s="41"/>
    </row>
    <row r="16" spans="1:4">
      <c r="B16" s="40"/>
      <c r="C16" s="41"/>
      <c r="D16" s="41"/>
    </row>
    <row r="17" spans="2:4">
      <c r="B17" s="40"/>
      <c r="C17" s="41"/>
      <c r="D17" s="41"/>
    </row>
    <row r="18" spans="2:4">
      <c r="B18" s="40"/>
      <c r="C18" s="41"/>
      <c r="D18" s="41"/>
    </row>
    <row r="19" spans="2:4">
      <c r="B19" s="40"/>
    </row>
    <row r="20" spans="2:4">
      <c r="B20" s="40"/>
    </row>
    <row r="21" spans="2:4">
      <c r="B21" s="40"/>
    </row>
    <row r="22" spans="2:4">
      <c r="B22" s="40"/>
    </row>
  </sheetData>
  <mergeCells count="6">
    <mergeCell ref="C5:D5"/>
    <mergeCell ref="B5:B6"/>
    <mergeCell ref="A5:A6"/>
    <mergeCell ref="A4:D4"/>
    <mergeCell ref="A2:D2"/>
    <mergeCell ref="A3:D3"/>
  </mergeCells>
  <pageMargins left="0.6" right="0.47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Сроки погашения</vt:lpstr>
      <vt:lpstr>Динамика</vt:lpstr>
      <vt:lpstr>Изменения в Закон о бюджете</vt:lpstr>
    </vt:vector>
  </TitlesOfParts>
  <Company>OBLFU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u1533</cp:lastModifiedBy>
  <cp:lastPrinted>2023-03-14T13:19:45Z</cp:lastPrinted>
  <dcterms:created xsi:type="dcterms:W3CDTF">2009-02-03T12:23:53Z</dcterms:created>
  <dcterms:modified xsi:type="dcterms:W3CDTF">2023-04-25T09:15:49Z</dcterms:modified>
</cp:coreProperties>
</file>