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4295" windowHeight="4440"/>
  </bookViews>
  <sheets>
    <sheet name="Лист1" sheetId="1" r:id="rId1"/>
  </sheets>
  <definedNames>
    <definedName name="_xlnm._FilterDatabase" localSheetId="0" hidden="1">Лист1!$B$4:$G$312</definedName>
    <definedName name="_xlnm.Print_Titles" localSheetId="0">Лист1!$3:$4</definedName>
    <definedName name="_xlnm.Print_Area" localSheetId="0">Лист1!$A$1:$G$801</definedName>
  </definedNames>
  <calcPr calcId="124519" fullCalcOnLoad="1"/>
</workbook>
</file>

<file path=xl/calcChain.xml><?xml version="1.0" encoding="utf-8"?>
<calcChain xmlns="http://schemas.openxmlformats.org/spreadsheetml/2006/main">
  <c r="G362" i="1"/>
  <c r="G363"/>
  <c r="G361"/>
  <c r="G359"/>
  <c r="G365"/>
  <c r="G366"/>
  <c r="G105"/>
  <c r="G38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3"/>
  <c r="G740"/>
  <c r="G741"/>
  <c r="G742"/>
  <c r="G743"/>
  <c r="G744"/>
  <c r="G745"/>
  <c r="G746"/>
  <c r="G747"/>
  <c r="G748"/>
  <c r="G749"/>
  <c r="G751"/>
  <c r="G759"/>
  <c r="G760"/>
  <c r="G761"/>
  <c r="G762"/>
  <c r="G763"/>
  <c r="G764"/>
  <c r="G765"/>
  <c r="G766"/>
  <c r="G767"/>
  <c r="G768"/>
  <c r="G769"/>
  <c r="G771"/>
  <c r="G772"/>
  <c r="G773"/>
  <c r="G774"/>
  <c r="G778"/>
  <c r="G779"/>
  <c r="G780"/>
  <c r="G781"/>
  <c r="G782"/>
  <c r="G783"/>
  <c r="G784"/>
  <c r="F758"/>
  <c r="F755"/>
  <c r="G755"/>
  <c r="E758"/>
  <c r="F757"/>
  <c r="F754"/>
  <c r="G754"/>
  <c r="E757"/>
  <c r="F756"/>
  <c r="F753"/>
  <c r="G753"/>
  <c r="E756"/>
  <c r="G709"/>
  <c r="G710"/>
  <c r="G711"/>
  <c r="G712"/>
  <c r="G713"/>
  <c r="G714"/>
  <c r="G715"/>
  <c r="G716"/>
  <c r="G717"/>
  <c r="G718"/>
  <c r="G719"/>
  <c r="G724"/>
  <c r="G725"/>
  <c r="G726"/>
  <c r="G727"/>
  <c r="G728"/>
  <c r="G729"/>
  <c r="G730"/>
  <c r="G731"/>
  <c r="G732"/>
  <c r="G736"/>
  <c r="G737"/>
  <c r="G738"/>
  <c r="G739"/>
  <c r="F723"/>
  <c r="E723"/>
  <c r="G723"/>
  <c r="F722"/>
  <c r="E722"/>
  <c r="F721"/>
  <c r="E721"/>
  <c r="G721"/>
  <c r="G683"/>
  <c r="G684"/>
  <c r="G685"/>
  <c r="G686"/>
  <c r="G687"/>
  <c r="G688"/>
  <c r="G689"/>
  <c r="G690"/>
  <c r="G692"/>
  <c r="G694"/>
  <c r="G695"/>
  <c r="G696"/>
  <c r="G697"/>
  <c r="G698"/>
  <c r="G699"/>
  <c r="G702"/>
  <c r="G703"/>
  <c r="G704"/>
  <c r="G705"/>
  <c r="G706"/>
  <c r="G707"/>
  <c r="G708"/>
  <c r="F701"/>
  <c r="E701"/>
  <c r="F700"/>
  <c r="E700"/>
  <c r="G655"/>
  <c r="G656"/>
  <c r="G657"/>
  <c r="G658"/>
  <c r="G659"/>
  <c r="G660"/>
  <c r="G661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34"/>
  <c r="G635"/>
  <c r="G633"/>
  <c r="G630"/>
  <c r="G629"/>
  <c r="G596"/>
  <c r="G597"/>
  <c r="G598"/>
  <c r="G599"/>
  <c r="G600"/>
  <c r="G601"/>
  <c r="G602"/>
  <c r="G603"/>
  <c r="G604"/>
  <c r="G605"/>
  <c r="G606"/>
  <c r="G607"/>
  <c r="G608"/>
  <c r="G619"/>
  <c r="G620"/>
  <c r="G621"/>
  <c r="G622"/>
  <c r="G623"/>
  <c r="G625"/>
  <c r="G626"/>
  <c r="G627"/>
  <c r="G628"/>
  <c r="F617"/>
  <c r="E617"/>
  <c r="F616"/>
  <c r="E616"/>
  <c r="F615"/>
  <c r="E615"/>
  <c r="F614"/>
  <c r="E614"/>
  <c r="F613"/>
  <c r="E613"/>
  <c r="F612"/>
  <c r="E612"/>
  <c r="F611"/>
  <c r="G611"/>
  <c r="E611"/>
  <c r="F610"/>
  <c r="E610"/>
  <c r="F609"/>
  <c r="E609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3"/>
  <c r="G594"/>
  <c r="G595"/>
  <c r="G551"/>
  <c r="G552"/>
  <c r="G553"/>
  <c r="G554"/>
  <c r="G555"/>
  <c r="G556"/>
  <c r="G557"/>
  <c r="G558"/>
  <c r="G559"/>
  <c r="G562"/>
  <c r="G563"/>
  <c r="G564"/>
  <c r="G565"/>
  <c r="G570"/>
  <c r="G571"/>
  <c r="G572"/>
  <c r="G573"/>
  <c r="G526"/>
  <c r="G527"/>
  <c r="G528"/>
  <c r="G529"/>
  <c r="G530"/>
  <c r="G531"/>
  <c r="G532"/>
  <c r="G533"/>
  <c r="G534"/>
  <c r="G535"/>
  <c r="G537"/>
  <c r="G538"/>
  <c r="G539"/>
  <c r="G540"/>
  <c r="G541"/>
  <c r="G542"/>
  <c r="G543"/>
  <c r="G544"/>
  <c r="G545"/>
  <c r="G546"/>
  <c r="G547"/>
  <c r="G548"/>
  <c r="G549"/>
  <c r="G550"/>
  <c r="G494"/>
  <c r="G495"/>
  <c r="G496"/>
  <c r="G497"/>
  <c r="G498"/>
  <c r="G499"/>
  <c r="G500"/>
  <c r="G501"/>
  <c r="G503"/>
  <c r="G511"/>
  <c r="G512"/>
  <c r="G513"/>
  <c r="G514"/>
  <c r="G515"/>
  <c r="G522"/>
  <c r="G523"/>
  <c r="G524"/>
  <c r="G525"/>
  <c r="G493"/>
  <c r="G786"/>
  <c r="G787"/>
  <c r="G788"/>
  <c r="G791"/>
  <c r="G459"/>
  <c r="G458"/>
  <c r="G451"/>
  <c r="G452"/>
  <c r="G453"/>
  <c r="G454"/>
  <c r="G455"/>
  <c r="G456"/>
  <c r="G457"/>
  <c r="G449"/>
  <c r="G448"/>
  <c r="G447"/>
  <c r="G446"/>
  <c r="G445"/>
  <c r="G444"/>
  <c r="G433"/>
  <c r="G434"/>
  <c r="G435"/>
  <c r="G436"/>
  <c r="G437"/>
  <c r="G438"/>
  <c r="G439"/>
  <c r="G440"/>
  <c r="G441"/>
  <c r="G442"/>
  <c r="G443"/>
  <c r="G450"/>
  <c r="G432"/>
  <c r="G424"/>
  <c r="G425"/>
  <c r="G426"/>
  <c r="G427"/>
  <c r="G428"/>
  <c r="F172"/>
  <c r="G172"/>
  <c r="F173"/>
  <c r="G173"/>
  <c r="F174"/>
  <c r="G174"/>
  <c r="F168"/>
  <c r="G168"/>
  <c r="F169"/>
  <c r="G169"/>
  <c r="F170"/>
  <c r="G170"/>
  <c r="F171"/>
  <c r="G171"/>
  <c r="F166"/>
  <c r="G166"/>
  <c r="F167"/>
  <c r="G167"/>
  <c r="F158"/>
  <c r="G158"/>
  <c r="F159"/>
  <c r="G159"/>
  <c r="F160"/>
  <c r="G160"/>
  <c r="F161"/>
  <c r="G161"/>
  <c r="F162"/>
  <c r="G162"/>
  <c r="F163"/>
  <c r="G163"/>
  <c r="F164"/>
  <c r="G164"/>
  <c r="F165"/>
  <c r="G165"/>
  <c r="F154"/>
  <c r="G154"/>
  <c r="F155"/>
  <c r="G155"/>
  <c r="F156"/>
  <c r="G156"/>
  <c r="F157"/>
  <c r="G157"/>
  <c r="F151"/>
  <c r="G151"/>
  <c r="F152"/>
  <c r="G152"/>
  <c r="F153"/>
  <c r="G153"/>
  <c r="F149"/>
  <c r="G149"/>
  <c r="F150"/>
  <c r="G150"/>
  <c r="F146"/>
  <c r="G146"/>
  <c r="F147"/>
  <c r="G147"/>
  <c r="F148"/>
  <c r="G148"/>
  <c r="F142"/>
  <c r="G142"/>
  <c r="F143"/>
  <c r="G143"/>
  <c r="F144"/>
  <c r="G144"/>
  <c r="F145"/>
  <c r="G145"/>
  <c r="F139"/>
  <c r="G139"/>
  <c r="F140"/>
  <c r="G140"/>
  <c r="F141"/>
  <c r="G141"/>
  <c r="F138"/>
  <c r="G138"/>
  <c r="F132"/>
  <c r="G132"/>
  <c r="F133"/>
  <c r="G133"/>
  <c r="F134"/>
  <c r="G134"/>
  <c r="F135"/>
  <c r="G135"/>
  <c r="F136"/>
  <c r="G136"/>
  <c r="F137"/>
  <c r="G137"/>
  <c r="F131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08"/>
  <c r="G109"/>
  <c r="G110"/>
  <c r="G111"/>
  <c r="G112"/>
  <c r="G107"/>
  <c r="G113"/>
  <c r="G799"/>
  <c r="G800"/>
  <c r="G801"/>
  <c r="G484"/>
  <c r="G485"/>
  <c r="G486"/>
  <c r="G487"/>
  <c r="G488"/>
  <c r="G489"/>
  <c r="G490"/>
  <c r="G491"/>
  <c r="G483"/>
  <c r="G477"/>
  <c r="G479"/>
  <c r="G474"/>
  <c r="G475"/>
  <c r="G476"/>
  <c r="G465"/>
  <c r="G466"/>
  <c r="G467"/>
  <c r="G468"/>
  <c r="G469"/>
  <c r="G470"/>
  <c r="G471"/>
  <c r="G472"/>
  <c r="G462"/>
  <c r="G463"/>
  <c r="G464"/>
  <c r="G461"/>
  <c r="G176"/>
  <c r="G177"/>
  <c r="G178"/>
  <c r="G179"/>
  <c r="G180"/>
  <c r="G181"/>
  <c r="G182"/>
  <c r="G183"/>
  <c r="G184"/>
  <c r="G185"/>
  <c r="G186"/>
  <c r="G11"/>
  <c r="G10"/>
  <c r="G7"/>
  <c r="G8"/>
  <c r="G9"/>
  <c r="G6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4"/>
  <c r="G402"/>
  <c r="G400"/>
  <c r="G398"/>
  <c r="G396"/>
  <c r="G394"/>
  <c r="G392"/>
  <c r="G390"/>
  <c r="G388"/>
  <c r="G386"/>
  <c r="G384"/>
  <c r="G382"/>
  <c r="G380"/>
  <c r="G378"/>
  <c r="G376"/>
  <c r="G374"/>
  <c r="G372"/>
  <c r="G370"/>
  <c r="G368"/>
  <c r="G405"/>
  <c r="G403"/>
  <c r="G401"/>
  <c r="G347"/>
  <c r="G348"/>
  <c r="G349"/>
  <c r="G350"/>
  <c r="G351"/>
  <c r="G352"/>
  <c r="G353"/>
  <c r="G354"/>
  <c r="G355"/>
  <c r="G356"/>
  <c r="G357"/>
  <c r="G358"/>
  <c r="G367"/>
  <c r="G369"/>
  <c r="G371"/>
  <c r="G373"/>
  <c r="G375"/>
  <c r="G377"/>
  <c r="G379"/>
  <c r="G381"/>
  <c r="G383"/>
  <c r="G385"/>
  <c r="G387"/>
  <c r="G389"/>
  <c r="G391"/>
  <c r="G393"/>
  <c r="G395"/>
  <c r="G397"/>
  <c r="G399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14"/>
  <c r="G298"/>
  <c r="G243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9"/>
  <c r="G300"/>
  <c r="G301"/>
  <c r="G302"/>
  <c r="G303"/>
  <c r="G304"/>
  <c r="G305"/>
  <c r="G306"/>
  <c r="G307"/>
  <c r="G308"/>
  <c r="G309"/>
  <c r="G310"/>
  <c r="G311"/>
  <c r="G312"/>
  <c r="G756"/>
  <c r="G616"/>
  <c r="G700"/>
  <c r="G610"/>
  <c r="G612"/>
  <c r="G614"/>
  <c r="G722"/>
  <c r="G609"/>
  <c r="G613"/>
  <c r="G615"/>
  <c r="G617"/>
  <c r="G701"/>
  <c r="G758"/>
  <c r="G757"/>
</calcChain>
</file>

<file path=xl/sharedStrings.xml><?xml version="1.0" encoding="utf-8"?>
<sst xmlns="http://schemas.openxmlformats.org/spreadsheetml/2006/main" count="1824" uniqueCount="715">
  <si>
    <t>Услуга по оказанию первичной специализированной медико-санитарной помощи наркологическим больным в амбулаторных условиях</t>
  </si>
  <si>
    <t>Услуга по оказанию первичной специализированной медико-санитарной помощи больным с психическими расстройствами и расстройствами поведения в условиях дневного стационара</t>
  </si>
  <si>
    <t>Услуга по оказанию специализированной медицинской помощи инфекционным больным в стационарных условиях</t>
  </si>
  <si>
    <t xml:space="preserve"> Услуга по бесплатному зубопротезированию (кроме расходов на оплату стоимости драгоценных металлов и металлокерамики)</t>
  </si>
  <si>
    <t>Услуга по оказанию санаторно-курортной помощи детям и подросткам в стационарных условиях</t>
  </si>
  <si>
    <t>Услуга по профилактике, диагностике и лечению ВИЧ-инфекций и иных инфекционных заболеваний</t>
  </si>
  <si>
    <t>Услуга по профилактике заболеваний и формированию здорового образа жизни</t>
  </si>
  <si>
    <t>Услуга по приготовлению специализированного детского молочного питания</t>
  </si>
  <si>
    <t>Наименование учреждения</t>
  </si>
  <si>
    <t xml:space="preserve">Услуга по оказанию первичной специализированной медико-санитарной помощи лицам, регулярно занимающимся спортом, в амбулаторных условиях </t>
  </si>
  <si>
    <t>Услуга по оказанию первичной специализированной медико-санитарной помощи инфекционным больным в условиях дневного стационара</t>
  </si>
  <si>
    <t>Услуга по оказанию скорой специализированной медицинской помощи</t>
  </si>
  <si>
    <t xml:space="preserve">Услуга по оказанию стационарной паллиативной медицинской помощи (в том числе на койках сестринского ухода) </t>
  </si>
  <si>
    <t>Услуга по организации долечивания работающих граждан, нуждающихся в реабилитации непосредственно после стационарного лечения, в санаторно-курортных учреждениях</t>
  </si>
  <si>
    <t>Услуга по библиотечному обслуживанию</t>
  </si>
  <si>
    <t>Услуга по контролю за качественным обеспечением лекарственной помощи населению области</t>
  </si>
  <si>
    <t>Услуга по оказанию первичной специализированной медико-санитарной помоощи  венерологическим больным в условиях дневного стационара</t>
  </si>
  <si>
    <t>Услуга по оказанию специализированной медицинской помощи венерологическим больным в стационарных условиях</t>
  </si>
  <si>
    <t>Услуга по повышению квалификации среднего медицинского персонала</t>
  </si>
  <si>
    <t>Услуга по предоставлению среднего профессионального медицинского и фармацевтического образования</t>
  </si>
  <si>
    <t>Услуга по оказанию первичной специализированной медико-санитарной помощи взрослому населению в амбулаторных условиях</t>
  </si>
  <si>
    <t xml:space="preserve">Услуга по бесплатному обеспечению детей в возрасте до трех лет  специальными  молочными продуктами  питания </t>
  </si>
  <si>
    <t>Услуга по оказанию специализированной медицинской помощи больным туберкулезом в стационарных условиях</t>
  </si>
  <si>
    <t>ГУЗ "Липецкий областной наркологический диспансер"</t>
  </si>
  <si>
    <t>Услуга по оказанию стационарной медицинской помощи детям-сиротам, детям, оставшимся без попечения родителей, и детям, находящимся в трудной жизненной ситуации</t>
  </si>
  <si>
    <t>Услуга по бесплатному слухопротезированию</t>
  </si>
  <si>
    <t>Услуга по проведению судебно-медицинской экспертизы</t>
  </si>
  <si>
    <t>Услуга по ликвидации медицинских последствий чрезвычайных ситуаций</t>
  </si>
  <si>
    <t>Объемы в натуральном выражении (значение, утвержденное в государственном задании на отчетный финансовый год)</t>
  </si>
  <si>
    <t>%</t>
  </si>
  <si>
    <t>ед.изм.</t>
  </si>
  <si>
    <t>годовой план</t>
  </si>
  <si>
    <t xml:space="preserve">Наименование  государственной  услуги                         </t>
  </si>
  <si>
    <t>Услуга по оказанию специализированной медицинской помощи больным с психическими расстройствами и расстройствами поведения в стационарных условиях</t>
  </si>
  <si>
    <t>Услуга по обеспечению детей путевками на санаторно-курортное лечение</t>
  </si>
  <si>
    <t>Услуга по оказанию высокотехнологичной медицинской помощи в стационарных условиях</t>
  </si>
  <si>
    <t>ГУЗ "Областная детская больница"</t>
  </si>
  <si>
    <t>ГУЗ "Липецкая областная клиническая больница"</t>
  </si>
  <si>
    <t>ГУЗ "Липецкий областной онкологнческий диспансер"</t>
  </si>
  <si>
    <t>ГУЗ "Липецкая областная клиническая инфекционная больница"</t>
  </si>
  <si>
    <t>ГУЗ "Областной врачебно-физкультурный диспансер"</t>
  </si>
  <si>
    <t>ГУЗ "Липецкая областная станция переливания крови"</t>
  </si>
  <si>
    <t>ГСКУ ЛОДС "Мечта"</t>
  </si>
  <si>
    <t>ГУЗ ОТ "Медицинский информационно-аналитический центр"</t>
  </si>
  <si>
    <t>ГУ "Областная научная медицинская библиотека"</t>
  </si>
  <si>
    <t>ГУЗ "Грязинская районная стоматологическая поликлиника"</t>
  </si>
  <si>
    <t>ГУЗ "Данковская районная стоматологическая поликлиника"</t>
  </si>
  <si>
    <t>ГУЗ "Лебедянская районная стоматологическая поликлиника"</t>
  </si>
  <si>
    <t>ООАУ ДПО "Центр последипломного образования"</t>
  </si>
  <si>
    <t>ГУЗ "Липецкая городская больница № 3 "Свободный Сокол"</t>
  </si>
  <si>
    <t>ГУЗ "Липецкая городская больница № 4 "Липецк-Мед"</t>
  </si>
  <si>
    <t>ГУЗ "Липецкая городская поликлиника № 9"</t>
  </si>
  <si>
    <t>ГУЗ "Липецкая городская больница № 6 им. В.В. Макущенко"</t>
  </si>
  <si>
    <t>ГУЗ "Липецкая городская детская больница № 1"</t>
  </si>
  <si>
    <t>ГУЗ "Липецкая городская поликлиника № 7"</t>
  </si>
  <si>
    <t>ГУЗ "Липецкая городская стоматологическая поликлиника № 1"</t>
  </si>
  <si>
    <t>ГУЗ "Липецкая городская стоматологическая поликлиника № 2"</t>
  </si>
  <si>
    <t>ГУЗ "Елецкая городская больница № 1 им. Н.А. Семашко"</t>
  </si>
  <si>
    <t>ГУЗ "Елецкая городская детская больница"</t>
  </si>
  <si>
    <t>ГАУЗ "Елецкая стоматологическая поликлиника"</t>
  </si>
  <si>
    <t>ГУЗ "Елецкий врачебно-физкультурный диспансер"</t>
  </si>
  <si>
    <t>ГУЗ "Елецкий наркологический диспансер"</t>
  </si>
  <si>
    <t>ГУЗ "Елецкий специализированный Дом ребенка"</t>
  </si>
  <si>
    <t>Услуга по оказанию специализированной медицинской помощи инфекционным больным в амбулаторных условиях</t>
  </si>
  <si>
    <t>Услуга по оказанию первичной специализированной медико-санитарной помощи венерологическим больным  в амбулаторных условиях</t>
  </si>
  <si>
    <t>Услуга по оказанию первичной специализированной медико-санитарной  помощи больным туберкулезом в условиях дневного стационара</t>
  </si>
  <si>
    <t>Услуга по оказанию первичной специализированной медико-санитарной помощи наркологическим больным в условиях дневного стационара</t>
  </si>
  <si>
    <t>Услуга по оказанию специализированной медицинской помощи наркологическим больным в стационарных условиях</t>
  </si>
  <si>
    <t>ОГУ "Центр контроля качества и сертификации лекарственных средств"</t>
  </si>
  <si>
    <t>кол-во койко/дней</t>
  </si>
  <si>
    <t>кол-во пациенто/дней</t>
  </si>
  <si>
    <t>количество случаев госпитализа ции</t>
  </si>
  <si>
    <t>количество посещений с профилакти  ческой и иными целями</t>
  </si>
  <si>
    <t>количество случаев госпитализации</t>
  </si>
  <si>
    <t>количество  пациенто/ дней</t>
  </si>
  <si>
    <t>количество исследований</t>
  </si>
  <si>
    <t>Количество случаев госпитализации</t>
  </si>
  <si>
    <t>Посещение с профилактической и иными целями</t>
  </si>
  <si>
    <t>Обращение в связи с заболеваниями</t>
  </si>
  <si>
    <t>Количество посещений с профилактической и иными целями</t>
  </si>
  <si>
    <t>Количество выездов</t>
  </si>
  <si>
    <t>Кол-во отчетов</t>
  </si>
  <si>
    <t>Количество человек</t>
  </si>
  <si>
    <t>количество пациенто/дней</t>
  </si>
  <si>
    <t>Услуга по подготовке к аттестации работников государственных учреждений здравоохранения</t>
  </si>
  <si>
    <t>ГУЗ "Детская областная больница медицинской реабилитации"</t>
  </si>
  <si>
    <t>ГУЗ "Областной кожно-венерологический диспансер"</t>
  </si>
  <si>
    <t>ГУЗ "Грязинская межрайонная больница"</t>
  </si>
  <si>
    <t>ГУЗ "Липецкое областное бюро судебно-медицинской экспертизы"</t>
  </si>
  <si>
    <t>ГУЗ "Тербунская межрайонная больница"</t>
  </si>
  <si>
    <t>ГУЗ "Добринская межрайонная больница"</t>
  </si>
  <si>
    <t>ГУЗ "Добровская районная болдьница"</t>
  </si>
  <si>
    <t>ГУЗ "Долгоруковская районная больница"</t>
  </si>
  <si>
    <t>ГУЗ "Елецкая районная больница"</t>
  </si>
  <si>
    <t>ГУЗ "Задонская межрайонная больница"</t>
  </si>
  <si>
    <t>ГУЗ "Измалковская районная больница"</t>
  </si>
  <si>
    <t>ГУЗ "Краснинская районная больница"</t>
  </si>
  <si>
    <t>ГУЗ "Лебедянская межрайонная больница"</t>
  </si>
  <si>
    <t>ГУЗ "Лев-Толстовская районная больница"</t>
  </si>
  <si>
    <t>ГУЗ "Липецкий областной центр по профилактике и борьбе со СПИД и инфекционными заболеваниями"</t>
  </si>
  <si>
    <t>ГУЗ "Областная больница №2"</t>
  </si>
  <si>
    <t>ГУЗ "Областная стоматологическая больница-Стоматологический центр"</t>
  </si>
  <si>
    <t>ГУЗ "Становлянская районная больница"</t>
  </si>
  <si>
    <t>ГУЗ "Усманская межрайонная больница"</t>
  </si>
  <si>
    <t>ГУЗ "Хлевенская районная больница"</t>
  </si>
  <si>
    <t>ГУЗ ОТ "Центр медицинской профилактики"</t>
  </si>
  <si>
    <t>ГУЗ "Чаплыгинская районная больница"</t>
  </si>
  <si>
    <t>ГУЗ "Липецкая районная больница"</t>
  </si>
  <si>
    <t>ГАПОУ "Елецкий медицинский колледж"</t>
  </si>
  <si>
    <t>№ п/п</t>
  </si>
  <si>
    <t>количество посещений с профилактической и иными целями</t>
  </si>
  <si>
    <t>Услуга по медицинской реабилитации детей с болезнями центральной и периферической нервной системы, опорно-двигательного аппарата в стационарных условиях</t>
  </si>
  <si>
    <t>Услуга по медицинской реабилитации детей с болезнями центральной и периферической нервной системы, опорно-двигательного аппарата в амбулаторных условиях</t>
  </si>
  <si>
    <t>количество обращений в связи с заболеванием</t>
  </si>
  <si>
    <t>Услуга по медицинской реабилитации детей с болезнями центральной и периферической нервной системы, опорно-двигательного аппарата в условиях дневного стационара</t>
  </si>
  <si>
    <t>Услуга по оказанию первичной специализированной медицко-санитарной  помощи больным туберкулезом в амбулаторных условиях</t>
  </si>
  <si>
    <t>Количество обращений в связи с заболеванием</t>
  </si>
  <si>
    <t>Количество  посещений с профилактической и иными целями</t>
  </si>
  <si>
    <t>Кол-во пациенто/дней</t>
  </si>
  <si>
    <t>Количество пациенто/дней</t>
  </si>
  <si>
    <t>Количество порций</t>
  </si>
  <si>
    <t>Количество литров</t>
  </si>
  <si>
    <t>Количество койко/дней</t>
  </si>
  <si>
    <t>Количество условных единиц учета</t>
  </si>
  <si>
    <t>Количество исследований</t>
  </si>
  <si>
    <t>Количество книговыдач</t>
  </si>
  <si>
    <t>Количество студентов</t>
  </si>
  <si>
    <t>Количество слушателей</t>
  </si>
  <si>
    <t>Кол-во койко/дней</t>
  </si>
  <si>
    <t>Количество путевок</t>
  </si>
  <si>
    <t>Количество пациенто-дней</t>
  </si>
  <si>
    <t>ГАПОУ "Липецкий медицинский колледж"</t>
  </si>
  <si>
    <t>ГУЗ "Липецкая ГБ СМП № 1"</t>
  </si>
  <si>
    <t>факт за отчетный период</t>
  </si>
  <si>
    <t>кол-во случаев госпитализации</t>
  </si>
  <si>
    <t>ГУЗ "Липецкая областная станция скорой медицинской помощи"</t>
  </si>
  <si>
    <t>ГУЗ "Липецкий городской родильный дом"</t>
  </si>
  <si>
    <t>ГУЗ "Липецкий областной противотуберкулезный диспансер"</t>
  </si>
  <si>
    <t>Количество вызовов</t>
  </si>
  <si>
    <t>Кол-во койко-дней</t>
  </si>
  <si>
    <t>ГУЗ "Липецкий областной перинатальный центр"</t>
  </si>
  <si>
    <t>Услуга по лабораторной диагностике венерологических больных</t>
  </si>
  <si>
    <t>Услуга по оказанию скорой медицинской помощи, в том числе специализированной, в экстренной форме (в стационарных условиях)</t>
  </si>
  <si>
    <t>Услуга по оказанию скорой медицинской помощи, в том числе специализированной, в экстренной форме (вне медицинской организации)</t>
  </si>
  <si>
    <t>Услуга по оказанию скорой медицинской помощи, в том числе специализированной, в экстренной форме (в амбулаторных условиях)</t>
  </si>
  <si>
    <t>ГУЗ "Данковская межрайонная больница"</t>
  </si>
  <si>
    <t>Услуга по заготовке, переработке, хранению и обеспечению безопасности донорской крови и ее компонентов, безвозмездному обеспечению государственных медицинских организаций донорской кровью и ее компонентами</t>
  </si>
  <si>
    <t>Услуга по сбору, обработке и предоставлению информации о состоянии здоровья населения и деятельности учреждений здравоохранения Липецкой области</t>
  </si>
  <si>
    <t>ИНФОРМАЦИЯ ОБ ИСПОЛНЕНИИ ГОСУДАРСТВЕННОГО ЗАДАНИЯ ЗА 2015 г.</t>
  </si>
  <si>
    <t>Управление культуры и искусства Липецкой области</t>
  </si>
  <si>
    <t>Управление здравоохранения Липецкой области</t>
  </si>
  <si>
    <t>Липецкая областная универсальная научная библиотека</t>
  </si>
  <si>
    <t>Услуги по библиотечному, библиографическому и информационному обслуживанию пользователей библиотеки</t>
  </si>
  <si>
    <t>количество выданных документов</t>
  </si>
  <si>
    <t xml:space="preserve">Оказание методической помощи </t>
  </si>
  <si>
    <t>количество организаций, получивших консультационную помощь</t>
  </si>
  <si>
    <t xml:space="preserve">Проведение социально значимых мероприятий областного, межрегионального, всероссииского, международного масштабов </t>
  </si>
  <si>
    <t>количество мероприятий</t>
  </si>
  <si>
    <t>Липецкая областная детская библиотека</t>
  </si>
  <si>
    <t>Услуги по библиотечному, библиографическомуи информационному обслуживанию пользователей библиотеки</t>
  </si>
  <si>
    <t>Липецкая областная юношеская библиотека</t>
  </si>
  <si>
    <t>Липецкая областная специальная библиотка для слепых</t>
  </si>
  <si>
    <t>Липецкий областной колледж искусств им.К.Н.Игумнова</t>
  </si>
  <si>
    <t>Услуги по предоставлению среднего профессионального образования в сфере культуры и искусства</t>
  </si>
  <si>
    <t>количество учащихся</t>
  </si>
  <si>
    <t>Услуги по предоставлению дополнительного образования детям школьного возраста в сфере культуры и искусства</t>
  </si>
  <si>
    <t>Проведение социально значимых мероприятий областного, межрегионального, всероссииского, международного масштабов:  Организация и участие Липецкой делегации в 14-х Всероссийских Дельфийских играх;Участие одаренных детей, ведущих артистов, музыкантов в Международных и Всероссийскихпрофессиональных коллективов, конкурсах, фестивалях, форумах;Проведение 5-х  Дельфийских игр Липецкой области "Старт надежды"</t>
  </si>
  <si>
    <t>Елецкий государственный колледж искусств им.Т.Н.Хренникова</t>
  </si>
  <si>
    <t>Проведение социально значимых мероприятий областного, межрегионального, всероссииского, международного масштабов:  Участие одаренных детей, профессиональных коллективов, ведущих артистов, музыкантов в Международных и Всероссийских  конкурсах, фестивалях, форумах</t>
  </si>
  <si>
    <t>Учебно-методический центр по образованию и повышению квалификации специалистов культуры и искусства</t>
  </si>
  <si>
    <t>Услуги по повышение квалификации специалистов культуры и искусства</t>
  </si>
  <si>
    <t>количество образовательных программ</t>
  </si>
  <si>
    <t>Проведение социально значимых мероприятий областного, межрегионального, всероссииского, международного масштабов:   XII - Пленэр для учащихся ДХШ и художественных отделений ДШИ области ; XII-областной конкурс-фестиваль художественного творчества детей и юношества им. В.С. Сорокина; Открытый областной конкурс академических хоров и хоровых ансамблей ДШИ   с исполнением сочинений на литературные тексты русских поэтов классиков  памяти Т.Н.Хренникова; Проведение областного исполнительского конкурса, посвященного  175-летию рождения П.И.Чайковского</t>
  </si>
  <si>
    <t>Липецкий областной краеведческий музей</t>
  </si>
  <si>
    <t>Услуги по предоставлению доступа к культурному наследию, находящемуся в пользовании музеев</t>
  </si>
  <si>
    <t>количество выставок и экспозиций</t>
  </si>
  <si>
    <t>Липецкий областной художественный музей</t>
  </si>
  <si>
    <t>Услуги по предоставлению доступа к культурному наследию, находящемуся в пользовании музеев и выставочных залов .Липецкой области</t>
  </si>
  <si>
    <t>Проведение социально значимых мероприятий областного, межрегионального, всероссииского, международного масштабов:  Проведение XI Липецкого пленэра профессиональных художников ЦФО</t>
  </si>
  <si>
    <t>Липецкий областной выставочный зал</t>
  </si>
  <si>
    <t>Проведение социально значимых мероприятий областного, межрегионального, всероссииского, международного масштабов:  Областной праздник, посвященный Дню художника</t>
  </si>
  <si>
    <t>Липецкий областной музей природы</t>
  </si>
  <si>
    <t>Липецкий государственный академический театр драмы им. Л.Н.Толстого</t>
  </si>
  <si>
    <t>Театральное и концертное обслуживание населения</t>
  </si>
  <si>
    <t>количество спектаклей</t>
  </si>
  <si>
    <t>Проведение социально значимых мероприятий областного, межрегионального, всероссииского, международного масштабов:  Областной праздник, посвященный Пушкинскому дню России</t>
  </si>
  <si>
    <t>Липецкий государственный театр кукол</t>
  </si>
  <si>
    <t>Липецкая областная филармония</t>
  </si>
  <si>
    <t>Проведение социально значимых мероприятий областного, межрегионального, всероссииского, международного масштабов:  Музыкальный фестиваль им. Т.Н.Хренникова,участие в концерте мастеров искусств, посвященному 60-летию  ; Музыкальный спектакль "Жизнь за Отечество", посвященный 70-летию Великой Победы; Концерт ко Дню славянской письменности  и культуры</t>
  </si>
  <si>
    <t>Театр танца "Казаки России"</t>
  </si>
  <si>
    <t>количество концертов</t>
  </si>
  <si>
    <t>Проведение социально значимых мероприятий областного, межрегионального, всероссииского, международного масштабов:   Праздничный концерт, посвященный Дню  защиты детей и 15-летию детской студии   искусств "Казаки России"; Праздничный концерт, посвященный 25-летию образования театра танца "Казаки России"; Постановка музыкально-хореографического спектакля "Тихий Дон"</t>
  </si>
  <si>
    <t>Липецкий государственный оркестр русских народных инструментов</t>
  </si>
  <si>
    <t xml:space="preserve">Проведение социально значимых мероприятий областного, межрегионального, всероссииского, международного масштабов:   </t>
  </si>
  <si>
    <t>Проведение социально значимых мероприятий областного, межрегионального, всероссииского, международного масштабов:    Музыкальный фестиваль им. Т.Н.Хренникова ; Второй областной конкурс дирижеров оркестра русских народных инструментов</t>
  </si>
  <si>
    <t>Липецкий государственный духовой оркестр</t>
  </si>
  <si>
    <t>Липецкий областной центр культуры и народного творчества</t>
  </si>
  <si>
    <t>Услуги по организации  работы коллективов художественной самодеятельности и клубов по интересам</t>
  </si>
  <si>
    <t>количество участников коллективов</t>
  </si>
  <si>
    <t>Проведение социально значимых мероприятий областного, межрегионального, всероссииского, международного масштабов: Областной праздник, посвященный Дню работника культуры; VI Межрегиональный фестиваль детских хореографических коллективов " В гостях у Родничка" - 2015", посвященный 70-летию Победы в Великой отечественной войне; Телеконкурс исполнителей эстрадной песни "Голос сердца"; Областной конкурс юных исполнителей "Утренняя звезда"; Областной праздник духовой музыки "Под звуки победных маршей"; Областной фестиваль массовой хореографии, посвященный 70-летию Победы ; Областной фестиваль семейного творчества "Во имя любви и верности"; Областной конкурс юных вокалистов "Хрустальная нота" среди детей -сирот и детей из малообеспеченных семей; III межрегиональный фестиваль "С винтовкой и гармонью", посвященный 70-летию Победы в Великой отечественной войне; Проведение фестиваля А.П. Мистюкова</t>
  </si>
  <si>
    <t>Культурно-развивающий центр "Спартак"</t>
  </si>
  <si>
    <t>Услуги по организации культурно-досуговых мероприятий для населения</t>
  </si>
  <si>
    <t>Липецкий государственный ансамбль бального танца "Грация"</t>
  </si>
  <si>
    <t>Липецкий областной киноцентр</t>
  </si>
  <si>
    <t>Услуги по организации кинопоказа и кинопроката</t>
  </si>
  <si>
    <t>количество фильмовыдач</t>
  </si>
  <si>
    <t>Проведение социально значимых мероприятий областного, межрегионального, всероссииского, международного масштабов:   кинофестиваль "Радуга"</t>
  </si>
  <si>
    <t>Государственная дирекция по охране культурного наследия Липецкой области</t>
  </si>
  <si>
    <t>Услуги по сохранению, использованию и популяризации объектов культурного наследия</t>
  </si>
  <si>
    <t>Областной центр романовской игрушки</t>
  </si>
  <si>
    <t>Услуги по организации работы коллективов хзудожественной самодеятельности и клубов по интересам</t>
  </si>
  <si>
    <t>Центр развития туризма Липецкой области</t>
  </si>
  <si>
    <t>Услуги по популяризации и развитию туризма на территории  Липецкой области</t>
  </si>
  <si>
    <t>Управление социальной защиты населения Липецкой области</t>
  </si>
  <si>
    <t>человек</t>
  </si>
  <si>
    <t>Задонский СРЦ "Надежда"</t>
  </si>
  <si>
    <t xml:space="preserve">Социальная помощь и реабилитация несовершеннолетних, находящихся в трудной жизненной ситуации </t>
  </si>
  <si>
    <t>Перевозка несовершеннолетних , самовольно ушедших из семей и детских учреждений</t>
  </si>
  <si>
    <t>ОБУ "ЦСЗН по Воловскомук району"</t>
  </si>
  <si>
    <t>Передоставление мер социальной поддержки отдельным категориям граждан</t>
  </si>
  <si>
    <t>тыс.чел.</t>
  </si>
  <si>
    <t>ОБУ "ЦСЗН по Грязинскому району"</t>
  </si>
  <si>
    <t>ОБУ "ЦСЗН по Данковскому району"</t>
  </si>
  <si>
    <t>ОБУ "ЦСЗН по Добринскому району"</t>
  </si>
  <si>
    <t>ОБУ "ЦСЗН по Добровскому району"</t>
  </si>
  <si>
    <t>ОБУ "ЦСЗН по Долгоруковскому району"</t>
  </si>
  <si>
    <t>ОБУ "ЦСЗН по Елецкому району"</t>
  </si>
  <si>
    <t>ОБУ "ЦСЗН по Задонскому району"</t>
  </si>
  <si>
    <t>ОБУ "ЦСЗН по Измалковскому району"</t>
  </si>
  <si>
    <t>ОБУ "ЦСЗН по Краснинскому району"</t>
  </si>
  <si>
    <t>ОБУ "ЦСЗН по Лебедянскому району"</t>
  </si>
  <si>
    <t>ОБУ "ЦСЗН по Лев-Толстовскому району"</t>
  </si>
  <si>
    <t>ОБУ "ЦСЗН по Липецкому району"</t>
  </si>
  <si>
    <t>ОБУ "ЦСЗН по Становлянскому району"</t>
  </si>
  <si>
    <t>ОБУ "ЦСЗН по Тербунскому району"</t>
  </si>
  <si>
    <t>ОБУ "ЦСЗН по Усманскому району"</t>
  </si>
  <si>
    <t>ОБУ "ЦСЗН по Хлевенскому району"</t>
  </si>
  <si>
    <t>ОБУ "ЦСЗН по Чаплыгинскому району"</t>
  </si>
  <si>
    <t>ОБУ "ЦСЗН пог.Ельцу"</t>
  </si>
  <si>
    <t>ОБУ "ЦСЗН по г.Липецк"</t>
  </si>
  <si>
    <t>Социальное обслуживание граждан на дому и в нестационарных условиях</t>
  </si>
  <si>
    <t>ОГБУ "Александровский психоневрологический интернат"</t>
  </si>
  <si>
    <t xml:space="preserve">Социальное обслуживание граждан пожилого возраста и инвалидов в условиях стационара психоневрологического типа </t>
  </si>
  <si>
    <t>ОГБУ "Демкинский психоневрологический интернат"</t>
  </si>
  <si>
    <t>ОГБУ "Елецкий психоневрологический интернат"</t>
  </si>
  <si>
    <t>ОГБУ "Задонский психоневрологический интернат"</t>
  </si>
  <si>
    <t>ОГБУ "Трубетченский психоневрологический интернат"</t>
  </si>
  <si>
    <t>ОГБУ "Турчановский психоневрологический интернат"</t>
  </si>
  <si>
    <t>ОГБУ "Введенский геронтологический центр"</t>
  </si>
  <si>
    <t>Социальное обслуживание граждан пожилого возраста и инвалидов в условиях стационара общего типа</t>
  </si>
  <si>
    <t>ОГБУ "Елецкий дом интернат для престарелых и инваидов"</t>
  </si>
  <si>
    <t>ОГБУ "Липецкий дом интернат для престарелых и инваидов"</t>
  </si>
  <si>
    <t>ОГБУ "Ламской дом-интернат малой вместимости для граждан пожилого возраста и инвалидов "</t>
  </si>
  <si>
    <t>ОГБУ "Верхне-Матренский дом-интернат малой вместимости для граждан пожилого возраста и инвалидов "</t>
  </si>
  <si>
    <t>ОГБУ "Центр реабилитации инвалидов и пожилых людей "Сосновый бор"</t>
  </si>
  <si>
    <t>Реабилитационные и адаптационные услуги, предоставоляемые инвалидам</t>
  </si>
  <si>
    <t>ОГБУ "Елецкий детский дом-интернат для умственно отсталых детей"</t>
  </si>
  <si>
    <t>Социальное обслуживание и адаптация умственно отсталых детей</t>
  </si>
  <si>
    <t>ОГБУ "Реабилитационно-оздоровительный центр "Лесная сказка"</t>
  </si>
  <si>
    <t>Отдых, оздоровление и реабилитация детей, находящихся в трудной жизненной ситуации</t>
  </si>
  <si>
    <t>ОГБУ Липецкий дом ночного пребывания</t>
  </si>
  <si>
    <t>Временный приют в доме ночного пребывания</t>
  </si>
  <si>
    <t>Управление делами адмнистрации Липецкой области</t>
  </si>
  <si>
    <t>ОБУ «ИТЦ»</t>
  </si>
  <si>
    <t>шт</t>
  </si>
  <si>
    <t>количество консультаций /в день</t>
  </si>
  <si>
    <t>ОБУ «Эксплуатация областной собственности»</t>
  </si>
  <si>
    <t>Выполнение работ по санитарно-технической эксплуатации зданий, находящихся в областной собственности</t>
  </si>
  <si>
    <t>кв.м</t>
  </si>
  <si>
    <t>ОБУ «Автотранспортное учреждение»</t>
  </si>
  <si>
    <t>Предоставление услуг</t>
  </si>
  <si>
    <t>машино-смена</t>
  </si>
  <si>
    <t>Управление по делам печати,ТРВ и связи Липецкой оласти</t>
  </si>
  <si>
    <t>ОБУ "ТРК"Липецкое время"</t>
  </si>
  <si>
    <t>Объем оказания услуги  в натуральном выражении "час"</t>
  </si>
  <si>
    <t>Телевещание канала "Липецкое время"</t>
  </si>
  <si>
    <t xml:space="preserve">Телевещание  канала "Россия 2" </t>
  </si>
  <si>
    <t>Радиовещание канала "Липецк - FM"</t>
  </si>
  <si>
    <t>час</t>
  </si>
  <si>
    <t>ОБУ "ИД "Липецкая газета"</t>
  </si>
  <si>
    <t>"Производство, выпуск и распространение печатных изданий на территории Липецкой области с целью информирования населения о деятельности органов государственной власти, социально-экономической, политической и культурной жизни региона", в т.ч.</t>
  </si>
  <si>
    <t>Газета "Липецкая газета", объем 4-16 полос формата А2;</t>
  </si>
  <si>
    <t>Газета "Липецкая спортивная газета", объем 16 полос формата А3</t>
  </si>
  <si>
    <t>Еженедельная вкладка "Регион.Вести", объем 8 полос формата А3;</t>
  </si>
  <si>
    <t>Газета "Молодежный вестник", объём 36 полос формата А4;</t>
  </si>
  <si>
    <t>Газета "Золотой ключик", объем 32 полосы формата А4;</t>
  </si>
  <si>
    <t>Журнал "Липецкая газета: Итоги недели", объем 52 полосы формата А4;</t>
  </si>
  <si>
    <t>Литературный журнал "Петровский мост", объем 216 полос формата А4.</t>
  </si>
  <si>
    <t>усл.ед</t>
  </si>
  <si>
    <t>Управление административных органов Липецкой области</t>
  </si>
  <si>
    <t xml:space="preserve">Государственное (областное) бюджетное учреждение "Управление государственной противопожарной спасательной службы Липецкой области" </t>
  </si>
  <si>
    <t>Тушение пожаров</t>
  </si>
  <si>
    <t>Поиск и спасание людей на водных объектах</t>
  </si>
  <si>
    <t xml:space="preserve">Проведение аварийно-спасательных работ </t>
  </si>
  <si>
    <t>Проведение мероприятий гражданской обороны</t>
  </si>
  <si>
    <t xml:space="preserve">Предупреждение чрезвычайных ситуаций природного и техногенного характера межмуниципального и регионального уровня и минимизация их последствий </t>
  </si>
  <si>
    <t>чел./дн.</t>
  </si>
  <si>
    <t>шт.</t>
  </si>
  <si>
    <t>Государственная (областная) бюджетная организация дополнительного профессионального образования "Учебно-методический центр по гражданской обороне и защите от чрезвычайных ситуаций Липецкой области"</t>
  </si>
  <si>
    <t>Предоставление дополнительного профессионального образования</t>
  </si>
  <si>
    <t>чел</t>
  </si>
  <si>
    <t>Управление имущественных и земельных отношений Липецкой области</t>
  </si>
  <si>
    <t>ОБУ «Областной фонд имущества»</t>
  </si>
  <si>
    <t>Продажа областного имущества, в том числе при приватизации.</t>
  </si>
  <si>
    <t>Проведение торгов на право заключения договоров аренды,договоров безвозмездного пользования объектами недвижимости,находящимися в областной собственности ;  торгов на право заключениядоговоров аренды земельных участков,собственность на которые не разграничена на территории городского округа город Липецк Липецкой области ; торгов по реализации заложенного имущества; торгов на установку  и эксплуатацию рекламных конструций на земельных участках, на зданиях или ином недвижимом имуществе,находящемся в государственной собственности.</t>
  </si>
  <si>
    <t>Проведение подготовительных мероприятий для учёта и распоряжения областным имуществом, связанных с оформлением технической документации,кадастровых паспортов на имущество казны Липецкой области, в том числе при приватизации.</t>
  </si>
  <si>
    <t>Осуществление действий,необходимых для регистрации права государственной собственности на имущество казны Липецкой области, в том числе при приватизации</t>
  </si>
  <si>
    <t>Проведение работ по определению рыночной стоимости областного имущества и земельных участков,находящихся в государственной собственности, в том числе при приватизации; имущества, находящегося в залоге у Липецкой области</t>
  </si>
  <si>
    <t>Проверка отчётов о рыночной стоимости имущества и имущественных прав хозяйствующих субъектов,которым предоставляются государственные гарантии Липецкой области.</t>
  </si>
  <si>
    <t>Проведение подготовительных мероприятий для учёта и распоряжения областным имуществом по проверке отчётов о рыночной стоимости областного имущества, в том числе при приватизации; проведение анализа результатов кадастровой оценки и подготовка предложений по изменению показателей.</t>
  </si>
  <si>
    <t>Хранение документов по приватизации областного имущества</t>
  </si>
  <si>
    <t>Подготовка схем расположения земельных участков  в случае,если такие участки предстоит образовывать и отсутствует проект межевания территории; выполнение кадастровых работ при формировании земельных участков в целях предоставления их посредством торгов</t>
  </si>
  <si>
    <t>Управление внутренней политики Липецкой области</t>
  </si>
  <si>
    <t>Областное бюджетное учреждение "Центр патриотического воспитания населения Липецкой области"</t>
  </si>
  <si>
    <t>Организация и проведение мероприятий, направленных на патриотическое воспитания граждан Липецкой области</t>
  </si>
  <si>
    <t>ед.</t>
  </si>
  <si>
    <t>чел.</t>
  </si>
  <si>
    <t>Размещение информации о совершенствовании системы допризывной подготовки и патриотического воспитания граждан Липецкой области</t>
  </si>
  <si>
    <t>Управление ветеринарии Липецкой области</t>
  </si>
  <si>
    <t>ОГБУ "Воловская СББЖ"</t>
  </si>
  <si>
    <t>Создание СКП ЭП (услуга)</t>
  </si>
  <si>
    <t xml:space="preserve">Количество направленных на выпуск универсальных электронных карт </t>
  </si>
  <si>
    <t xml:space="preserve">Количество выпущенных электронных карт </t>
  </si>
  <si>
    <t>Количество консультаций, проведенных центром по каналам обслуживания (входящие, исходящие звонки; по E-mail, сайт www.itc48.ru, голосовой почте, личные обращения и др.)</t>
  </si>
  <si>
    <t>Лечебно-профилактические мероприятия</t>
  </si>
  <si>
    <t>гол</t>
  </si>
  <si>
    <t>кв.м.</t>
  </si>
  <si>
    <t>Ветеринарно-санитарные услуги (дератизация, дезинфекция, дезинсекция)</t>
  </si>
  <si>
    <t>Ветеринарно-санитарная экспертиза</t>
  </si>
  <si>
    <t>иссл.</t>
  </si>
  <si>
    <t>ОГБУ "Грязинская СББЖ"</t>
  </si>
  <si>
    <t>ОГБУ "Данковская СББЖ"</t>
  </si>
  <si>
    <t>Лабораторно-диагностические исследования</t>
  </si>
  <si>
    <t>ОГБУ "Добринская СББЖ"</t>
  </si>
  <si>
    <t>ОГБУ "Добровская СББЖ"</t>
  </si>
  <si>
    <t>ОГБУ "Долгоруковская СББЖ"</t>
  </si>
  <si>
    <t>ОГБУ "Елецкая районная СББЖ"</t>
  </si>
  <si>
    <t>ОГБУ "Измалковская СББЖ"</t>
  </si>
  <si>
    <t>ОГБУ "Задонская СББЖ"</t>
  </si>
  <si>
    <t>ОГБУ "Краснинская СББЖ"</t>
  </si>
  <si>
    <t>ОГБУ "Лебедянская СББЖ"</t>
  </si>
  <si>
    <t>ОГБУ "Лев-Толстовская СББЖ"</t>
  </si>
  <si>
    <t>ОГБУ "Липецкая районная СББЖ"</t>
  </si>
  <si>
    <t>ОГБУ "Становлянская СББЖ"</t>
  </si>
  <si>
    <t>Ветеринарно-санитарные услуги (дезинфекция)</t>
  </si>
  <si>
    <t>ОГБУ "Тербунская СББЖ"</t>
  </si>
  <si>
    <t>Ветеринарно-санитарные услуги (дератизация, дезинфекция)</t>
  </si>
  <si>
    <t>ОГБУ "Усманская СББЖ"</t>
  </si>
  <si>
    <t>ОГБУ "Хлевенская СББЖ"</t>
  </si>
  <si>
    <t>ОГБУ "Чаплыгинская СББЖ"</t>
  </si>
  <si>
    <t>ОГБУ "Елецкая городская СББЖ"</t>
  </si>
  <si>
    <t>ОГБУ "Липецкая городская СББЖ"</t>
  </si>
  <si>
    <t>ОГБУ "Липецкая областная ветеринарная лаборатория"</t>
  </si>
  <si>
    <t>ОГБУ Липецкая областная СББЖ</t>
  </si>
  <si>
    <t>Управление физической культуры и искусства Липецкой области</t>
  </si>
  <si>
    <t>Областное бюджетное учреждение дополнительного образования «Областная комплексная детско-юношеская спортивная школа олимпийского резерва с филиалами в городах и районах области»</t>
  </si>
  <si>
    <t>Областное бюджетное учреждение дополнительного образования детей «Специализированная детско-юношеская спортивная школа олимпийского резерва Локомотив»</t>
  </si>
  <si>
    <t>Областное бюджетное учреждение дополнительного образования детей «Специализированная детско-юношеская спортивная школа олимпийского резерва» с.Конь-Колодезь</t>
  </si>
  <si>
    <t>Областное бюджетное учреждение дополнительного образования детей «Областная детско-юношеская спортивно-адаптивная школа»</t>
  </si>
  <si>
    <t>Организация предоставления дополнительного образования детям в учреждениях регионального значения спортивной направленности</t>
  </si>
  <si>
    <t>Количество обучающихся</t>
  </si>
  <si>
    <t>Областное бюджетное учреждение Центр спортивной подготовки Липецкой области «Школа высшего спортивного мастерства»</t>
  </si>
  <si>
    <t>Услуги по подготовке спортсменов высокого класса</t>
  </si>
  <si>
    <t>Количество спортсменов</t>
  </si>
  <si>
    <t>Государственное областное бюджетное учреждение «Информационно-аналитический Центр развития физической культуры и спорта Липецкой области»</t>
  </si>
  <si>
    <t>Информационно-аналитическое и методическое обеспечение в области физической культуры, массового спорта, спорта высших достижений</t>
  </si>
  <si>
    <t>Обследование 1 человека</t>
  </si>
  <si>
    <t>По плану работ</t>
  </si>
  <si>
    <t>Выполн.</t>
  </si>
  <si>
    <t>Областное автономное учреждение «Спортивный комплекс «Форест Парк»</t>
  </si>
  <si>
    <t>Выполнение работ по созданию условий для подготовки сборных команд Липецкой области, в том числе инвалидов и лиц с ограниченными возможностями здоровья, спортивного резерва для спортивных сборных команд Липецкой области</t>
  </si>
  <si>
    <t>Перечень работ</t>
  </si>
  <si>
    <t>усл.ед.</t>
  </si>
  <si>
    <t>Управление молодежной политики Липецкой области</t>
  </si>
  <si>
    <t>Г(О)БУ "Центр развития добровольчества"</t>
  </si>
  <si>
    <t xml:space="preserve">Выполнение работ по вовлечению молодежи в социальную практику -Создание условий для самореализации молодежи: Организация и проведение региональных этапов межрегиональных, всероссийских (федеральных) и международных конкурсов (фестивалей, форумов, смотров, проектов, программ) </t>
  </si>
  <si>
    <t xml:space="preserve">Выполнение работ по вовлечению молодежи в социальную практику -Создание условий для самореализации молодежи: Количество участников мероприятий в возрасте 14-30 лет </t>
  </si>
  <si>
    <t xml:space="preserve">Выполнение работ по вовлечению молодежи в социальную практику -Создание условий для самореализации молодежи: Количество муниципальных районов и городских округов Липецкой области, представители которых приняли участие в мероприятиях  </t>
  </si>
  <si>
    <t xml:space="preserve">Выполнение работ по вовлечению молодежи в социальную практику -Создание условий для самореализации молодежи: Количество муниципальных районов и городских округов Липецкой области, на территории которых состоялись мероприятия   </t>
  </si>
  <si>
    <t xml:space="preserve">Выполнение работ по вовлечению молодежи в социальную практику -Создание условий для самореализации молодежи: Количество проведенных мероприятий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</si>
  <si>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областных молодежных форумов, фестивалей и слетов) : Количество участников мероприятий в возрасте 14-30 лет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</si>
  <si>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областных молодежных форумов, фестивалей и слетов) : Количество муниципальных районов и городских округов Липецкой области, представители которых приняли участие в мероприятиях 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</si>
  <si>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областных молодежных форумов, фестивалей и слетов) :Количество муниципальных районов и городских округов Липецкой области, на территории которых состоялись мероприятия  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</si>
  <si>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мероприятий, направленных на вовлечение молодежи в здоровый образ жизни и занятиеспортом, популяризация культуры безопасности в молодежной среде) :Количество муниципальных районов и городских округов Липецкой области, на территории которых состоялись мероприятия  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</si>
  <si>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мероприятий, направленных на вовлечение молодежи в здоровый образ жизни и занятиеспортом, популяризация культуры безопасности в молодежной среде) :Количество проведенных мероприятий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</si>
  <si>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мероприятий, направленных на вовлечение молодежи в здоровый образ жизни и занятиеспортом, популяризация культуры безопасности в молодежной среде) :Количество участников мероприятий в возрасте 14-30 лет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</si>
  <si>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мероприятий, направленных на вовлечение молодежи в здоровый образ жизни и занятиеспортом, популяризация культуры безопасности в молодежной среде) : Количество муниципальных районов и городских округов Липецкой области, представители которых приняли участие в мероприятиях 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</si>
  <si>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мероприятий по формированию у молодежи традиционых ценностей) :Количество проведенных мероприятий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</si>
  <si>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мероприятий по формированию у молодежи традиционых ценностей) :Количество участников мероприятий в возрасте 14-30 лет </t>
  </si>
  <si>
    <t xml:space="preserve">Выполнение работ по вовлечению молодежи в социальную практику -Создание условий для самореализации молодежи (организация и  проведение мероприятий по формированию у молодежи традиционых ценностей) :Количество муниципальных районов и городских округов Липецкой области, на территории которых состоялись мероприятия   </t>
  </si>
  <si>
    <t>Выполнение работ по вовлечению молодежи в социальную практику -Создание условий для самореализации молодежи (организация и  проведение мероприятий по формированию у молодежи традиционых ценностей) : Количество муниципальных районов и городских округов Липецкой области, представители которых приняли участие в мероприятиях</t>
  </si>
  <si>
    <t xml:space="preserve">Выполнение работ по вовлечению молодежи в социальную практику -Создание условий для самореализации молодежи (вовечение молодежи в творческую деятельность): Количество проведенных мероприятий </t>
  </si>
  <si>
    <t>Выполнение работ по вовлечению молодежи в социальную практику -Обеспечение развития социального добровольчества и благотворительности в Липецкой области, вовлечение населения в добровольческую деятельность- Количество проведенных мероприятий</t>
  </si>
  <si>
    <t xml:space="preserve">Выполнение работ по вовлечению молодежи в социальную практику -Обеспечение развития социального добровольчества и благотворительности в Липецкой области, вовлечение населения в добровольческую деятельность- Количество участников мероприятий в возрасте 14-30 лет </t>
  </si>
  <si>
    <t xml:space="preserve">Выполнение работ по вовлечению молодежи в социальную практику -Обеспечение развития социального добровольчества и благотворительности в Липецкой области, вовлечение населения в добровольческую деятельность-общее количество участников мероприятий </t>
  </si>
  <si>
    <t>Выполнение работ по вовлечению молодежи в социальную практику -Обеспечение развития социального добровольчества и благотворительности в Липецкой области, вовлечение населения в добровольческую деятельность-Количество муниципальных районов и городских округов Липецкой области, представители которых приняли участие в мероприятиях</t>
  </si>
  <si>
    <t xml:space="preserve">Выполнение работ по вовлечению молодежи в социальную практику -Обеспечение развития социального добровольчества и благотворительности в Липецкой области, вовлечение населения в добровольческую деятельность-Количество муниципальных районов и городских округов Липецкой области, на территории которых состоялись мероприятия   </t>
  </si>
  <si>
    <t>Выполнение работ по вовлечению молодежи в социальную практику -Обеспечение развития социального добровольчества и благотворительности в Липецкой области, вовлечение населения в добровольческую деятельность-Количество людей, которым оказана добровольческая помощь</t>
  </si>
  <si>
    <t>Выполнение работ по вовлечению молодежи в социальную практику -Обеспечение развития социального добровольчества и благотворительности в Липецкой области, вовлечение населения в добровольческую деятельность-Количество жителей Липецкой области, получивших личную книжку добровольца</t>
  </si>
  <si>
    <t xml:space="preserve">Размещение информации о реализации молодежной политики и развитии социального добровольчества Липецкой области- размещение на сайте учреждения информации и новостей о ходе реализации молодежной политики, молодежных мероприятиях и развития социального добровольчества в муниципальных районах и городских округах Липецкой области </t>
  </si>
  <si>
    <t>Размещение информации о реализации молодежной политики и развитии социального добровольчества Липецкой области: организация работы информационной линии по вопросам реализации государственной молодежной политики, добровольчества и благотворительности</t>
  </si>
  <si>
    <t>Размещение информации о реализации молодежной политики и развитии социального добровольчества Липецкой области: изготовление и распространение продукции с элементами соуиальной рекламы</t>
  </si>
  <si>
    <t>Размещение информации о реализации молодежной политики и развитии социального добровольчества Липецкой области: охват жителей Липецкой области средствами социальной рекламы</t>
  </si>
  <si>
    <t>Управление лесного хозяйства Липецкой области</t>
  </si>
  <si>
    <t>Управление инновационной и промышленной политики Липецкой области</t>
  </si>
  <si>
    <t>ОАУ "Центр кластерного развития Липецкой области"</t>
  </si>
  <si>
    <t>Организация подготовки, переподготовки и повышения квалификации кадров, предоставления консультационных услуг в интересах участников кластеров</t>
  </si>
  <si>
    <t>Оказание содействия участникам кластеров при получении государственной поддержки</t>
  </si>
  <si>
    <t>Организация конференций, семинаров в сфере интересов участников кластеров</t>
  </si>
  <si>
    <t>Проведение информационных кампаний в средствах массовой информации по освещению деятельности кластера и перспектив его развития, продвижению бренда кластера</t>
  </si>
  <si>
    <t>Предоставление правовых услуг участникам кластера</t>
  </si>
  <si>
    <t xml:space="preserve">Разработка проектов развития кластеров и инвестиционных программ </t>
  </si>
  <si>
    <t>Проведение маркетинговых исследований на различных рынках, связанных с продвижением продукции кластера.</t>
  </si>
  <si>
    <t>Предоставление рекламных услуг участникам кластера.</t>
  </si>
  <si>
    <t>Количество информационно-пропагандистских мероприятий</t>
  </si>
  <si>
    <t xml:space="preserve"> ГАУ «Добровский лесхоз»</t>
  </si>
  <si>
    <t>Эксплуатация лесных дорог, предназначенных для охраны лесов от пожаров</t>
  </si>
  <si>
    <t>км</t>
  </si>
  <si>
    <t>Устройство противопожарных минерализованных полос</t>
  </si>
  <si>
    <t>Эксплуатация пунктов сосредоточения противопожарного инвентаря</t>
  </si>
  <si>
    <t>Проведение профилактического контролируемого выжигания</t>
  </si>
  <si>
    <t>га</t>
  </si>
  <si>
    <t>Прочистка противопожарных минерализованных полос</t>
  </si>
  <si>
    <t>Благоустройство зон отдыха граждан,прубывающих в лесах</t>
  </si>
  <si>
    <t>Установка шлагбаумов,устройство преград,обеспечивающих ограничение пребывания граждан в лесах</t>
  </si>
  <si>
    <t>Эксплуатация шлагбаумов,преград обеспечивающих ограничение пребывания граждан в лесах</t>
  </si>
  <si>
    <t>Установка и размещение стендов,знаков и указателей,содержащих информацию о мерах пожарной безопасности в лесах</t>
  </si>
  <si>
    <t>Организация наземного патрулирования(маршрутов патрулирования)</t>
  </si>
  <si>
    <t>шт/км</t>
  </si>
  <si>
    <t>8/420</t>
  </si>
  <si>
    <t>Наем временных пожарных сторожей</t>
  </si>
  <si>
    <t>Сплошные санитарные рубки</t>
  </si>
  <si>
    <t>га/мз/м3</t>
  </si>
  <si>
    <t>498 /77724/19908</t>
  </si>
  <si>
    <t>Выборочные санитарные рубки</t>
  </si>
  <si>
    <t>158,8 /12850/ 7051</t>
  </si>
  <si>
    <t xml:space="preserve">Уборка захламленности (финансируемая из федерального бюджета) </t>
  </si>
  <si>
    <t>га/м3/м3</t>
  </si>
  <si>
    <t>134,9 /18185 /5300</t>
  </si>
  <si>
    <t>Локализация и ликвидация очагов вредителей и болезней леса</t>
  </si>
  <si>
    <t>га/шт</t>
  </si>
  <si>
    <t>70/700</t>
  </si>
  <si>
    <t>Уход за лесосеменными участками</t>
  </si>
  <si>
    <t>11,5/281/54</t>
  </si>
  <si>
    <t>Посадка сеянцев</t>
  </si>
  <si>
    <t>Комбинированное лесовостановление</t>
  </si>
  <si>
    <t>Дополнение лесных культур</t>
  </si>
  <si>
    <t>Проведение агротехнического ухода за лесными культурами (в переводе на однократный)</t>
  </si>
  <si>
    <t>Обработка почвы под лесные культуры</t>
  </si>
  <si>
    <t>Уход за лесами - прочистка (за счет собственных средств)</t>
  </si>
  <si>
    <t>га/м3</t>
  </si>
  <si>
    <t>5,7/57</t>
  </si>
  <si>
    <t>Уход за лесами - осветление и прочистка</t>
  </si>
  <si>
    <t>га/мз</t>
  </si>
  <si>
    <t>185/1877</t>
  </si>
  <si>
    <t>в т.ч. осветление</t>
  </si>
  <si>
    <t>148,7/794</t>
  </si>
  <si>
    <t>148/794</t>
  </si>
  <si>
    <t>в т.ч. прочистка</t>
  </si>
  <si>
    <t>36,3/1083</t>
  </si>
  <si>
    <t>Проходные рубки (за счет собственных средств)</t>
  </si>
  <si>
    <t>101,8/4001/3730</t>
  </si>
  <si>
    <t>Отвод и таксация лесосек, всего</t>
  </si>
  <si>
    <t>в т.ч. выборочных рубок(ПРЖ,ПРХ,ВСР,Р.Сп.)</t>
  </si>
  <si>
    <t>в т.ч. для проведения рубок ухода  в молодняках</t>
  </si>
  <si>
    <t>в т.ч. сплошных рубок</t>
  </si>
  <si>
    <t>ГАУ "Куликовский лесхоз"</t>
  </si>
  <si>
    <t>Проведение профилактического контролируемого противопожатного выжигания хвороста, лесной подстилки, сухой травы и других лесных горючих марериалов</t>
  </si>
  <si>
    <t>Прочистка противопожарных минерализованных полос и их обновление</t>
  </si>
  <si>
    <t>Эксплуатация пожарных водоёмов и подъездов к источникам водоснабжения</t>
  </si>
  <si>
    <t>Благоустройство зон отдыха граждан, прибывающих в лесах</t>
  </si>
  <si>
    <t>Установка шлагбаумов, устройство преград, обеспечивающих ограничение прибывания граждан в лесах в целях обеспечения пожарной безопасности</t>
  </si>
  <si>
    <t>Эксплуатация шлагбаумов, преград, обеспечивающих ограничение прибывания граждан в лесах в целях обеспечения пожарной безопасности</t>
  </si>
  <si>
    <t>Установка и размещение стендов, знаков и указателей, содержащих информацию о мерах пожарной безопасности в лесах</t>
  </si>
  <si>
    <t>Мониторинг пожарной опасности в лесах и лесных пожаров</t>
  </si>
  <si>
    <t>Организация наземного патрулирования</t>
  </si>
  <si>
    <t>Локализация и ликвидация очагов вредных организмов (профилактические биотехнические мероприятия)</t>
  </si>
  <si>
    <t>Отвод лесосек</t>
  </si>
  <si>
    <t>Комбинированное лесовосстановление</t>
  </si>
  <si>
    <t>Проведение агротехнического ухода за лесными культурами</t>
  </si>
  <si>
    <t>Уход за лесами (осветление и прочистка)</t>
  </si>
  <si>
    <t>м3</t>
  </si>
  <si>
    <t xml:space="preserve">Выборочная санитарная рубка </t>
  </si>
  <si>
    <t>ГАУ Хлевенский лесхоз</t>
  </si>
  <si>
    <t>Проведения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</si>
  <si>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просек</t>
  </si>
  <si>
    <t>Эксплуатация шлагбаумов</t>
  </si>
  <si>
    <t>Установка и размещение стендов знаков и других указателей, содержащих информацию о мерах пожарной безопасности в лесах</t>
  </si>
  <si>
    <t>Организация наземного патрулирования (маршрутов патрулирования)</t>
  </si>
  <si>
    <t>шт./км</t>
  </si>
  <si>
    <t>2 / 86</t>
  </si>
  <si>
    <t>Локализация и ликвидация очагов вредных организмов- профилактические биотехнические мероприятия</t>
  </si>
  <si>
    <t>га/шт.</t>
  </si>
  <si>
    <t>20/200</t>
  </si>
  <si>
    <t>га/м3/ликв.</t>
  </si>
  <si>
    <t>21,6 / 851 / 0</t>
  </si>
  <si>
    <t>Обработка почвы под лесовосстановление</t>
  </si>
  <si>
    <t xml:space="preserve">га </t>
  </si>
  <si>
    <t>Уход за лесами (осветление и прочистка</t>
  </si>
  <si>
    <t>29,8/566,2</t>
  </si>
  <si>
    <t>в.т.ч осветление</t>
  </si>
  <si>
    <t>11,6/88,2</t>
  </si>
  <si>
    <t>в.т.ч. прочистка</t>
  </si>
  <si>
    <t>18,2/478</t>
  </si>
  <si>
    <t>Отвод и таксация лесосек</t>
  </si>
  <si>
    <t>в.т.ч выборочных рубок (ПРЖ,ПРХ,ВСР,Р.Сп)</t>
  </si>
  <si>
    <t>в.т.ч для проведения рубок ухода в молодняк</t>
  </si>
  <si>
    <t>в.т.ч сплошных рубок</t>
  </si>
  <si>
    <t>ГАУ «Данковский лесхоз»</t>
  </si>
  <si>
    <t>км/м3</t>
  </si>
  <si>
    <t>68/1570</t>
  </si>
  <si>
    <t>Отвод  лесосек</t>
  </si>
  <si>
    <t>Локализация и ликвидация очагов вредных организмов</t>
  </si>
  <si>
    <t xml:space="preserve">Проведение профилактического контролируемого противопожарного выжигания хвороста, лесной подстилки, сухой травы, других лесных горючих материалов </t>
  </si>
  <si>
    <t>Эксплуатация лесных дорог, предназначенных для охраны леса</t>
  </si>
  <si>
    <t>Благоустройство зон отдыха граждан, пребывающих в лесах</t>
  </si>
  <si>
    <t>Эксплуатация шлагбаумов, преград</t>
  </si>
  <si>
    <t>Установка и размещение стендов знаков и других  показателей, содержащих информацию о мерах пожарной безопасности в лесах</t>
  </si>
  <si>
    <t>Лесовосстановление путем посадки сеянцев</t>
  </si>
  <si>
    <t>153,2/6355/520</t>
  </si>
  <si>
    <t>Сплошные  санитарные рубки</t>
  </si>
  <si>
    <t>0,4 / 43 / 0</t>
  </si>
  <si>
    <t>Эксплуатация пожарных водоемов и подъездов к источникам водоснабжения</t>
  </si>
  <si>
    <t>Установка шлагбаумов, устройство преград, обеспечивающих ограничение пребывания граждан в лесах</t>
  </si>
  <si>
    <t>ГАУ "Ленинский лесхоз"</t>
  </si>
  <si>
    <t>Устройство противопожарных минерализованных полос.</t>
  </si>
  <si>
    <t>Эксплуатация пунктов сосредоточения противопожарного инвентаря.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</si>
  <si>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материалов.</t>
  </si>
  <si>
    <t>Благоустройство зон отдыха граждан, пребывающих в лесах.</t>
  </si>
  <si>
    <t>Установка шлагбаумов, устройство преград, обеспечивающих ограничение пребывания граждан в лесах.</t>
  </si>
  <si>
    <t>Эксплуатация шлагбаумов, преград.</t>
  </si>
  <si>
    <t>Установка и размещение стендов, знаков и других указателей, содержащих информацию о мерах пожарной безопасности в лесах.</t>
  </si>
  <si>
    <t>Очистка лесных насаждений от захламленности</t>
  </si>
  <si>
    <t>Локализация и ликвидация очагов вредных организмов - профилактические биотехнические мероприятия.</t>
  </si>
  <si>
    <t>60/600</t>
  </si>
  <si>
    <t>Уход за лесосеменными плантациями</t>
  </si>
  <si>
    <t>71,0/1070/0</t>
  </si>
  <si>
    <t>Отвод и таксация лесосек (за счет федерального бюджета)</t>
  </si>
  <si>
    <t>в т.ч. выборочных рубок (ПРЖ, ПРХ, ВСР, Р.Сп.)</t>
  </si>
  <si>
    <t>в т.ч. для проведения рубок ухода в молодняках</t>
  </si>
  <si>
    <t>ОСАУ Лесопожарный центр</t>
  </si>
  <si>
    <t>Эксплуатация пожарных наблюдательных вышек</t>
  </si>
  <si>
    <t xml:space="preserve">Содержание пожарной техники и оборудования, систем связи и оповещения </t>
  </si>
  <si>
    <t>Сплошная санитарная рубка</t>
  </si>
  <si>
    <t>21,9 / 3027 / 604</t>
  </si>
  <si>
    <t>Иные мероприятия по уходу за лесами</t>
  </si>
  <si>
    <t>6,7 / 197</t>
  </si>
  <si>
    <t>Осуществление отдельных мер пожарной безопасности в лесах, тушение лесных пожаров и мониторинга пожарной безопасности в лесах, охрана лесов от пожаров</t>
  </si>
  <si>
    <t>тыс.г.а</t>
  </si>
  <si>
    <t xml:space="preserve">ГАУ "Чаплыгинский лесхоз " </t>
  </si>
  <si>
    <t>Эксплуатация лесных дорог,предназначенных для охраны лесов от пожаров</t>
  </si>
  <si>
    <t>Прокладка просек, противопожарных разрывов</t>
  </si>
  <si>
    <t>Эксплуатация пунктов сосредотачения противопожарного инвентаря</t>
  </si>
  <si>
    <t>Проведение профилактического контолируемого выжигания</t>
  </si>
  <si>
    <t>Уход за противопожарными разрывами</t>
  </si>
  <si>
    <t>Благоустройство зон отдыха  граждан,пребывающих в лесах</t>
  </si>
  <si>
    <t>Эксплуатация шлагбаумов,преград,обеспечивающих ограничение пребывания  граждан в лесах</t>
  </si>
  <si>
    <t>Установка и размещение стендов,знаков и указателей о мерах пожарной безопасноти в лесах</t>
  </si>
  <si>
    <t>ГАУ "Тербунский лесхоз"</t>
  </si>
  <si>
    <t>Проведение профилактического контролируемого противопожарного выжигания хвороста, лесной подстилки, сухой травы и др. лесных горючих материалов</t>
  </si>
  <si>
    <t>Установка и размещение стендов и других указателей, содержащих информацию о мерах пожарной безопасности в лесах</t>
  </si>
  <si>
    <t>4/250</t>
  </si>
  <si>
    <t>общая, м3</t>
  </si>
  <si>
    <t>ликвид, м3</t>
  </si>
  <si>
    <t>Локализация и ликвидация очагов вредных  организмов – профилактические биотехнические мероприятия</t>
  </si>
  <si>
    <t>50/500</t>
  </si>
  <si>
    <t>Уход за лесами (осветление и прочистка), Всего:</t>
  </si>
  <si>
    <t>Прореживание</t>
  </si>
  <si>
    <t>Проходные рубки</t>
  </si>
  <si>
    <t>Отвод  и таксация лесосек, Всего:</t>
  </si>
  <si>
    <t>в т.ч. для проведения рубок ухода в молодняках.</t>
  </si>
  <si>
    <t>в т.ч. сплошных рубок.</t>
  </si>
  <si>
    <t>ГАУ «Елецкий лесхоз»</t>
  </si>
  <si>
    <t>Эксплуатация лесных дорог предназначенных для охраны лесов от пожаров</t>
  </si>
  <si>
    <t xml:space="preserve">Устройство противопожарных минерализованных полос                                                                                                               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</si>
  <si>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</si>
  <si>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</si>
  <si>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15/800,00</t>
  </si>
  <si>
    <t>15/800</t>
  </si>
  <si>
    <t>60,00/600,00</t>
  </si>
  <si>
    <r>
      <t>П</t>
    </r>
    <r>
      <rPr>
        <b/>
        <sz val="11"/>
        <rFont val="Times New Roman"/>
        <family val="1"/>
        <charset val="204"/>
      </rPr>
      <t>осадка</t>
    </r>
    <r>
      <rPr>
        <sz val="11"/>
        <rFont val="Times New Roman"/>
        <family val="1"/>
        <charset val="204"/>
      </rPr>
      <t xml:space="preserve"> сеянцев</t>
    </r>
  </si>
  <si>
    <t xml:space="preserve">Проведение агротехнического ухода за лесными культурами </t>
  </si>
  <si>
    <t xml:space="preserve">Отвод лесосек </t>
  </si>
  <si>
    <t>ГАУ "Задонский лесхоз"</t>
  </si>
  <si>
    <t>Эксплуатация ПСПИ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</si>
  <si>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</si>
  <si>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Установка и размещение стендов, знаков и других указателей, содержащих информацию о мерах пожарной безопасности в лесах</t>
  </si>
  <si>
    <t>4/154</t>
  </si>
  <si>
    <t>40/400</t>
  </si>
  <si>
    <t>Уборка захламленности</t>
  </si>
  <si>
    <t>Уход за лесами (осветление и прочистка) (за счет федерального бюджета)</t>
  </si>
  <si>
    <t>68,2/800,8</t>
  </si>
  <si>
    <t>24,2/296,2</t>
  </si>
  <si>
    <t>в т.ч. прочистки</t>
  </si>
  <si>
    <t>44,0/504,6</t>
  </si>
  <si>
    <t>Отвод и таксация лесосек всего:</t>
  </si>
  <si>
    <t>в т.ч под выборочные рубки (ПРЖ, ПРХ, ВРС,сп.и Пер.)</t>
  </si>
  <si>
    <t>в т.ч.под рубки ухода в молодняках</t>
  </si>
  <si>
    <t>в т.ч.под ССР</t>
  </si>
  <si>
    <t>ГАУ "Донской лесхоз"</t>
  </si>
  <si>
    <t>Проведение профилактического контролируемого противопожарного выжигания хвороста,лесной подстилки,сухой травы и других лесных горючих материалов</t>
  </si>
  <si>
    <t>Эксплуатация шлагбаумов,преград,обеспечивающих ограничение пребывания граждан в лесах в целях пожарной безопасности</t>
  </si>
  <si>
    <t>Установка и размещение стендов и других знаков и указателей ,содержащих информацию о мерах пожарной безопасности  в лесах</t>
  </si>
  <si>
    <t>Организация наземного патрулирования  (маршрутов патрулирования)</t>
  </si>
  <si>
    <t>4/245</t>
  </si>
  <si>
    <t>Локализация и ликвидация очагов вредных организмов-профилактические биотехнические мероприятия</t>
  </si>
  <si>
    <t>Га/шт</t>
  </si>
  <si>
    <t>60,0/600</t>
  </si>
  <si>
    <t>Га</t>
  </si>
  <si>
    <t>Общая,м3</t>
  </si>
  <si>
    <t>Ликвид,м3</t>
  </si>
  <si>
    <t>в т.ч за собственных средств</t>
  </si>
  <si>
    <t>Выборочные санитарные рубки        (за счет собственных средств)</t>
  </si>
  <si>
    <t>Очистка лесных насаждений от захламленности                                   (за счет федеральных средств)</t>
  </si>
  <si>
    <t>Уход за лесами ( осветление и прчистка</t>
  </si>
  <si>
    <t>Га/м3</t>
  </si>
  <si>
    <t>130,5/2018</t>
  </si>
  <si>
    <t>в т.ч.осветление</t>
  </si>
  <si>
    <t>78,1/1088</t>
  </si>
  <si>
    <t>в.т.ч.прчистка</t>
  </si>
  <si>
    <t>52,4/930</t>
  </si>
  <si>
    <t>Прореживание       (за счет собственных средств)</t>
  </si>
  <si>
    <t>в т.ч.выборочных рубок (ПРЖ,ПРХ,ВСР,Р.Сп,)</t>
  </si>
  <si>
    <t>в.т.ч.для прведения рубок ухода в молодняках</t>
  </si>
  <si>
    <t>Г(О)БУ "ЦПД им. Э.Б. Белана</t>
  </si>
  <si>
    <t>Содержание и воспитание детей-сирот и детей, оставшихся без попечения родителей, и лиц из их числа, детей, помещенных в организацию по заявлению родителей</t>
  </si>
  <si>
    <t>Услуги по предоставлению отдыха и оздоровления детей</t>
  </si>
  <si>
    <t>дето-смена</t>
  </si>
  <si>
    <t>Г(О)БУ "Боринский ЦПД"</t>
  </si>
  <si>
    <t>Г(О)БУ "Лебедянский ЦПД"</t>
  </si>
  <si>
    <t>ГБ(О)С(К)ОУ С(К)О школа-интернат VIII вида N 1</t>
  </si>
  <si>
    <t>Реализация основных общеобразовательных программ начального общего, основного общего и среднего общего образования для учащихся с ограниченными возможностями здоровья, их содержание и воспитание</t>
  </si>
  <si>
    <t>ГБ(О)С(К)ОУ С(К)О школа-интернат VIII вида N 3</t>
  </si>
  <si>
    <t>ГБ(О)С(К)ОУ С(К)О школа-интернат VIII вида N 4</t>
  </si>
  <si>
    <t>ГБ(О)С(К)ОУ С(К)О школа-интернат VIII вида N 5</t>
  </si>
  <si>
    <t>ГБОУ "Специальная школа-интернат с. Вторые Тербуны"</t>
  </si>
  <si>
    <t>ГБ(О)С(К)ОУ С(К)О школа-интернат I - II вида</t>
  </si>
  <si>
    <t>Реализация программ дошкольного образования детям с ограниченными возможностями здоровья и их содержание и воспитание</t>
  </si>
  <si>
    <t>ОАУ С(К)О школа-интернат III - IV вида</t>
  </si>
  <si>
    <t>Реализация основных общеобразовательных программ начального общего, основного общего и среднего общего образования с использованием дистанционных образовательных технологий</t>
  </si>
  <si>
    <t>ГБОУ "Специальная школа-интернат с. Дмитряшевка"</t>
  </si>
  <si>
    <t>ГБ(О)С(К)ОУ С(К)О школа-интернат</t>
  </si>
  <si>
    <t>ГБ(О)ООУ санаторная школа-интернат</t>
  </si>
  <si>
    <t>Реализация общеобразовательных программ для учащихся, нуждающихся в длительном лечении, и их содержание и воспитание</t>
  </si>
  <si>
    <t>ГБ(О)ОУ школа-интернат N 2</t>
  </si>
  <si>
    <t>Реализация основных общеобразовательных программ начального общего, основного общего и среднего общего образования для учащихся (воспитанников) и их содержание и воспитание</t>
  </si>
  <si>
    <t>ГОБПОУ "Липецкий техникум городского хозяйства и отраслевых технологий"</t>
  </si>
  <si>
    <t>Г(О)БОУ ДОД Центр развития творчества детей и юношества</t>
  </si>
  <si>
    <t>Реализация дополнительных общеобразовательных программ - дополнительных общеразвивающих программ</t>
  </si>
  <si>
    <t>Г(О)БОУ ДОД ДООЦ (спорта и туризма)</t>
  </si>
  <si>
    <t>Г(О)БОУ ДОД Детский эколого-биологический центр</t>
  </si>
  <si>
    <t xml:space="preserve">ГАУ ДПО Липецкой области "Институт развития образования"
</t>
  </si>
  <si>
    <t>Реализация дополнительных профессиональных программ - повышения квалификации, программ профессиональной переподготовки</t>
  </si>
  <si>
    <t>Услуги по организации и обеспечению отдыха и оздоровления детей</t>
  </si>
  <si>
    <t xml:space="preserve">Организация и проведение мероприятий физкультурно-туристической, краеведческой направленности
</t>
  </si>
  <si>
    <t>Научно-методическая работа в сфере образования и науки</t>
  </si>
  <si>
    <t>Проведение мониторингов по организации отдыха и оздоровления детей школьного возраста до 15 лет (включительно) в течение всего календарного года</t>
  </si>
  <si>
    <t>Г(О)БУ Центр психолого-педагогической, медицинской и социальной помощи</t>
  </si>
  <si>
    <t>Оказание психолого-педагогической, медицинской и социальной помощи</t>
  </si>
  <si>
    <t>Организация работы и осуществление полномочий психолого-медико-педагогической комиссии</t>
  </si>
  <si>
    <t xml:space="preserve">Г(О)БУ Центр развития семейных форм устройства, социализации детей, оставшихся без попечения родителей, и профилактики социального сиротства "Семья"
</t>
  </si>
  <si>
    <t>Организация работы по подготовке родителей к принятию ребенка в семью (школа приемных родителей)</t>
  </si>
  <si>
    <t>Осуществление психолого-педагогического сопровождения семей, принявших на воспитание детей-сирот, детей, оставшихся без попечения родителей</t>
  </si>
  <si>
    <t>Организация постинтернатного сопровождения выпускников организаций для детей-сирот, детей, оставшихся без попечения родителей</t>
  </si>
  <si>
    <t xml:space="preserve">Государственное областное учреждение "Центр мониторинга и оценки качества образования"
</t>
  </si>
  <si>
    <t>Информационно-методическое и организационно-технологическое сопровождение государственной итоговой аттестации выпускников образовательных организаций</t>
  </si>
  <si>
    <t>человеко-экзамен</t>
  </si>
  <si>
    <t>Организационно-технологическое сопровождение процедур государственной аккредитации образовательных организаций и научных организаций и лицензирования образовательной деятельности</t>
  </si>
  <si>
    <t>Осуществление сопровождения процедур аттестации педагогических работников</t>
  </si>
  <si>
    <t>Организационно-техническое обеспечение формирования и ведения региональной информационной системы обеспечения проведения государственной итоговой аттестации обучающихся, освоивших основные образовательные программы основного общего и среднего общего образования</t>
  </si>
  <si>
    <t>Осуществление мониторинговых исследований и организация "горячей линии" в области оценки качества образования</t>
  </si>
  <si>
    <t>ед</t>
  </si>
  <si>
    <t>Г(О) БОУ Центр развития творчества и юношества</t>
  </si>
  <si>
    <t xml:space="preserve">Организация и проведение мероприятий художественно-эстетической и декоративно-прикладной направленности
</t>
  </si>
  <si>
    <t>Г(О) БОУ Детский эколого-биологический центр</t>
  </si>
  <si>
    <t xml:space="preserve">Организация и проведение мероприятий эколого-биологической направленности
</t>
  </si>
  <si>
    <t xml:space="preserve">   ГОБПОУ "Чаплыгинский аграрный колледж"</t>
  </si>
  <si>
    <t>Реализация основных профессиональных образовательных программ среднего профессионального  образования по программам подготовки квалифицированных рабочих (служащих)</t>
  </si>
  <si>
    <t>Реализация основных профессиональных образовательных программ среднего профессионального  образования по программам подготовки  специалистов среднего звена (очное обучение)</t>
  </si>
  <si>
    <t>Реализация основных профессиональных образовательных программ среднего профессионального  образования по программам подготовки  специалистов среднего звена (заочное обучение)</t>
  </si>
  <si>
    <t>ГОБПОУ "Конь-Колодезский аграрный техникум"</t>
  </si>
  <si>
    <t>ГОБПОУ "Липецкий торгово-технологический техникум"</t>
  </si>
  <si>
    <t>ГОБПОУ "Липецкий техникум общественного питания"</t>
  </si>
  <si>
    <t>ГОБПОУ "Тербунский аграрно-технологический техникум"</t>
  </si>
  <si>
    <t>ГОАПОУ "Данковский агропромышленный техникум"</t>
  </si>
  <si>
    <t>ГОАПОУ "Липецкий колледж транспорта и дорожного хозяйства"</t>
  </si>
  <si>
    <t>ГОАПОУ "Липецкий индустриально-строительный колледж"</t>
  </si>
  <si>
    <t>ГОБПОУ "Липецкий техникум сервиса и дизайна"</t>
  </si>
  <si>
    <t>ГОБПОУ "Елецкий лицей сферы бытовых услуг"</t>
  </si>
  <si>
    <t>ГОБПОУ "Октябрьское техническое училище"</t>
  </si>
  <si>
    <t>ГОБПОУ "Лебедянский технологический лицей"</t>
  </si>
  <si>
    <t>ГОБПОУ "Добринское техническое училище"</t>
  </si>
  <si>
    <t>ГОБПОУ "Елецкий колледж экономики, промышленности и отраслевых технологий"</t>
  </si>
  <si>
    <t>ГОБПОУ "Липецкий политехнический техникум"</t>
  </si>
  <si>
    <t>ГОБПОУ "Елецкий железнодорожный техникум эксплуатации и сервиса"</t>
  </si>
  <si>
    <t>ГОБПОУ "Грязинский технический колледж"</t>
  </si>
  <si>
    <t>ГОБПОУ "Усманский педагогический колледж"</t>
  </si>
  <si>
    <t>ГОБПОУ «Лебедянский педагогический колледж»</t>
  </si>
  <si>
    <t>ГОБПОУ "Липецкий машиностроительный колледж"</t>
  </si>
  <si>
    <t>Г(О)БПОУ "Задонский политехнический техникум"</t>
  </si>
  <si>
    <t>ГОБПОУ "Лебедянский торгово-экономический техникум"</t>
  </si>
  <si>
    <t>ГОАПОУ "Липецкий металлургический колледж"</t>
  </si>
  <si>
    <t>ГОБПОУ "Липецкий колледж строительства, архитектуры и отраслевых технологий"</t>
  </si>
  <si>
    <t>ГОБПОУ "Усманский промышленно-технологический колледж"</t>
  </si>
  <si>
    <t>Чел.</t>
  </si>
  <si>
    <t>ОБУ "ЦВР"</t>
  </si>
  <si>
    <t>Организация первичного размещения и временного проживания участников Программы по оказанию содействия добровольному переселению в Липецкую область соотечественников, проживающих за рубежом, (Программа и членов их семей в Центрах временного размещения Областного бюджетного учреждения «Центр временного размещения соотечественников» (ОБУ «ЦВР»)</t>
  </si>
  <si>
    <t>Управление труда и занятости Липецкой области</t>
  </si>
  <si>
    <t>Охрана животного мира и водных биоресурсов</t>
  </si>
  <si>
    <t>Воспроизводство охотничьих животных</t>
  </si>
  <si>
    <t>тонн</t>
  </si>
  <si>
    <t>Регулирование любительского и спортивного рыболовства</t>
  </si>
  <si>
    <t>Управление по охране и использованию объектов животного мира и водных биоресурсов Липецкой области</t>
  </si>
  <si>
    <t>ОБУ"Охотничьи и водные биоресурсы"</t>
  </si>
  <si>
    <t>Управление образования и науки Липецкой области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</si>
</sst>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180" formatCode="0.0"/>
    <numFmt numFmtId="181" formatCode="#,##0.0"/>
    <numFmt numFmtId="187" formatCode="#,##0.0_р_."/>
  </numFmts>
  <fonts count="2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left" vertical="center" wrapText="1"/>
    </xf>
    <xf numFmtId="0" fontId="1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80" fontId="2" fillId="2" borderId="3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87" fontId="2" fillId="2" borderId="1" xfId="0" applyNumberFormat="1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7" fontId="14" fillId="0" borderId="1" xfId="0" applyNumberFormat="1" applyFont="1" applyBorder="1" applyAlignment="1">
      <alignment horizontal="center"/>
    </xf>
    <xf numFmtId="180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181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49" fontId="2" fillId="0" borderId="6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81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/>
    </xf>
    <xf numFmtId="181" fontId="2" fillId="0" borderId="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" fontId="2" fillId="2" borderId="5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4" fillId="0" borderId="5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4" fillId="0" borderId="5" xfId="0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14" fillId="0" borderId="5" xfId="0" applyFont="1" applyBorder="1" applyAlignment="1"/>
    <xf numFmtId="0" fontId="14" fillId="0" borderId="13" xfId="0" applyFont="1" applyBorder="1" applyAlignment="1"/>
    <xf numFmtId="0" fontId="14" fillId="0" borderId="2" xfId="0" applyFont="1" applyBorder="1" applyAlignment="1"/>
    <xf numFmtId="0" fontId="15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180" fontId="2" fillId="2" borderId="5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4" fillId="0" borderId="1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" xfId="0" applyFont="1" applyBorder="1" applyAlignment="1">
      <alignment horizontal="left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180" fontId="0" fillId="0" borderId="2" xfId="0" applyNumberFormat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top" wrapText="1"/>
    </xf>
    <xf numFmtId="1" fontId="6" fillId="2" borderId="17" xfId="0" applyNumberFormat="1" applyFont="1" applyFill="1" applyBorder="1" applyAlignment="1">
      <alignment horizontal="center" vertical="top" wrapText="1"/>
    </xf>
    <xf numFmtId="1" fontId="6" fillId="2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80" fontId="6" fillId="2" borderId="16" xfId="0" applyNumberFormat="1" applyFont="1" applyFill="1" applyBorder="1" applyAlignment="1">
      <alignment horizontal="center" vertical="center" wrapText="1"/>
    </xf>
    <xf numFmtId="180" fontId="6" fillId="2" borderId="17" xfId="0" applyNumberFormat="1" applyFont="1" applyFill="1" applyBorder="1" applyAlignment="1">
      <alignment horizontal="center" vertical="center" wrapText="1"/>
    </xf>
    <xf numFmtId="180" fontId="6" fillId="2" borderId="3" xfId="0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" fontId="2" fillId="2" borderId="18" xfId="0" applyNumberFormat="1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left" vertical="top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tc48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01"/>
  <sheetViews>
    <sheetView tabSelected="1" view="pageBreakPreview" zoomScale="75" zoomScaleNormal="75" zoomScaleSheetLayoutView="75" workbookViewId="0">
      <selection activeCell="A12" sqref="A12:G12"/>
    </sheetView>
  </sheetViews>
  <sheetFormatPr defaultRowHeight="15"/>
  <cols>
    <col min="1" max="1" width="10.28515625" style="8" customWidth="1"/>
    <col min="2" max="2" width="44" style="9" customWidth="1"/>
    <col min="3" max="3" width="49.85546875" style="6" customWidth="1"/>
    <col min="4" max="4" width="18" style="7" customWidth="1"/>
    <col min="5" max="7" width="16.7109375" style="7" customWidth="1"/>
    <col min="8" max="9" width="12.5703125" style="10" customWidth="1"/>
    <col min="10" max="16384" width="9.140625" style="10"/>
  </cols>
  <sheetData>
    <row r="1" spans="1:7" ht="28.5" customHeight="1">
      <c r="A1" s="230" t="s">
        <v>148</v>
      </c>
      <c r="B1" s="230"/>
      <c r="C1" s="230"/>
      <c r="D1" s="230"/>
      <c r="E1" s="230"/>
      <c r="F1" s="230"/>
      <c r="G1" s="230"/>
    </row>
    <row r="2" spans="1:7" ht="26.25" customHeight="1">
      <c r="C2" s="232"/>
      <c r="D2" s="233"/>
      <c r="E2" s="233"/>
      <c r="F2" s="233"/>
      <c r="G2" s="233"/>
    </row>
    <row r="3" spans="1:7" s="12" customFormat="1" ht="61.5" customHeight="1">
      <c r="A3" s="228" t="s">
        <v>109</v>
      </c>
      <c r="B3" s="231" t="s">
        <v>8</v>
      </c>
      <c r="C3" s="234" t="s">
        <v>32</v>
      </c>
      <c r="D3" s="234" t="s">
        <v>28</v>
      </c>
      <c r="E3" s="234"/>
      <c r="F3" s="234"/>
      <c r="G3" s="234"/>
    </row>
    <row r="4" spans="1:7" s="12" customFormat="1" ht="47.25" customHeight="1">
      <c r="A4" s="229"/>
      <c r="B4" s="231"/>
      <c r="C4" s="234"/>
      <c r="D4" s="11" t="s">
        <v>30</v>
      </c>
      <c r="E4" s="11" t="s">
        <v>31</v>
      </c>
      <c r="F4" s="11" t="s">
        <v>133</v>
      </c>
      <c r="G4" s="11" t="s">
        <v>29</v>
      </c>
    </row>
    <row r="5" spans="1:7" s="12" customFormat="1" ht="47.25" customHeight="1">
      <c r="A5" s="222" t="s">
        <v>262</v>
      </c>
      <c r="B5" s="223"/>
      <c r="C5" s="223"/>
      <c r="D5" s="223"/>
      <c r="E5" s="223"/>
      <c r="F5" s="223"/>
      <c r="G5" s="224"/>
    </row>
    <row r="6" spans="1:7" s="12" customFormat="1" ht="43.5" customHeight="1">
      <c r="A6" s="225">
        <v>1</v>
      </c>
      <c r="B6" s="192" t="s">
        <v>263</v>
      </c>
      <c r="C6" s="26" t="s">
        <v>321</v>
      </c>
      <c r="D6" s="18" t="s">
        <v>264</v>
      </c>
      <c r="E6" s="18">
        <v>2000</v>
      </c>
      <c r="F6" s="18">
        <v>2267</v>
      </c>
      <c r="G6" s="3">
        <f>F6/E6*100</f>
        <v>113.35</v>
      </c>
    </row>
    <row r="7" spans="1:7" s="12" customFormat="1" ht="40.5" customHeight="1">
      <c r="A7" s="190"/>
      <c r="B7" s="192"/>
      <c r="C7" s="26" t="s">
        <v>322</v>
      </c>
      <c r="D7" s="18" t="s">
        <v>264</v>
      </c>
      <c r="E7" s="18">
        <v>2000</v>
      </c>
      <c r="F7" s="18">
        <v>2372</v>
      </c>
      <c r="G7" s="3">
        <f t="shared" ref="G7:G162" si="0">F7/E7*100</f>
        <v>118.6</v>
      </c>
    </row>
    <row r="8" spans="1:7" s="12" customFormat="1" ht="32.25" customHeight="1">
      <c r="A8" s="190"/>
      <c r="B8" s="192"/>
      <c r="C8" s="26" t="s">
        <v>320</v>
      </c>
      <c r="D8" s="18" t="s">
        <v>264</v>
      </c>
      <c r="E8" s="18">
        <v>2300</v>
      </c>
      <c r="F8" s="18">
        <v>2412</v>
      </c>
      <c r="G8" s="3">
        <f t="shared" si="0"/>
        <v>104.8695652173913</v>
      </c>
    </row>
    <row r="9" spans="1:7" s="12" customFormat="1" ht="62.25" customHeight="1">
      <c r="A9" s="190"/>
      <c r="B9" s="192"/>
      <c r="C9" s="29" t="s">
        <v>323</v>
      </c>
      <c r="D9" s="1" t="s">
        <v>265</v>
      </c>
      <c r="E9" s="1">
        <v>45</v>
      </c>
      <c r="F9" s="1">
        <v>46</v>
      </c>
      <c r="G9" s="3">
        <f t="shared" si="0"/>
        <v>102.22222222222221</v>
      </c>
    </row>
    <row r="10" spans="1:7" s="12" customFormat="1" ht="62.25" customHeight="1">
      <c r="A10" s="14">
        <v>2</v>
      </c>
      <c r="B10" s="26" t="s">
        <v>266</v>
      </c>
      <c r="C10" s="29" t="s">
        <v>267</v>
      </c>
      <c r="D10" s="1" t="s">
        <v>268</v>
      </c>
      <c r="E10" s="1">
        <v>32307</v>
      </c>
      <c r="F10" s="1">
        <v>32307</v>
      </c>
      <c r="G10" s="19">
        <f t="shared" si="0"/>
        <v>100</v>
      </c>
    </row>
    <row r="11" spans="1:7" s="12" customFormat="1" ht="34.5" customHeight="1">
      <c r="A11" s="14">
        <v>3</v>
      </c>
      <c r="B11" s="26" t="s">
        <v>269</v>
      </c>
      <c r="C11" s="26" t="s">
        <v>270</v>
      </c>
      <c r="D11" s="18" t="s">
        <v>271</v>
      </c>
      <c r="E11" s="18">
        <v>1068</v>
      </c>
      <c r="F11" s="18">
        <v>1068</v>
      </c>
      <c r="G11" s="19">
        <f t="shared" si="0"/>
        <v>100</v>
      </c>
    </row>
    <row r="12" spans="1:7" s="12" customFormat="1" ht="34.5" customHeight="1">
      <c r="A12" s="134" t="s">
        <v>714</v>
      </c>
      <c r="B12" s="135"/>
      <c r="C12" s="135"/>
      <c r="D12" s="135"/>
      <c r="E12" s="135"/>
      <c r="F12" s="135"/>
      <c r="G12" s="136"/>
    </row>
    <row r="13" spans="1:7" s="12" customFormat="1" ht="58.5" customHeight="1">
      <c r="A13" s="125">
        <v>4</v>
      </c>
      <c r="B13" s="127" t="s">
        <v>624</v>
      </c>
      <c r="C13" s="26" t="s">
        <v>625</v>
      </c>
      <c r="D13" s="18" t="s">
        <v>214</v>
      </c>
      <c r="E13" s="116">
        <v>47</v>
      </c>
      <c r="F13" s="116">
        <v>40</v>
      </c>
      <c r="G13" s="19">
        <f t="shared" si="0"/>
        <v>85.106382978723403</v>
      </c>
    </row>
    <row r="14" spans="1:7" s="12" customFormat="1" ht="34.5" customHeight="1">
      <c r="A14" s="126"/>
      <c r="B14" s="128"/>
      <c r="C14" s="26" t="s">
        <v>626</v>
      </c>
      <c r="D14" s="18" t="s">
        <v>627</v>
      </c>
      <c r="E14" s="18">
        <v>150</v>
      </c>
      <c r="F14" s="18">
        <v>152</v>
      </c>
      <c r="G14" s="19">
        <f t="shared" si="0"/>
        <v>101.33333333333334</v>
      </c>
    </row>
    <row r="15" spans="1:7" s="12" customFormat="1" ht="61.5" customHeight="1">
      <c r="A15" s="125">
        <v>5</v>
      </c>
      <c r="B15" s="127" t="s">
        <v>628</v>
      </c>
      <c r="C15" s="26" t="s">
        <v>625</v>
      </c>
      <c r="D15" s="18" t="s">
        <v>214</v>
      </c>
      <c r="E15" s="18">
        <v>50</v>
      </c>
      <c r="F15" s="18">
        <v>46</v>
      </c>
      <c r="G15" s="19">
        <f t="shared" si="0"/>
        <v>92</v>
      </c>
    </row>
    <row r="16" spans="1:7" s="12" customFormat="1" ht="34.5" customHeight="1">
      <c r="A16" s="126"/>
      <c r="B16" s="128"/>
      <c r="C16" s="26" t="s">
        <v>626</v>
      </c>
      <c r="D16" s="18" t="s">
        <v>627</v>
      </c>
      <c r="E16" s="18">
        <v>150</v>
      </c>
      <c r="F16" s="18">
        <v>150</v>
      </c>
      <c r="G16" s="19">
        <f t="shared" si="0"/>
        <v>100</v>
      </c>
    </row>
    <row r="17" spans="1:7" s="12" customFormat="1" ht="64.5" customHeight="1">
      <c r="A17" s="14">
        <v>6</v>
      </c>
      <c r="B17" s="26" t="s">
        <v>629</v>
      </c>
      <c r="C17" s="26" t="s">
        <v>625</v>
      </c>
      <c r="D17" s="18" t="s">
        <v>214</v>
      </c>
      <c r="E17" s="18">
        <v>32</v>
      </c>
      <c r="F17" s="18">
        <v>29</v>
      </c>
      <c r="G17" s="19">
        <f t="shared" si="0"/>
        <v>90.625</v>
      </c>
    </row>
    <row r="18" spans="1:7" s="12" customFormat="1" ht="82.5" customHeight="1">
      <c r="A18" s="14">
        <v>7</v>
      </c>
      <c r="B18" s="26" t="s">
        <v>630</v>
      </c>
      <c r="C18" s="26" t="s">
        <v>631</v>
      </c>
      <c r="D18" s="18" t="s">
        <v>214</v>
      </c>
      <c r="E18" s="18">
        <v>130</v>
      </c>
      <c r="F18" s="18">
        <v>128</v>
      </c>
      <c r="G18" s="19">
        <f t="shared" si="0"/>
        <v>98.461538461538467</v>
      </c>
    </row>
    <row r="19" spans="1:7" s="12" customFormat="1" ht="72.75" customHeight="1">
      <c r="A19" s="125">
        <v>8</v>
      </c>
      <c r="B19" s="127" t="s">
        <v>632</v>
      </c>
      <c r="C19" s="26" t="s">
        <v>631</v>
      </c>
      <c r="D19" s="18" t="s">
        <v>214</v>
      </c>
      <c r="E19" s="18">
        <v>109</v>
      </c>
      <c r="F19" s="18">
        <v>114</v>
      </c>
      <c r="G19" s="19">
        <f t="shared" si="0"/>
        <v>104.58715596330275</v>
      </c>
    </row>
    <row r="20" spans="1:7" s="12" customFormat="1" ht="43.5" customHeight="1">
      <c r="A20" s="126"/>
      <c r="B20" s="128"/>
      <c r="C20" s="26" t="s">
        <v>626</v>
      </c>
      <c r="D20" s="18" t="s">
        <v>627</v>
      </c>
      <c r="E20" s="18">
        <v>40</v>
      </c>
      <c r="F20" s="18">
        <v>40</v>
      </c>
      <c r="G20" s="19">
        <f t="shared" si="0"/>
        <v>100</v>
      </c>
    </row>
    <row r="21" spans="1:7" s="12" customFormat="1" ht="87.75" customHeight="1">
      <c r="A21" s="14">
        <v>9</v>
      </c>
      <c r="B21" s="26" t="s">
        <v>633</v>
      </c>
      <c r="C21" s="26" t="s">
        <v>631</v>
      </c>
      <c r="D21" s="18" t="s">
        <v>214</v>
      </c>
      <c r="E21" s="18">
        <v>60</v>
      </c>
      <c r="F21" s="18">
        <v>62</v>
      </c>
      <c r="G21" s="19">
        <f t="shared" si="0"/>
        <v>103.33333333333334</v>
      </c>
    </row>
    <row r="22" spans="1:7" s="12" customFormat="1" ht="83.25" customHeight="1">
      <c r="A22" s="14">
        <v>10</v>
      </c>
      <c r="B22" s="26" t="s">
        <v>634</v>
      </c>
      <c r="C22" s="26" t="s">
        <v>631</v>
      </c>
      <c r="D22" s="18" t="s">
        <v>214</v>
      </c>
      <c r="E22" s="18">
        <v>123</v>
      </c>
      <c r="F22" s="18">
        <v>123</v>
      </c>
      <c r="G22" s="19">
        <f t="shared" si="0"/>
        <v>100</v>
      </c>
    </row>
    <row r="23" spans="1:7" s="12" customFormat="1" ht="84" customHeight="1">
      <c r="A23" s="14">
        <v>11</v>
      </c>
      <c r="B23" s="26" t="s">
        <v>635</v>
      </c>
      <c r="C23" s="26" t="s">
        <v>631</v>
      </c>
      <c r="D23" s="18" t="s">
        <v>214</v>
      </c>
      <c r="E23" s="18">
        <v>97</v>
      </c>
      <c r="F23" s="18">
        <v>101</v>
      </c>
      <c r="G23" s="19">
        <f t="shared" si="0"/>
        <v>104.1237113402062</v>
      </c>
    </row>
    <row r="24" spans="1:7" s="12" customFormat="1" ht="88.5" customHeight="1">
      <c r="A24" s="125">
        <v>12</v>
      </c>
      <c r="B24" s="127" t="s">
        <v>636</v>
      </c>
      <c r="C24" s="26" t="s">
        <v>631</v>
      </c>
      <c r="D24" s="18" t="s">
        <v>214</v>
      </c>
      <c r="E24" s="18">
        <v>68</v>
      </c>
      <c r="F24" s="18">
        <v>68</v>
      </c>
      <c r="G24" s="19">
        <f t="shared" si="0"/>
        <v>100</v>
      </c>
    </row>
    <row r="25" spans="1:7" s="12" customFormat="1" ht="62.25" customHeight="1">
      <c r="A25" s="126"/>
      <c r="B25" s="128"/>
      <c r="C25" s="26" t="s">
        <v>637</v>
      </c>
      <c r="D25" s="18" t="s">
        <v>214</v>
      </c>
      <c r="E25" s="18">
        <v>4</v>
      </c>
      <c r="F25" s="18">
        <v>5</v>
      </c>
      <c r="G25" s="19">
        <f t="shared" si="0"/>
        <v>125</v>
      </c>
    </row>
    <row r="26" spans="1:7" s="12" customFormat="1" ht="83.25" customHeight="1">
      <c r="A26" s="125">
        <v>13</v>
      </c>
      <c r="B26" s="127" t="s">
        <v>638</v>
      </c>
      <c r="C26" s="26" t="s">
        <v>631</v>
      </c>
      <c r="D26" s="18" t="s">
        <v>214</v>
      </c>
      <c r="E26" s="18">
        <v>315</v>
      </c>
      <c r="F26" s="18">
        <v>316</v>
      </c>
      <c r="G26" s="19">
        <f t="shared" si="0"/>
        <v>100.31746031746032</v>
      </c>
    </row>
    <row r="27" spans="1:7" s="12" customFormat="1" ht="62.25" customHeight="1">
      <c r="A27" s="129"/>
      <c r="B27" s="133"/>
      <c r="C27" s="26" t="s">
        <v>637</v>
      </c>
      <c r="D27" s="18" t="s">
        <v>214</v>
      </c>
      <c r="E27" s="18">
        <v>22</v>
      </c>
      <c r="F27" s="18">
        <v>22</v>
      </c>
      <c r="G27" s="19">
        <f t="shared" si="0"/>
        <v>100</v>
      </c>
    </row>
    <row r="28" spans="1:7" s="12" customFormat="1" ht="62.25" customHeight="1">
      <c r="A28" s="129"/>
      <c r="B28" s="133"/>
      <c r="C28" s="26" t="s">
        <v>626</v>
      </c>
      <c r="D28" s="18" t="s">
        <v>627</v>
      </c>
      <c r="E28" s="18">
        <v>500</v>
      </c>
      <c r="F28" s="18">
        <v>500</v>
      </c>
      <c r="G28" s="19">
        <f t="shared" si="0"/>
        <v>100</v>
      </c>
    </row>
    <row r="29" spans="1:7" s="12" customFormat="1" ht="62.25" customHeight="1">
      <c r="A29" s="126"/>
      <c r="B29" s="128"/>
      <c r="C29" s="26" t="s">
        <v>639</v>
      </c>
      <c r="D29" s="18" t="s">
        <v>214</v>
      </c>
      <c r="E29" s="18">
        <v>190</v>
      </c>
      <c r="F29" s="18">
        <v>183</v>
      </c>
      <c r="G29" s="19">
        <f t="shared" si="0"/>
        <v>96.315789473684205</v>
      </c>
    </row>
    <row r="30" spans="1:7" s="12" customFormat="1" ht="78" customHeight="1">
      <c r="A30" s="14">
        <v>14</v>
      </c>
      <c r="B30" s="26" t="s">
        <v>640</v>
      </c>
      <c r="C30" s="26" t="s">
        <v>631</v>
      </c>
      <c r="D30" s="18" t="s">
        <v>214</v>
      </c>
      <c r="E30" s="18">
        <v>59</v>
      </c>
      <c r="F30" s="18">
        <v>55</v>
      </c>
      <c r="G30" s="19">
        <f t="shared" si="0"/>
        <v>93.220338983050837</v>
      </c>
    </row>
    <row r="31" spans="1:7" s="12" customFormat="1" ht="76.5" customHeight="1">
      <c r="A31" s="14">
        <v>15</v>
      </c>
      <c r="B31" s="26" t="s">
        <v>641</v>
      </c>
      <c r="C31" s="26" t="s">
        <v>631</v>
      </c>
      <c r="D31" s="18" t="s">
        <v>214</v>
      </c>
      <c r="E31" s="18">
        <v>130</v>
      </c>
      <c r="F31" s="18">
        <v>120</v>
      </c>
      <c r="G31" s="19">
        <f t="shared" si="0"/>
        <v>92.307692307692307</v>
      </c>
    </row>
    <row r="32" spans="1:7" s="12" customFormat="1" ht="62.25" customHeight="1">
      <c r="A32" s="14">
        <v>16</v>
      </c>
      <c r="B32" s="26" t="s">
        <v>642</v>
      </c>
      <c r="C32" s="26" t="s">
        <v>643</v>
      </c>
      <c r="D32" s="18" t="s">
        <v>214</v>
      </c>
      <c r="E32" s="18">
        <v>85</v>
      </c>
      <c r="F32" s="18">
        <v>84</v>
      </c>
      <c r="G32" s="19">
        <f t="shared" si="0"/>
        <v>98.82352941176471</v>
      </c>
    </row>
    <row r="33" spans="1:7" s="12" customFormat="1" ht="62.25" customHeight="1">
      <c r="A33" s="125">
        <v>17</v>
      </c>
      <c r="B33" s="127" t="s">
        <v>644</v>
      </c>
      <c r="C33" s="26" t="s">
        <v>645</v>
      </c>
      <c r="D33" s="18" t="s">
        <v>214</v>
      </c>
      <c r="E33" s="18">
        <v>53</v>
      </c>
      <c r="F33" s="18">
        <v>50</v>
      </c>
      <c r="G33" s="19">
        <f t="shared" si="0"/>
        <v>94.339622641509436</v>
      </c>
    </row>
    <row r="34" spans="1:7" s="12" customFormat="1" ht="62.25" customHeight="1">
      <c r="A34" s="126"/>
      <c r="B34" s="128"/>
      <c r="C34" s="26" t="s">
        <v>626</v>
      </c>
      <c r="D34" s="18" t="s">
        <v>627</v>
      </c>
      <c r="E34" s="18">
        <v>308</v>
      </c>
      <c r="F34" s="18">
        <v>150</v>
      </c>
      <c r="G34" s="19">
        <f t="shared" si="0"/>
        <v>48.701298701298704</v>
      </c>
    </row>
    <row r="35" spans="1:7" s="12" customFormat="1" ht="62.25" customHeight="1">
      <c r="A35" s="14">
        <v>18</v>
      </c>
      <c r="B35" s="26" t="s">
        <v>646</v>
      </c>
      <c r="C35" s="26" t="s">
        <v>626</v>
      </c>
      <c r="D35" s="18" t="s">
        <v>627</v>
      </c>
      <c r="E35" s="18">
        <v>7</v>
      </c>
      <c r="F35" s="18">
        <v>7</v>
      </c>
      <c r="G35" s="19">
        <f t="shared" si="0"/>
        <v>100</v>
      </c>
    </row>
    <row r="36" spans="1:7" s="12" customFormat="1" ht="62.25" customHeight="1">
      <c r="A36" s="14">
        <v>19</v>
      </c>
      <c r="B36" s="26" t="s">
        <v>647</v>
      </c>
      <c r="C36" s="26" t="s">
        <v>648</v>
      </c>
      <c r="D36" s="18" t="s">
        <v>214</v>
      </c>
      <c r="E36" s="18">
        <v>1000</v>
      </c>
      <c r="F36" s="18">
        <v>1000</v>
      </c>
      <c r="G36" s="19">
        <f t="shared" si="0"/>
        <v>100</v>
      </c>
    </row>
    <row r="37" spans="1:7" s="12" customFormat="1" ht="62.25" customHeight="1">
      <c r="A37" s="125">
        <v>20</v>
      </c>
      <c r="B37" s="127" t="s">
        <v>649</v>
      </c>
      <c r="C37" s="26" t="s">
        <v>648</v>
      </c>
      <c r="D37" s="18" t="s">
        <v>214</v>
      </c>
      <c r="E37" s="18">
        <v>1400</v>
      </c>
      <c r="F37" s="18">
        <v>1400</v>
      </c>
      <c r="G37" s="19">
        <f t="shared" si="0"/>
        <v>100</v>
      </c>
    </row>
    <row r="38" spans="1:7" s="12" customFormat="1" ht="62.25" customHeight="1">
      <c r="A38" s="126"/>
      <c r="B38" s="128"/>
      <c r="C38" s="26" t="s">
        <v>654</v>
      </c>
      <c r="D38" s="18" t="s">
        <v>214</v>
      </c>
      <c r="E38" s="18">
        <v>1</v>
      </c>
      <c r="F38" s="18">
        <v>1</v>
      </c>
      <c r="G38" s="19">
        <f t="shared" si="0"/>
        <v>100</v>
      </c>
    </row>
    <row r="39" spans="1:7" s="12" customFormat="1" ht="62.25" customHeight="1">
      <c r="A39" s="14">
        <v>21</v>
      </c>
      <c r="B39" s="26" t="s">
        <v>650</v>
      </c>
      <c r="C39" s="26" t="s">
        <v>648</v>
      </c>
      <c r="D39" s="18" t="s">
        <v>214</v>
      </c>
      <c r="E39" s="18">
        <v>800</v>
      </c>
      <c r="F39" s="18">
        <v>837</v>
      </c>
      <c r="G39" s="19">
        <f t="shared" si="0"/>
        <v>104.62499999999999</v>
      </c>
    </row>
    <row r="40" spans="1:7" s="12" customFormat="1" ht="62.25" customHeight="1">
      <c r="A40" s="125">
        <v>22</v>
      </c>
      <c r="B40" s="127" t="s">
        <v>651</v>
      </c>
      <c r="C40" s="26" t="s">
        <v>652</v>
      </c>
      <c r="D40" s="18" t="s">
        <v>214</v>
      </c>
      <c r="E40" s="18">
        <v>1650</v>
      </c>
      <c r="F40" s="18">
        <v>1650</v>
      </c>
      <c r="G40" s="19">
        <f t="shared" si="0"/>
        <v>100</v>
      </c>
    </row>
    <row r="41" spans="1:7" s="12" customFormat="1" ht="62.25" customHeight="1">
      <c r="A41" s="129"/>
      <c r="B41" s="133"/>
      <c r="C41" s="26" t="s">
        <v>653</v>
      </c>
      <c r="D41" s="18" t="s">
        <v>214</v>
      </c>
      <c r="E41" s="18">
        <v>3831</v>
      </c>
      <c r="F41" s="18">
        <v>3831</v>
      </c>
      <c r="G41" s="19">
        <f t="shared" si="0"/>
        <v>100</v>
      </c>
    </row>
    <row r="42" spans="1:7" s="12" customFormat="1" ht="62.25" customHeight="1">
      <c r="A42" s="129"/>
      <c r="B42" s="133"/>
      <c r="C42" s="26" t="s">
        <v>655</v>
      </c>
      <c r="D42" s="18" t="s">
        <v>214</v>
      </c>
      <c r="E42" s="18">
        <v>1</v>
      </c>
      <c r="F42" s="18">
        <v>1</v>
      </c>
      <c r="G42" s="19">
        <f t="shared" si="0"/>
        <v>100</v>
      </c>
    </row>
    <row r="43" spans="1:7" s="12" customFormat="1" ht="62.25" customHeight="1">
      <c r="A43" s="126"/>
      <c r="B43" s="128"/>
      <c r="C43" s="26" t="s">
        <v>656</v>
      </c>
      <c r="D43" s="18" t="s">
        <v>214</v>
      </c>
      <c r="E43" s="18">
        <v>1</v>
      </c>
      <c r="F43" s="18">
        <v>1</v>
      </c>
      <c r="G43" s="19">
        <f t="shared" si="0"/>
        <v>100</v>
      </c>
    </row>
    <row r="44" spans="1:7" s="12" customFormat="1" ht="62.25" customHeight="1">
      <c r="A44" s="125">
        <v>23</v>
      </c>
      <c r="B44" s="127" t="s">
        <v>657</v>
      </c>
      <c r="C44" s="26" t="s">
        <v>658</v>
      </c>
      <c r="D44" s="18" t="s">
        <v>214</v>
      </c>
      <c r="E44" s="18">
        <v>2640</v>
      </c>
      <c r="F44" s="18">
        <v>2640</v>
      </c>
      <c r="G44" s="19">
        <f t="shared" si="0"/>
        <v>100</v>
      </c>
    </row>
    <row r="45" spans="1:7" s="12" customFormat="1" ht="62.25" customHeight="1">
      <c r="A45" s="126"/>
      <c r="B45" s="128"/>
      <c r="C45" s="26" t="s">
        <v>659</v>
      </c>
      <c r="D45" s="18" t="s">
        <v>214</v>
      </c>
      <c r="E45" s="18">
        <v>1780</v>
      </c>
      <c r="F45" s="18">
        <v>1780</v>
      </c>
      <c r="G45" s="19">
        <f t="shared" si="0"/>
        <v>100</v>
      </c>
    </row>
    <row r="46" spans="1:7" s="12" customFormat="1" ht="77.25" customHeight="1">
      <c r="A46" s="125">
        <v>24</v>
      </c>
      <c r="B46" s="127" t="s">
        <v>660</v>
      </c>
      <c r="C46" s="26" t="s">
        <v>658</v>
      </c>
      <c r="D46" s="18" t="s">
        <v>214</v>
      </c>
      <c r="E46" s="18">
        <v>3680</v>
      </c>
      <c r="F46" s="18">
        <v>3750</v>
      </c>
      <c r="G46" s="19">
        <f t="shared" si="0"/>
        <v>101.90217391304348</v>
      </c>
    </row>
    <row r="47" spans="1:7" s="12" customFormat="1" ht="62.25" customHeight="1">
      <c r="A47" s="129"/>
      <c r="B47" s="133"/>
      <c r="C47" s="26" t="s">
        <v>661</v>
      </c>
      <c r="D47" s="18" t="s">
        <v>214</v>
      </c>
      <c r="E47" s="18">
        <v>300</v>
      </c>
      <c r="F47" s="18">
        <v>300</v>
      </c>
      <c r="G47" s="19">
        <f t="shared" si="0"/>
        <v>100</v>
      </c>
    </row>
    <row r="48" spans="1:7" s="12" customFormat="1" ht="62.25" customHeight="1">
      <c r="A48" s="129"/>
      <c r="B48" s="133"/>
      <c r="C48" s="26" t="s">
        <v>662</v>
      </c>
      <c r="D48" s="18" t="s">
        <v>214</v>
      </c>
      <c r="E48" s="18">
        <v>1510</v>
      </c>
      <c r="F48" s="18">
        <v>1567</v>
      </c>
      <c r="G48" s="19">
        <f t="shared" si="0"/>
        <v>103.77483443708608</v>
      </c>
    </row>
    <row r="49" spans="1:7" s="12" customFormat="1" ht="62.25" customHeight="1">
      <c r="A49" s="126"/>
      <c r="B49" s="128"/>
      <c r="C49" s="26" t="s">
        <v>663</v>
      </c>
      <c r="D49" s="18" t="s">
        <v>214</v>
      </c>
      <c r="E49" s="18">
        <v>1500</v>
      </c>
      <c r="F49" s="18">
        <v>1502</v>
      </c>
      <c r="G49" s="19">
        <f t="shared" si="0"/>
        <v>100.13333333333334</v>
      </c>
    </row>
    <row r="50" spans="1:7" s="12" customFormat="1" ht="62.25" customHeight="1">
      <c r="A50" s="125">
        <v>25</v>
      </c>
      <c r="B50" s="127" t="s">
        <v>664</v>
      </c>
      <c r="C50" s="26" t="s">
        <v>665</v>
      </c>
      <c r="D50" s="18" t="s">
        <v>666</v>
      </c>
      <c r="E50" s="18">
        <v>45000</v>
      </c>
      <c r="F50" s="18">
        <v>46373</v>
      </c>
      <c r="G50" s="19">
        <f t="shared" si="0"/>
        <v>103.05111111111111</v>
      </c>
    </row>
    <row r="51" spans="1:7" s="12" customFormat="1" ht="74.25" customHeight="1">
      <c r="A51" s="129"/>
      <c r="B51" s="133"/>
      <c r="C51" s="26" t="s">
        <v>667</v>
      </c>
      <c r="D51" s="18" t="s">
        <v>666</v>
      </c>
      <c r="E51" s="18">
        <v>410</v>
      </c>
      <c r="F51" s="18">
        <v>527</v>
      </c>
      <c r="G51" s="19">
        <f t="shared" si="0"/>
        <v>128.53658536585365</v>
      </c>
    </row>
    <row r="52" spans="1:7" s="12" customFormat="1" ht="62.25" customHeight="1">
      <c r="A52" s="129"/>
      <c r="B52" s="133"/>
      <c r="C52" s="26" t="s">
        <v>668</v>
      </c>
      <c r="D52" s="18" t="s">
        <v>214</v>
      </c>
      <c r="E52" s="18">
        <v>4000</v>
      </c>
      <c r="F52" s="18">
        <v>4981</v>
      </c>
      <c r="G52" s="19">
        <f t="shared" si="0"/>
        <v>124.52499999999999</v>
      </c>
    </row>
    <row r="53" spans="1:7" s="12" customFormat="1" ht="105" customHeight="1">
      <c r="A53" s="129"/>
      <c r="B53" s="133"/>
      <c r="C53" s="26" t="s">
        <v>669</v>
      </c>
      <c r="D53" s="18" t="s">
        <v>214</v>
      </c>
      <c r="E53" s="18">
        <v>1</v>
      </c>
      <c r="F53" s="18">
        <v>1</v>
      </c>
      <c r="G53" s="19">
        <f t="shared" si="0"/>
        <v>100</v>
      </c>
    </row>
    <row r="54" spans="1:7" s="12" customFormat="1" ht="62.25" customHeight="1">
      <c r="A54" s="126"/>
      <c r="B54" s="128"/>
      <c r="C54" s="26" t="s">
        <v>670</v>
      </c>
      <c r="D54" s="18" t="s">
        <v>671</v>
      </c>
      <c r="E54" s="18">
        <v>1</v>
      </c>
      <c r="F54" s="18">
        <v>1</v>
      </c>
      <c r="G54" s="19">
        <f t="shared" si="0"/>
        <v>100</v>
      </c>
    </row>
    <row r="55" spans="1:7" s="12" customFormat="1" ht="62.25" customHeight="1">
      <c r="A55" s="14">
        <v>26</v>
      </c>
      <c r="B55" s="26" t="s">
        <v>672</v>
      </c>
      <c r="C55" s="118" t="s">
        <v>673</v>
      </c>
      <c r="D55" s="18" t="s">
        <v>30</v>
      </c>
      <c r="E55" s="18">
        <v>1</v>
      </c>
      <c r="F55" s="18">
        <v>1</v>
      </c>
      <c r="G55" s="19">
        <f t="shared" si="0"/>
        <v>100</v>
      </c>
    </row>
    <row r="56" spans="1:7" s="12" customFormat="1" ht="62.25" customHeight="1">
      <c r="A56" s="14">
        <v>27</v>
      </c>
      <c r="B56" s="26" t="s">
        <v>674</v>
      </c>
      <c r="C56" s="117" t="s">
        <v>675</v>
      </c>
      <c r="D56" s="18" t="s">
        <v>315</v>
      </c>
      <c r="E56" s="18">
        <v>1</v>
      </c>
      <c r="F56" s="18">
        <v>1</v>
      </c>
      <c r="G56" s="19">
        <f t="shared" si="0"/>
        <v>100</v>
      </c>
    </row>
    <row r="57" spans="1:7" s="12" customFormat="1" ht="80.25" customHeight="1">
      <c r="A57" s="125">
        <v>28</v>
      </c>
      <c r="B57" s="141" t="s">
        <v>676</v>
      </c>
      <c r="C57" s="26" t="s">
        <v>677</v>
      </c>
      <c r="D57" s="18" t="s">
        <v>214</v>
      </c>
      <c r="E57" s="18">
        <v>291</v>
      </c>
      <c r="F57" s="18">
        <v>291</v>
      </c>
      <c r="G57" s="19">
        <f t="shared" si="0"/>
        <v>100</v>
      </c>
    </row>
    <row r="58" spans="1:7" s="12" customFormat="1" ht="79.5" customHeight="1">
      <c r="A58" s="129"/>
      <c r="B58" s="143"/>
      <c r="C58" s="26" t="s">
        <v>678</v>
      </c>
      <c r="D58" s="18" t="s">
        <v>214</v>
      </c>
      <c r="E58" s="18">
        <v>361</v>
      </c>
      <c r="F58" s="18">
        <v>361</v>
      </c>
      <c r="G58" s="19">
        <f t="shared" si="0"/>
        <v>100</v>
      </c>
    </row>
    <row r="59" spans="1:7" s="12" customFormat="1" ht="70.5" customHeight="1">
      <c r="A59" s="126"/>
      <c r="B59" s="142"/>
      <c r="C59" s="26" t="s">
        <v>679</v>
      </c>
      <c r="D59" s="18" t="s">
        <v>214</v>
      </c>
      <c r="E59" s="18">
        <v>262</v>
      </c>
      <c r="F59" s="18">
        <v>262</v>
      </c>
      <c r="G59" s="19">
        <f t="shared" si="0"/>
        <v>100</v>
      </c>
    </row>
    <row r="60" spans="1:7" s="12" customFormat="1" ht="75" customHeight="1">
      <c r="A60" s="125">
        <v>29</v>
      </c>
      <c r="B60" s="127" t="s">
        <v>680</v>
      </c>
      <c r="C60" s="26" t="s">
        <v>677</v>
      </c>
      <c r="D60" s="18" t="s">
        <v>214</v>
      </c>
      <c r="E60" s="18">
        <v>34</v>
      </c>
      <c r="F60" s="18">
        <v>34</v>
      </c>
      <c r="G60" s="19">
        <f t="shared" si="0"/>
        <v>100</v>
      </c>
    </row>
    <row r="61" spans="1:7" s="12" customFormat="1" ht="80.25" customHeight="1">
      <c r="A61" s="129"/>
      <c r="B61" s="133"/>
      <c r="C61" s="26" t="s">
        <v>678</v>
      </c>
      <c r="D61" s="18" t="s">
        <v>214</v>
      </c>
      <c r="E61" s="18">
        <v>322</v>
      </c>
      <c r="F61" s="18">
        <v>328</v>
      </c>
      <c r="G61" s="19">
        <f t="shared" si="0"/>
        <v>101.86335403726707</v>
      </c>
    </row>
    <row r="62" spans="1:7" s="12" customFormat="1" ht="75" customHeight="1">
      <c r="A62" s="126"/>
      <c r="B62" s="128"/>
      <c r="C62" s="26" t="s">
        <v>679</v>
      </c>
      <c r="D62" s="18" t="s">
        <v>214</v>
      </c>
      <c r="E62" s="18">
        <v>224</v>
      </c>
      <c r="F62" s="18">
        <v>212</v>
      </c>
      <c r="G62" s="19">
        <f t="shared" si="0"/>
        <v>94.642857142857139</v>
      </c>
    </row>
    <row r="63" spans="1:7" s="12" customFormat="1" ht="89.25" customHeight="1">
      <c r="A63" s="139">
        <v>30</v>
      </c>
      <c r="B63" s="141" t="s">
        <v>681</v>
      </c>
      <c r="C63" s="26" t="s">
        <v>677</v>
      </c>
      <c r="D63" s="18" t="s">
        <v>214</v>
      </c>
      <c r="E63" s="18">
        <v>17</v>
      </c>
      <c r="F63" s="18">
        <v>17</v>
      </c>
      <c r="G63" s="19">
        <f t="shared" si="0"/>
        <v>100</v>
      </c>
    </row>
    <row r="64" spans="1:7" s="12" customFormat="1" ht="74.25" customHeight="1">
      <c r="A64" s="148"/>
      <c r="B64" s="143"/>
      <c r="C64" s="26" t="s">
        <v>678</v>
      </c>
      <c r="D64" s="18" t="s">
        <v>214</v>
      </c>
      <c r="E64" s="18">
        <v>221</v>
      </c>
      <c r="F64" s="18">
        <v>215</v>
      </c>
      <c r="G64" s="19">
        <f t="shared" si="0"/>
        <v>97.285067873303163</v>
      </c>
    </row>
    <row r="65" spans="1:7" s="12" customFormat="1" ht="81" customHeight="1">
      <c r="A65" s="140"/>
      <c r="B65" s="142"/>
      <c r="C65" s="26" t="s">
        <v>679</v>
      </c>
      <c r="D65" s="18" t="s">
        <v>214</v>
      </c>
      <c r="E65" s="18">
        <v>104</v>
      </c>
      <c r="F65" s="18">
        <v>99</v>
      </c>
      <c r="G65" s="19">
        <f t="shared" si="0"/>
        <v>95.192307692307693</v>
      </c>
    </row>
    <row r="66" spans="1:7" s="12" customFormat="1" ht="77.25" customHeight="1">
      <c r="A66" s="14">
        <v>31</v>
      </c>
      <c r="B66" s="26" t="s">
        <v>682</v>
      </c>
      <c r="C66" s="26" t="s">
        <v>677</v>
      </c>
      <c r="D66" s="18" t="s">
        <v>214</v>
      </c>
      <c r="E66" s="18">
        <v>415</v>
      </c>
      <c r="F66" s="18">
        <v>419</v>
      </c>
      <c r="G66" s="19">
        <f t="shared" si="0"/>
        <v>100.96385542168676</v>
      </c>
    </row>
    <row r="67" spans="1:7" s="12" customFormat="1" ht="87" customHeight="1">
      <c r="A67" s="14">
        <v>32</v>
      </c>
      <c r="B67" s="26" t="s">
        <v>683</v>
      </c>
      <c r="C67" s="26" t="s">
        <v>677</v>
      </c>
      <c r="D67" s="18" t="s">
        <v>214</v>
      </c>
      <c r="E67" s="18">
        <v>233</v>
      </c>
      <c r="F67" s="18">
        <v>233</v>
      </c>
      <c r="G67" s="19">
        <f t="shared" si="0"/>
        <v>100</v>
      </c>
    </row>
    <row r="68" spans="1:7" s="12" customFormat="1" ht="79.5" customHeight="1">
      <c r="A68" s="14">
        <v>33</v>
      </c>
      <c r="B68" s="26" t="s">
        <v>684</v>
      </c>
      <c r="C68" s="26" t="s">
        <v>677</v>
      </c>
      <c r="D68" s="18" t="s">
        <v>214</v>
      </c>
      <c r="E68" s="18">
        <v>323</v>
      </c>
      <c r="F68" s="18">
        <v>321</v>
      </c>
      <c r="G68" s="19">
        <f t="shared" si="0"/>
        <v>99.380804953560371</v>
      </c>
    </row>
    <row r="69" spans="1:7" s="12" customFormat="1" ht="87" customHeight="1">
      <c r="A69" s="125">
        <v>34</v>
      </c>
      <c r="B69" s="127" t="s">
        <v>685</v>
      </c>
      <c r="C69" s="26" t="s">
        <v>677</v>
      </c>
      <c r="D69" s="18" t="s">
        <v>214</v>
      </c>
      <c r="E69" s="18">
        <v>647</v>
      </c>
      <c r="F69" s="18">
        <v>647</v>
      </c>
      <c r="G69" s="19">
        <f t="shared" si="0"/>
        <v>100</v>
      </c>
    </row>
    <row r="70" spans="1:7" s="12" customFormat="1" ht="86.25" customHeight="1">
      <c r="A70" s="126"/>
      <c r="B70" s="128"/>
      <c r="C70" s="26" t="s">
        <v>678</v>
      </c>
      <c r="D70" s="18" t="s">
        <v>214</v>
      </c>
      <c r="E70" s="18">
        <v>17</v>
      </c>
      <c r="F70" s="18">
        <v>17</v>
      </c>
      <c r="G70" s="19">
        <f t="shared" si="0"/>
        <v>100</v>
      </c>
    </row>
    <row r="71" spans="1:7" s="12" customFormat="1" ht="81" customHeight="1">
      <c r="A71" s="14">
        <v>35</v>
      </c>
      <c r="B71" s="26" t="s">
        <v>686</v>
      </c>
      <c r="C71" s="26" t="s">
        <v>677</v>
      </c>
      <c r="D71" s="18" t="s">
        <v>214</v>
      </c>
      <c r="E71" s="18">
        <v>509</v>
      </c>
      <c r="F71" s="18">
        <v>497</v>
      </c>
      <c r="G71" s="19">
        <f t="shared" si="0"/>
        <v>97.642436149312374</v>
      </c>
    </row>
    <row r="72" spans="1:7" s="12" customFormat="1" ht="70.5" customHeight="1">
      <c r="A72" s="125">
        <v>36</v>
      </c>
      <c r="B72" s="127" t="s">
        <v>687</v>
      </c>
      <c r="C72" s="26" t="s">
        <v>677</v>
      </c>
      <c r="D72" s="18" t="s">
        <v>214</v>
      </c>
      <c r="E72" s="18">
        <v>285</v>
      </c>
      <c r="F72" s="18">
        <v>281</v>
      </c>
      <c r="G72" s="19">
        <f t="shared" si="0"/>
        <v>98.596491228070164</v>
      </c>
    </row>
    <row r="73" spans="1:7" s="12" customFormat="1" ht="77.25" customHeight="1">
      <c r="A73" s="126"/>
      <c r="B73" s="128"/>
      <c r="C73" s="26" t="s">
        <v>678</v>
      </c>
      <c r="D73" s="18" t="s">
        <v>214</v>
      </c>
      <c r="E73" s="18">
        <v>473</v>
      </c>
      <c r="F73" s="18">
        <v>470</v>
      </c>
      <c r="G73" s="19">
        <f t="shared" si="0"/>
        <v>99.365750528541227</v>
      </c>
    </row>
    <row r="74" spans="1:7" s="12" customFormat="1" ht="78" customHeight="1">
      <c r="A74" s="14">
        <v>37</v>
      </c>
      <c r="B74" s="26" t="s">
        <v>688</v>
      </c>
      <c r="C74" s="26" t="s">
        <v>677</v>
      </c>
      <c r="D74" s="18" t="s">
        <v>214</v>
      </c>
      <c r="E74" s="18">
        <v>460</v>
      </c>
      <c r="F74" s="18">
        <v>444</v>
      </c>
      <c r="G74" s="19">
        <f t="shared" si="0"/>
        <v>96.521739130434781</v>
      </c>
    </row>
    <row r="75" spans="1:7" s="12" customFormat="1" ht="81" customHeight="1">
      <c r="A75" s="14">
        <v>38</v>
      </c>
      <c r="B75" s="26" t="s">
        <v>689</v>
      </c>
      <c r="C75" s="26" t="s">
        <v>677</v>
      </c>
      <c r="D75" s="18" t="s">
        <v>214</v>
      </c>
      <c r="E75" s="18">
        <v>164</v>
      </c>
      <c r="F75" s="18">
        <v>169</v>
      </c>
      <c r="G75" s="19">
        <f t="shared" si="0"/>
        <v>103.04878048780488</v>
      </c>
    </row>
    <row r="76" spans="1:7" s="12" customFormat="1" ht="80.25" customHeight="1">
      <c r="A76" s="14">
        <v>39</v>
      </c>
      <c r="B76" s="26" t="s">
        <v>690</v>
      </c>
      <c r="C76" s="26" t="s">
        <v>677</v>
      </c>
      <c r="D76" s="18" t="s">
        <v>214</v>
      </c>
      <c r="E76" s="18">
        <v>217</v>
      </c>
      <c r="F76" s="18">
        <v>223</v>
      </c>
      <c r="G76" s="19">
        <f t="shared" si="0"/>
        <v>102.76497695852535</v>
      </c>
    </row>
    <row r="77" spans="1:7" s="12" customFormat="1" ht="84" customHeight="1">
      <c r="A77" s="14">
        <v>40</v>
      </c>
      <c r="B77" s="26" t="s">
        <v>691</v>
      </c>
      <c r="C77" s="26" t="s">
        <v>677</v>
      </c>
      <c r="D77" s="18" t="s">
        <v>214</v>
      </c>
      <c r="E77" s="18">
        <v>150</v>
      </c>
      <c r="F77" s="18">
        <v>145</v>
      </c>
      <c r="G77" s="19">
        <f t="shared" si="0"/>
        <v>96.666666666666671</v>
      </c>
    </row>
    <row r="78" spans="1:7" s="12" customFormat="1" ht="81" customHeight="1">
      <c r="A78" s="125">
        <v>41</v>
      </c>
      <c r="B78" s="141" t="s">
        <v>692</v>
      </c>
      <c r="C78" s="26" t="s">
        <v>677</v>
      </c>
      <c r="D78" s="18" t="s">
        <v>214</v>
      </c>
      <c r="E78" s="18">
        <v>265</v>
      </c>
      <c r="F78" s="18">
        <v>243</v>
      </c>
      <c r="G78" s="19">
        <f t="shared" si="0"/>
        <v>91.698113207547166</v>
      </c>
    </row>
    <row r="79" spans="1:7" s="12" customFormat="1" ht="85.5" customHeight="1">
      <c r="A79" s="129"/>
      <c r="B79" s="143"/>
      <c r="C79" s="26" t="s">
        <v>678</v>
      </c>
      <c r="D79" s="18" t="s">
        <v>214</v>
      </c>
      <c r="E79" s="18">
        <v>349</v>
      </c>
      <c r="F79" s="18">
        <v>345</v>
      </c>
      <c r="G79" s="19">
        <f t="shared" si="0"/>
        <v>98.853868194842406</v>
      </c>
    </row>
    <row r="80" spans="1:7" s="12" customFormat="1" ht="74.25" customHeight="1">
      <c r="A80" s="126"/>
      <c r="B80" s="142"/>
      <c r="C80" s="26" t="s">
        <v>679</v>
      </c>
      <c r="D80" s="18" t="s">
        <v>214</v>
      </c>
      <c r="E80" s="18">
        <v>151</v>
      </c>
      <c r="F80" s="18">
        <v>151</v>
      </c>
      <c r="G80" s="19">
        <f t="shared" si="0"/>
        <v>100</v>
      </c>
    </row>
    <row r="81" spans="1:7" s="12" customFormat="1" ht="77.25" customHeight="1">
      <c r="A81" s="125">
        <v>42</v>
      </c>
      <c r="B81" s="127" t="s">
        <v>646</v>
      </c>
      <c r="C81" s="26" t="s">
        <v>677</v>
      </c>
      <c r="D81" s="18" t="s">
        <v>214</v>
      </c>
      <c r="E81" s="18">
        <v>429</v>
      </c>
      <c r="F81" s="18">
        <v>464</v>
      </c>
      <c r="G81" s="19">
        <f t="shared" si="0"/>
        <v>108.15850815850816</v>
      </c>
    </row>
    <row r="82" spans="1:7" s="12" customFormat="1" ht="82.5" customHeight="1">
      <c r="A82" s="126"/>
      <c r="B82" s="128"/>
      <c r="C82" s="26" t="s">
        <v>678</v>
      </c>
      <c r="D82" s="18" t="s">
        <v>214</v>
      </c>
      <c r="E82" s="18">
        <v>17</v>
      </c>
      <c r="F82" s="18">
        <v>17</v>
      </c>
      <c r="G82" s="19">
        <f t="shared" si="0"/>
        <v>100</v>
      </c>
    </row>
    <row r="83" spans="1:7" s="12" customFormat="1" ht="84" customHeight="1">
      <c r="A83" s="125">
        <v>43</v>
      </c>
      <c r="B83" s="127" t="s">
        <v>693</v>
      </c>
      <c r="C83" s="26" t="s">
        <v>677</v>
      </c>
      <c r="D83" s="18" t="s">
        <v>214</v>
      </c>
      <c r="E83" s="18">
        <v>701</v>
      </c>
      <c r="F83" s="18">
        <v>685</v>
      </c>
      <c r="G83" s="19">
        <f t="shared" si="0"/>
        <v>97.717546362339519</v>
      </c>
    </row>
    <row r="84" spans="1:7" s="12" customFormat="1" ht="81" customHeight="1">
      <c r="A84" s="126"/>
      <c r="B84" s="128"/>
      <c r="C84" s="26" t="s">
        <v>678</v>
      </c>
      <c r="D84" s="18" t="s">
        <v>214</v>
      </c>
      <c r="E84" s="18">
        <v>25</v>
      </c>
      <c r="F84" s="18">
        <v>25</v>
      </c>
      <c r="G84" s="19">
        <f t="shared" si="0"/>
        <v>100</v>
      </c>
    </row>
    <row r="85" spans="1:7" s="12" customFormat="1" ht="78" customHeight="1">
      <c r="A85" s="14">
        <v>44</v>
      </c>
      <c r="B85" s="26" t="s">
        <v>694</v>
      </c>
      <c r="C85" s="26" t="s">
        <v>677</v>
      </c>
      <c r="D85" s="18" t="s">
        <v>214</v>
      </c>
      <c r="E85" s="18">
        <v>535</v>
      </c>
      <c r="F85" s="18">
        <v>521</v>
      </c>
      <c r="G85" s="19">
        <f t="shared" si="0"/>
        <v>97.383177570093466</v>
      </c>
    </row>
    <row r="86" spans="1:7" s="12" customFormat="1" ht="75" customHeight="1">
      <c r="A86" s="125">
        <v>45</v>
      </c>
      <c r="B86" s="141" t="s">
        <v>695</v>
      </c>
      <c r="C86" s="26" t="s">
        <v>677</v>
      </c>
      <c r="D86" s="18" t="s">
        <v>214</v>
      </c>
      <c r="E86" s="18">
        <v>154</v>
      </c>
      <c r="F86" s="18">
        <v>152</v>
      </c>
      <c r="G86" s="19">
        <f t="shared" si="0"/>
        <v>98.701298701298697</v>
      </c>
    </row>
    <row r="87" spans="1:7" s="12" customFormat="1" ht="76.5" customHeight="1">
      <c r="A87" s="129"/>
      <c r="B87" s="143"/>
      <c r="C87" s="26" t="s">
        <v>678</v>
      </c>
      <c r="D87" s="18" t="s">
        <v>214</v>
      </c>
      <c r="E87" s="18">
        <v>258</v>
      </c>
      <c r="F87" s="18">
        <v>255</v>
      </c>
      <c r="G87" s="19">
        <f t="shared" si="0"/>
        <v>98.837209302325576</v>
      </c>
    </row>
    <row r="88" spans="1:7" s="12" customFormat="1" ht="79.5" customHeight="1">
      <c r="A88" s="126"/>
      <c r="B88" s="142"/>
      <c r="C88" s="26" t="s">
        <v>679</v>
      </c>
      <c r="D88" s="18" t="s">
        <v>214</v>
      </c>
      <c r="E88" s="18">
        <v>53</v>
      </c>
      <c r="F88" s="18">
        <v>54</v>
      </c>
      <c r="G88" s="19">
        <f t="shared" si="0"/>
        <v>101.88679245283019</v>
      </c>
    </row>
    <row r="89" spans="1:7" s="12" customFormat="1" ht="81.75" customHeight="1">
      <c r="A89" s="125">
        <v>46</v>
      </c>
      <c r="B89" s="141" t="s">
        <v>696</v>
      </c>
      <c r="C89" s="26" t="s">
        <v>678</v>
      </c>
      <c r="D89" s="18" t="s">
        <v>214</v>
      </c>
      <c r="E89" s="18">
        <v>274</v>
      </c>
      <c r="F89" s="18">
        <v>272</v>
      </c>
      <c r="G89" s="19">
        <f t="shared" si="0"/>
        <v>99.270072992700733</v>
      </c>
    </row>
    <row r="90" spans="1:7" s="4" customFormat="1" ht="86.25" customHeight="1">
      <c r="A90" s="126"/>
      <c r="B90" s="142"/>
      <c r="C90" s="26" t="s">
        <v>679</v>
      </c>
      <c r="D90" s="18" t="s">
        <v>214</v>
      </c>
      <c r="E90" s="18">
        <v>69</v>
      </c>
      <c r="F90" s="18">
        <v>93</v>
      </c>
      <c r="G90" s="19">
        <f t="shared" si="0"/>
        <v>134.78260869565219</v>
      </c>
    </row>
    <row r="91" spans="1:7" s="4" customFormat="1" ht="75">
      <c r="A91" s="125">
        <v>47</v>
      </c>
      <c r="B91" s="127" t="s">
        <v>697</v>
      </c>
      <c r="C91" s="26" t="s">
        <v>678</v>
      </c>
      <c r="D91" s="18" t="s">
        <v>214</v>
      </c>
      <c r="E91" s="18">
        <v>282</v>
      </c>
      <c r="F91" s="18">
        <v>292</v>
      </c>
      <c r="G91" s="19">
        <f t="shared" si="0"/>
        <v>103.54609929078013</v>
      </c>
    </row>
    <row r="92" spans="1:7" s="4" customFormat="1" ht="75">
      <c r="A92" s="126"/>
      <c r="B92" s="128"/>
      <c r="C92" s="26" t="s">
        <v>679</v>
      </c>
      <c r="D92" s="18" t="s">
        <v>214</v>
      </c>
      <c r="E92" s="18">
        <v>265</v>
      </c>
      <c r="F92" s="18">
        <v>240</v>
      </c>
      <c r="G92" s="19">
        <f t="shared" si="0"/>
        <v>90.566037735849065</v>
      </c>
    </row>
    <row r="93" spans="1:7" s="4" customFormat="1" ht="75">
      <c r="A93" s="125">
        <v>48</v>
      </c>
      <c r="B93" s="127" t="s">
        <v>698</v>
      </c>
      <c r="C93" s="26" t="s">
        <v>678</v>
      </c>
      <c r="D93" s="18" t="s">
        <v>214</v>
      </c>
      <c r="E93" s="18">
        <v>778</v>
      </c>
      <c r="F93" s="18">
        <v>786</v>
      </c>
      <c r="G93" s="19">
        <f t="shared" si="0"/>
        <v>101.02827763496146</v>
      </c>
    </row>
    <row r="94" spans="1:7" s="4" customFormat="1" ht="75">
      <c r="A94" s="126"/>
      <c r="B94" s="128"/>
      <c r="C94" s="26" t="s">
        <v>679</v>
      </c>
      <c r="D94" s="18" t="s">
        <v>214</v>
      </c>
      <c r="E94" s="18">
        <v>185</v>
      </c>
      <c r="F94" s="18">
        <v>189</v>
      </c>
      <c r="G94" s="19">
        <f t="shared" si="0"/>
        <v>102.16216216216216</v>
      </c>
    </row>
    <row r="95" spans="1:7" s="4" customFormat="1" ht="75">
      <c r="A95" s="139">
        <v>49</v>
      </c>
      <c r="B95" s="141" t="s">
        <v>699</v>
      </c>
      <c r="C95" s="26" t="s">
        <v>678</v>
      </c>
      <c r="D95" s="18" t="s">
        <v>214</v>
      </c>
      <c r="E95" s="18">
        <v>435</v>
      </c>
      <c r="F95" s="18">
        <v>444</v>
      </c>
      <c r="G95" s="19">
        <f t="shared" si="0"/>
        <v>102.06896551724138</v>
      </c>
    </row>
    <row r="96" spans="1:7" s="4" customFormat="1" ht="75">
      <c r="A96" s="140"/>
      <c r="B96" s="142"/>
      <c r="C96" s="26" t="s">
        <v>679</v>
      </c>
      <c r="D96" s="18" t="s">
        <v>214</v>
      </c>
      <c r="E96" s="18">
        <v>210</v>
      </c>
      <c r="F96" s="18">
        <v>203</v>
      </c>
      <c r="G96" s="19">
        <f t="shared" si="0"/>
        <v>96.666666666666671</v>
      </c>
    </row>
    <row r="97" spans="1:7" s="4" customFormat="1" ht="75">
      <c r="A97" s="125">
        <v>50</v>
      </c>
      <c r="B97" s="137" t="s">
        <v>700</v>
      </c>
      <c r="C97" s="26" t="s">
        <v>678</v>
      </c>
      <c r="D97" s="18" t="s">
        <v>214</v>
      </c>
      <c r="E97" s="18">
        <v>352</v>
      </c>
      <c r="F97" s="18">
        <v>345</v>
      </c>
      <c r="G97" s="19">
        <f t="shared" si="0"/>
        <v>98.01136363636364</v>
      </c>
    </row>
    <row r="98" spans="1:7" s="4" customFormat="1" ht="75">
      <c r="A98" s="126"/>
      <c r="B98" s="138"/>
      <c r="C98" s="26" t="s">
        <v>679</v>
      </c>
      <c r="D98" s="18" t="s">
        <v>214</v>
      </c>
      <c r="E98" s="18">
        <v>25</v>
      </c>
      <c r="F98" s="18">
        <v>25</v>
      </c>
      <c r="G98" s="19">
        <f t="shared" si="0"/>
        <v>100</v>
      </c>
    </row>
    <row r="99" spans="1:7" s="4" customFormat="1" ht="75">
      <c r="A99" s="14">
        <v>51</v>
      </c>
      <c r="B99" s="26" t="s">
        <v>701</v>
      </c>
      <c r="C99" s="26" t="s">
        <v>678</v>
      </c>
      <c r="D99" s="18" t="s">
        <v>214</v>
      </c>
      <c r="E99" s="18">
        <v>1037</v>
      </c>
      <c r="F99" s="18">
        <v>990</v>
      </c>
      <c r="G99" s="19">
        <f t="shared" si="0"/>
        <v>95.467695274831243</v>
      </c>
    </row>
    <row r="100" spans="1:7" s="4" customFormat="1" ht="75">
      <c r="A100" s="125">
        <v>52</v>
      </c>
      <c r="B100" s="127" t="s">
        <v>702</v>
      </c>
      <c r="C100" s="26" t="s">
        <v>678</v>
      </c>
      <c r="D100" s="18" t="s">
        <v>214</v>
      </c>
      <c r="E100" s="18">
        <v>787</v>
      </c>
      <c r="F100" s="18">
        <v>815</v>
      </c>
      <c r="G100" s="19">
        <f t="shared" si="0"/>
        <v>103.55781448538754</v>
      </c>
    </row>
    <row r="101" spans="1:7" s="4" customFormat="1" ht="75">
      <c r="A101" s="126"/>
      <c r="B101" s="128"/>
      <c r="C101" s="26" t="s">
        <v>679</v>
      </c>
      <c r="D101" s="18" t="s">
        <v>214</v>
      </c>
      <c r="E101" s="18">
        <v>232</v>
      </c>
      <c r="F101" s="18">
        <v>221</v>
      </c>
      <c r="G101" s="19">
        <f t="shared" si="0"/>
        <v>95.258620689655174</v>
      </c>
    </row>
    <row r="102" spans="1:7" s="4" customFormat="1" ht="75">
      <c r="A102" s="125">
        <v>53</v>
      </c>
      <c r="B102" s="127" t="s">
        <v>703</v>
      </c>
      <c r="C102" s="26" t="s">
        <v>678</v>
      </c>
      <c r="D102" s="18" t="s">
        <v>214</v>
      </c>
      <c r="E102" s="18">
        <v>605</v>
      </c>
      <c r="F102" s="18">
        <v>577</v>
      </c>
      <c r="G102" s="19">
        <f t="shared" si="0"/>
        <v>95.371900826446279</v>
      </c>
    </row>
    <row r="103" spans="1:7" s="4" customFormat="1" ht="75">
      <c r="A103" s="126"/>
      <c r="B103" s="128"/>
      <c r="C103" s="26" t="s">
        <v>679</v>
      </c>
      <c r="D103" s="18" t="s">
        <v>214</v>
      </c>
      <c r="E103" s="18">
        <v>501</v>
      </c>
      <c r="F103" s="18">
        <v>478</v>
      </c>
      <c r="G103" s="19">
        <f t="shared" si="0"/>
        <v>95.409181636726544</v>
      </c>
    </row>
    <row r="104" spans="1:7" s="4" customFormat="1" ht="33" customHeight="1">
      <c r="A104" s="134" t="s">
        <v>707</v>
      </c>
      <c r="B104" s="135"/>
      <c r="C104" s="135"/>
      <c r="D104" s="135"/>
      <c r="E104" s="135"/>
      <c r="F104" s="135"/>
      <c r="G104" s="136"/>
    </row>
    <row r="105" spans="1:7" ht="138" customHeight="1">
      <c r="A105" s="13">
        <v>54</v>
      </c>
      <c r="B105" s="28" t="s">
        <v>705</v>
      </c>
      <c r="C105" s="28" t="s">
        <v>706</v>
      </c>
      <c r="D105" s="18" t="s">
        <v>704</v>
      </c>
      <c r="E105" s="18">
        <v>750</v>
      </c>
      <c r="F105" s="18">
        <v>1410</v>
      </c>
      <c r="G105" s="19">
        <f>F105/E105*100</f>
        <v>188</v>
      </c>
    </row>
    <row r="106" spans="1:7" ht="18.75">
      <c r="A106" s="134" t="s">
        <v>318</v>
      </c>
      <c r="B106" s="216"/>
      <c r="C106" s="216"/>
      <c r="D106" s="216"/>
      <c r="E106" s="216"/>
      <c r="F106" s="216"/>
      <c r="G106" s="217"/>
    </row>
    <row r="107" spans="1:7">
      <c r="A107" s="125">
        <v>55</v>
      </c>
      <c r="B107" s="130" t="s">
        <v>319</v>
      </c>
      <c r="C107" s="35" t="s">
        <v>324</v>
      </c>
      <c r="D107" s="1" t="s">
        <v>325</v>
      </c>
      <c r="E107" s="1">
        <v>384487</v>
      </c>
      <c r="F107" s="1">
        <v>384487</v>
      </c>
      <c r="G107" s="3">
        <f t="shared" si="0"/>
        <v>100</v>
      </c>
    </row>
    <row r="108" spans="1:7" ht="30">
      <c r="A108" s="174"/>
      <c r="B108" s="131"/>
      <c r="C108" s="20" t="s">
        <v>327</v>
      </c>
      <c r="D108" s="1" t="s">
        <v>326</v>
      </c>
      <c r="E108" s="1">
        <v>225383</v>
      </c>
      <c r="F108" s="1">
        <v>225383</v>
      </c>
      <c r="G108" s="3">
        <f t="shared" si="0"/>
        <v>100</v>
      </c>
    </row>
    <row r="109" spans="1:7">
      <c r="A109" s="171"/>
      <c r="B109" s="132"/>
      <c r="C109" s="20" t="s">
        <v>328</v>
      </c>
      <c r="D109" s="1" t="s">
        <v>329</v>
      </c>
      <c r="E109" s="1">
        <v>250</v>
      </c>
      <c r="F109" s="1">
        <v>250</v>
      </c>
      <c r="G109" s="3">
        <f t="shared" si="0"/>
        <v>100</v>
      </c>
    </row>
    <row r="110" spans="1:7">
      <c r="A110" s="14">
        <v>56</v>
      </c>
      <c r="B110" s="15" t="s">
        <v>330</v>
      </c>
      <c r="C110" s="35" t="s">
        <v>324</v>
      </c>
      <c r="D110" s="1" t="s">
        <v>325</v>
      </c>
      <c r="E110" s="1">
        <v>75690</v>
      </c>
      <c r="F110" s="1">
        <v>75690</v>
      </c>
      <c r="G110" s="3">
        <f t="shared" si="0"/>
        <v>100</v>
      </c>
    </row>
    <row r="111" spans="1:7">
      <c r="A111" s="125">
        <v>57</v>
      </c>
      <c r="B111" s="130" t="s">
        <v>331</v>
      </c>
      <c r="C111" s="29" t="s">
        <v>324</v>
      </c>
      <c r="D111" s="1" t="s">
        <v>325</v>
      </c>
      <c r="E111" s="1">
        <v>82945</v>
      </c>
      <c r="F111" s="1">
        <v>82945</v>
      </c>
      <c r="G111" s="3">
        <f t="shared" si="0"/>
        <v>100</v>
      </c>
    </row>
    <row r="112" spans="1:7">
      <c r="A112" s="174"/>
      <c r="B112" s="133"/>
      <c r="C112" s="20" t="s">
        <v>332</v>
      </c>
      <c r="D112" s="1" t="s">
        <v>329</v>
      </c>
      <c r="E112" s="1">
        <v>32919</v>
      </c>
      <c r="F112" s="1">
        <v>32919</v>
      </c>
      <c r="G112" s="3">
        <f t="shared" si="0"/>
        <v>100</v>
      </c>
    </row>
    <row r="113" spans="1:7" ht="30">
      <c r="A113" s="171"/>
      <c r="B113" s="128"/>
      <c r="C113" s="20" t="s">
        <v>327</v>
      </c>
      <c r="D113" s="1" t="s">
        <v>326</v>
      </c>
      <c r="E113" s="1">
        <v>100203</v>
      </c>
      <c r="F113" s="1">
        <v>100203</v>
      </c>
      <c r="G113" s="3">
        <f t="shared" si="0"/>
        <v>100</v>
      </c>
    </row>
    <row r="114" spans="1:7">
      <c r="A114" s="209">
        <v>58</v>
      </c>
      <c r="B114" s="130" t="s">
        <v>333</v>
      </c>
      <c r="C114" s="29" t="s">
        <v>324</v>
      </c>
      <c r="D114" s="1" t="s">
        <v>325</v>
      </c>
      <c r="E114" s="1">
        <v>238019</v>
      </c>
      <c r="F114" s="1">
        <v>239019</v>
      </c>
      <c r="G114" s="3">
        <f t="shared" si="0"/>
        <v>100.42013452707556</v>
      </c>
    </row>
    <row r="115" spans="1:7">
      <c r="A115" s="174"/>
      <c r="B115" s="133"/>
      <c r="C115" s="20" t="s">
        <v>332</v>
      </c>
      <c r="D115" s="1" t="s">
        <v>329</v>
      </c>
      <c r="E115" s="1">
        <v>28940</v>
      </c>
      <c r="F115" s="1">
        <v>28940</v>
      </c>
      <c r="G115" s="3">
        <f t="shared" si="0"/>
        <v>100</v>
      </c>
    </row>
    <row r="116" spans="1:7" ht="30">
      <c r="A116" s="174"/>
      <c r="B116" s="133"/>
      <c r="C116" s="20" t="s">
        <v>327</v>
      </c>
      <c r="D116" s="1" t="s">
        <v>326</v>
      </c>
      <c r="E116" s="1">
        <v>20012</v>
      </c>
      <c r="F116" s="1">
        <v>20012</v>
      </c>
      <c r="G116" s="3">
        <f t="shared" si="0"/>
        <v>100</v>
      </c>
    </row>
    <row r="117" spans="1:7">
      <c r="A117" s="171"/>
      <c r="B117" s="128"/>
      <c r="C117" s="20" t="s">
        <v>328</v>
      </c>
      <c r="D117" s="1" t="s">
        <v>329</v>
      </c>
      <c r="E117" s="1">
        <v>400</v>
      </c>
      <c r="F117" s="1">
        <v>400</v>
      </c>
      <c r="G117" s="3">
        <f t="shared" si="0"/>
        <v>100</v>
      </c>
    </row>
    <row r="118" spans="1:7">
      <c r="A118" s="209">
        <v>59</v>
      </c>
      <c r="B118" s="127" t="s">
        <v>334</v>
      </c>
      <c r="C118" s="29" t="s">
        <v>324</v>
      </c>
      <c r="D118" s="1" t="s">
        <v>325</v>
      </c>
      <c r="E118" s="1">
        <v>133948</v>
      </c>
      <c r="F118" s="1">
        <v>133948</v>
      </c>
      <c r="G118" s="3">
        <f t="shared" si="0"/>
        <v>100</v>
      </c>
    </row>
    <row r="119" spans="1:7">
      <c r="A119" s="171"/>
      <c r="B119" s="128"/>
      <c r="C119" s="20" t="s">
        <v>328</v>
      </c>
      <c r="D119" s="1" t="s">
        <v>329</v>
      </c>
      <c r="E119" s="1">
        <v>1000</v>
      </c>
      <c r="F119" s="1">
        <v>1000</v>
      </c>
      <c r="G119" s="3">
        <f t="shared" si="0"/>
        <v>100</v>
      </c>
    </row>
    <row r="120" spans="1:7">
      <c r="A120" s="209">
        <v>60</v>
      </c>
      <c r="B120" s="127" t="s">
        <v>335</v>
      </c>
      <c r="C120" s="29" t="s">
        <v>324</v>
      </c>
      <c r="D120" s="1" t="s">
        <v>325</v>
      </c>
      <c r="E120" s="1">
        <v>117112</v>
      </c>
      <c r="F120" s="1">
        <v>117112</v>
      </c>
      <c r="G120" s="3">
        <f t="shared" si="0"/>
        <v>100</v>
      </c>
    </row>
    <row r="121" spans="1:7">
      <c r="A121" s="174"/>
      <c r="B121" s="133"/>
      <c r="C121" s="20" t="s">
        <v>332</v>
      </c>
      <c r="D121" s="1" t="s">
        <v>329</v>
      </c>
      <c r="E121" s="1">
        <v>44349</v>
      </c>
      <c r="F121" s="1">
        <v>44349</v>
      </c>
      <c r="G121" s="3">
        <f t="shared" si="0"/>
        <v>100</v>
      </c>
    </row>
    <row r="122" spans="1:7">
      <c r="A122" s="171"/>
      <c r="B122" s="128"/>
      <c r="C122" s="20" t="s">
        <v>328</v>
      </c>
      <c r="D122" s="1" t="s">
        <v>329</v>
      </c>
      <c r="E122" s="1">
        <v>350</v>
      </c>
      <c r="F122" s="1">
        <v>350</v>
      </c>
      <c r="G122" s="3">
        <f t="shared" si="0"/>
        <v>100</v>
      </c>
    </row>
    <row r="123" spans="1:7">
      <c r="A123" s="209">
        <v>61</v>
      </c>
      <c r="B123" s="127" t="s">
        <v>336</v>
      </c>
      <c r="C123" s="29" t="s">
        <v>324</v>
      </c>
      <c r="D123" s="1" t="s">
        <v>325</v>
      </c>
      <c r="E123" s="1">
        <v>64202</v>
      </c>
      <c r="F123" s="1">
        <v>64202</v>
      </c>
      <c r="G123" s="3">
        <f t="shared" si="0"/>
        <v>100</v>
      </c>
    </row>
    <row r="124" spans="1:7">
      <c r="A124" s="174"/>
      <c r="B124" s="133"/>
      <c r="C124" s="20" t="s">
        <v>332</v>
      </c>
      <c r="D124" s="1" t="s">
        <v>329</v>
      </c>
      <c r="E124" s="1">
        <v>36225</v>
      </c>
      <c r="F124" s="1">
        <v>36225</v>
      </c>
      <c r="G124" s="3">
        <f t="shared" si="0"/>
        <v>100</v>
      </c>
    </row>
    <row r="125" spans="1:7" ht="30">
      <c r="A125" s="174"/>
      <c r="B125" s="133"/>
      <c r="C125" s="20" t="s">
        <v>327</v>
      </c>
      <c r="D125" s="1" t="s">
        <v>326</v>
      </c>
      <c r="E125" s="1">
        <v>359107</v>
      </c>
      <c r="F125" s="1">
        <v>359107</v>
      </c>
      <c r="G125" s="3">
        <f t="shared" si="0"/>
        <v>100</v>
      </c>
    </row>
    <row r="126" spans="1:7">
      <c r="A126" s="171"/>
      <c r="B126" s="128"/>
      <c r="C126" s="20" t="s">
        <v>328</v>
      </c>
      <c r="D126" s="1" t="s">
        <v>329</v>
      </c>
      <c r="E126" s="1">
        <v>200</v>
      </c>
      <c r="F126" s="1">
        <v>200</v>
      </c>
      <c r="G126" s="3">
        <f t="shared" si="0"/>
        <v>100</v>
      </c>
    </row>
    <row r="127" spans="1:7">
      <c r="A127" s="209">
        <v>62</v>
      </c>
      <c r="B127" s="127" t="s">
        <v>338</v>
      </c>
      <c r="C127" s="29" t="s">
        <v>324</v>
      </c>
      <c r="D127" s="1" t="s">
        <v>325</v>
      </c>
      <c r="E127" s="1">
        <v>70450</v>
      </c>
      <c r="F127" s="1">
        <v>70450</v>
      </c>
      <c r="G127" s="3">
        <f t="shared" si="0"/>
        <v>100</v>
      </c>
    </row>
    <row r="128" spans="1:7">
      <c r="A128" s="174"/>
      <c r="B128" s="133"/>
      <c r="C128" s="20" t="s">
        <v>332</v>
      </c>
      <c r="D128" s="1" t="s">
        <v>329</v>
      </c>
      <c r="E128" s="1">
        <v>27605</v>
      </c>
      <c r="F128" s="1">
        <v>27605</v>
      </c>
      <c r="G128" s="3">
        <f t="shared" si="0"/>
        <v>100</v>
      </c>
    </row>
    <row r="129" spans="1:7" ht="30">
      <c r="A129" s="174"/>
      <c r="B129" s="133"/>
      <c r="C129" s="20" t="s">
        <v>327</v>
      </c>
      <c r="D129" s="1" t="s">
        <v>326</v>
      </c>
      <c r="E129" s="1">
        <v>1045402</v>
      </c>
      <c r="F129" s="1">
        <v>1045402</v>
      </c>
      <c r="G129" s="3">
        <f t="shared" si="0"/>
        <v>100</v>
      </c>
    </row>
    <row r="130" spans="1:7">
      <c r="A130" s="171"/>
      <c r="B130" s="128"/>
      <c r="C130" s="20" t="s">
        <v>328</v>
      </c>
      <c r="D130" s="1" t="s">
        <v>329</v>
      </c>
      <c r="E130" s="1">
        <v>1974</v>
      </c>
      <c r="F130" s="1">
        <v>1974</v>
      </c>
      <c r="G130" s="3">
        <f t="shared" si="0"/>
        <v>100</v>
      </c>
    </row>
    <row r="131" spans="1:7">
      <c r="A131" s="209">
        <v>63</v>
      </c>
      <c r="B131" s="127" t="s">
        <v>337</v>
      </c>
      <c r="C131" s="29" t="s">
        <v>324</v>
      </c>
      <c r="D131" s="1" t="s">
        <v>325</v>
      </c>
      <c r="E131" s="1">
        <v>99001</v>
      </c>
      <c r="F131" s="1">
        <f>E131</f>
        <v>99001</v>
      </c>
      <c r="G131" s="3">
        <f t="shared" si="0"/>
        <v>100</v>
      </c>
    </row>
    <row r="132" spans="1:7">
      <c r="A132" s="174"/>
      <c r="B132" s="133"/>
      <c r="C132" s="20" t="s">
        <v>332</v>
      </c>
      <c r="D132" s="1" t="s">
        <v>329</v>
      </c>
      <c r="E132" s="1">
        <v>34560</v>
      </c>
      <c r="F132" s="1">
        <f t="shared" ref="F132:F174" si="1">E132</f>
        <v>34560</v>
      </c>
      <c r="G132" s="3">
        <f t="shared" si="0"/>
        <v>100</v>
      </c>
    </row>
    <row r="133" spans="1:7" ht="30">
      <c r="A133" s="174"/>
      <c r="B133" s="133"/>
      <c r="C133" s="20" t="s">
        <v>327</v>
      </c>
      <c r="D133" s="1" t="s">
        <v>326</v>
      </c>
      <c r="E133" s="1">
        <v>22116</v>
      </c>
      <c r="F133" s="1">
        <f t="shared" si="1"/>
        <v>22116</v>
      </c>
      <c r="G133" s="3">
        <f t="shared" si="0"/>
        <v>100</v>
      </c>
    </row>
    <row r="134" spans="1:7">
      <c r="A134" s="171"/>
      <c r="B134" s="128"/>
      <c r="C134" s="20" t="s">
        <v>328</v>
      </c>
      <c r="D134" s="1" t="s">
        <v>329</v>
      </c>
      <c r="E134" s="1">
        <v>299</v>
      </c>
      <c r="F134" s="1">
        <f t="shared" si="1"/>
        <v>299</v>
      </c>
      <c r="G134" s="3">
        <f t="shared" si="0"/>
        <v>100</v>
      </c>
    </row>
    <row r="135" spans="1:7">
      <c r="A135" s="209">
        <v>64</v>
      </c>
      <c r="B135" s="127" t="s">
        <v>339</v>
      </c>
      <c r="C135" s="29" t="s">
        <v>324</v>
      </c>
      <c r="D135" s="1" t="s">
        <v>325</v>
      </c>
      <c r="E135" s="1">
        <v>30930</v>
      </c>
      <c r="F135" s="1">
        <f t="shared" si="1"/>
        <v>30930</v>
      </c>
      <c r="G135" s="3">
        <f t="shared" si="0"/>
        <v>100</v>
      </c>
    </row>
    <row r="136" spans="1:7">
      <c r="A136" s="174"/>
      <c r="B136" s="133"/>
      <c r="C136" s="20" t="s">
        <v>332</v>
      </c>
      <c r="D136" s="1" t="s">
        <v>329</v>
      </c>
      <c r="E136" s="1">
        <v>66078</v>
      </c>
      <c r="F136" s="1">
        <f t="shared" si="1"/>
        <v>66078</v>
      </c>
      <c r="G136" s="3">
        <f t="shared" si="0"/>
        <v>100</v>
      </c>
    </row>
    <row r="137" spans="1:7" ht="30">
      <c r="A137" s="174"/>
      <c r="B137" s="133"/>
      <c r="C137" s="20" t="s">
        <v>327</v>
      </c>
      <c r="D137" s="1" t="s">
        <v>326</v>
      </c>
      <c r="E137" s="1">
        <v>28008</v>
      </c>
      <c r="F137" s="1">
        <f t="shared" si="1"/>
        <v>28008</v>
      </c>
      <c r="G137" s="3">
        <f t="shared" si="0"/>
        <v>100</v>
      </c>
    </row>
    <row r="138" spans="1:7">
      <c r="A138" s="171"/>
      <c r="B138" s="128"/>
      <c r="C138" s="20" t="s">
        <v>328</v>
      </c>
      <c r="D138" s="1" t="s">
        <v>329</v>
      </c>
      <c r="E138" s="1">
        <v>170</v>
      </c>
      <c r="F138" s="1">
        <f t="shared" si="1"/>
        <v>170</v>
      </c>
      <c r="G138" s="3">
        <f t="shared" si="0"/>
        <v>100</v>
      </c>
    </row>
    <row r="139" spans="1:7">
      <c r="A139" s="125">
        <v>65</v>
      </c>
      <c r="B139" s="127" t="s">
        <v>340</v>
      </c>
      <c r="C139" s="29" t="s">
        <v>324</v>
      </c>
      <c r="D139" s="1" t="s">
        <v>325</v>
      </c>
      <c r="E139" s="1">
        <v>116611</v>
      </c>
      <c r="F139" s="1">
        <f t="shared" si="1"/>
        <v>116611</v>
      </c>
      <c r="G139" s="3">
        <f t="shared" si="0"/>
        <v>100</v>
      </c>
    </row>
    <row r="140" spans="1:7">
      <c r="A140" s="174"/>
      <c r="B140" s="133"/>
      <c r="C140" s="20" t="s">
        <v>332</v>
      </c>
      <c r="D140" s="1" t="s">
        <v>329</v>
      </c>
      <c r="E140" s="1">
        <v>27453</v>
      </c>
      <c r="F140" s="1">
        <f t="shared" si="1"/>
        <v>27453</v>
      </c>
      <c r="G140" s="3">
        <f t="shared" si="0"/>
        <v>100</v>
      </c>
    </row>
    <row r="141" spans="1:7" ht="30">
      <c r="A141" s="171"/>
      <c r="B141" s="133"/>
      <c r="C141" s="20" t="s">
        <v>327</v>
      </c>
      <c r="D141" s="1" t="s">
        <v>326</v>
      </c>
      <c r="E141" s="1">
        <v>172188</v>
      </c>
      <c r="F141" s="1">
        <f t="shared" si="1"/>
        <v>172188</v>
      </c>
      <c r="G141" s="3">
        <f t="shared" si="0"/>
        <v>100</v>
      </c>
    </row>
    <row r="142" spans="1:7">
      <c r="A142" s="125">
        <v>66</v>
      </c>
      <c r="B142" s="127" t="s">
        <v>341</v>
      </c>
      <c r="C142" s="29" t="s">
        <v>324</v>
      </c>
      <c r="D142" s="1" t="s">
        <v>325</v>
      </c>
      <c r="E142" s="1">
        <v>129580</v>
      </c>
      <c r="F142" s="1">
        <f t="shared" si="1"/>
        <v>129580</v>
      </c>
      <c r="G142" s="3">
        <f t="shared" si="0"/>
        <v>100</v>
      </c>
    </row>
    <row r="143" spans="1:7">
      <c r="A143" s="174"/>
      <c r="B143" s="133"/>
      <c r="C143" s="20" t="s">
        <v>332</v>
      </c>
      <c r="D143" s="1" t="s">
        <v>329</v>
      </c>
      <c r="E143" s="1">
        <v>45243</v>
      </c>
      <c r="F143" s="1">
        <f t="shared" si="1"/>
        <v>45243</v>
      </c>
      <c r="G143" s="3">
        <f t="shared" si="0"/>
        <v>100</v>
      </c>
    </row>
    <row r="144" spans="1:7" ht="30">
      <c r="A144" s="174"/>
      <c r="B144" s="133"/>
      <c r="C144" s="20" t="s">
        <v>327</v>
      </c>
      <c r="D144" s="1" t="s">
        <v>326</v>
      </c>
      <c r="E144" s="1">
        <v>201967</v>
      </c>
      <c r="F144" s="1">
        <f t="shared" si="1"/>
        <v>201967</v>
      </c>
      <c r="G144" s="3">
        <f t="shared" si="0"/>
        <v>100</v>
      </c>
    </row>
    <row r="145" spans="1:7">
      <c r="A145" s="171"/>
      <c r="B145" s="128"/>
      <c r="C145" s="20" t="s">
        <v>328</v>
      </c>
      <c r="D145" s="1" t="s">
        <v>329</v>
      </c>
      <c r="E145" s="1">
        <v>50</v>
      </c>
      <c r="F145" s="1">
        <f t="shared" si="1"/>
        <v>50</v>
      </c>
      <c r="G145" s="3">
        <f t="shared" si="0"/>
        <v>100</v>
      </c>
    </row>
    <row r="146" spans="1:7">
      <c r="A146" s="209">
        <v>67</v>
      </c>
      <c r="B146" s="127" t="s">
        <v>342</v>
      </c>
      <c r="C146" s="29" t="s">
        <v>324</v>
      </c>
      <c r="D146" s="1" t="s">
        <v>325</v>
      </c>
      <c r="E146" s="1">
        <v>172469</v>
      </c>
      <c r="F146" s="1">
        <f t="shared" si="1"/>
        <v>172469</v>
      </c>
      <c r="G146" s="3">
        <f t="shared" si="0"/>
        <v>100</v>
      </c>
    </row>
    <row r="147" spans="1:7" ht="30">
      <c r="A147" s="174"/>
      <c r="B147" s="133"/>
      <c r="C147" s="20" t="s">
        <v>327</v>
      </c>
      <c r="D147" s="1" t="s">
        <v>326</v>
      </c>
      <c r="E147" s="1">
        <v>330000</v>
      </c>
      <c r="F147" s="1">
        <f t="shared" si="1"/>
        <v>330000</v>
      </c>
      <c r="G147" s="3">
        <f t="shared" si="0"/>
        <v>100</v>
      </c>
    </row>
    <row r="148" spans="1:7">
      <c r="A148" s="171"/>
      <c r="B148" s="128"/>
      <c r="C148" s="20" t="s">
        <v>328</v>
      </c>
      <c r="D148" s="1" t="s">
        <v>329</v>
      </c>
      <c r="E148" s="1">
        <v>545</v>
      </c>
      <c r="F148" s="1">
        <f t="shared" si="1"/>
        <v>545</v>
      </c>
      <c r="G148" s="3">
        <f t="shared" si="0"/>
        <v>100</v>
      </c>
    </row>
    <row r="149" spans="1:7">
      <c r="A149" s="209">
        <v>68</v>
      </c>
      <c r="B149" s="192" t="s">
        <v>343</v>
      </c>
      <c r="C149" s="29" t="s">
        <v>324</v>
      </c>
      <c r="D149" s="1" t="s">
        <v>325</v>
      </c>
      <c r="E149" s="1">
        <v>104041</v>
      </c>
      <c r="F149" s="1">
        <f t="shared" si="1"/>
        <v>104041</v>
      </c>
      <c r="G149" s="3">
        <f t="shared" si="0"/>
        <v>100</v>
      </c>
    </row>
    <row r="150" spans="1:7">
      <c r="A150" s="171"/>
      <c r="B150" s="210"/>
      <c r="C150" s="20" t="s">
        <v>344</v>
      </c>
      <c r="D150" s="1" t="s">
        <v>326</v>
      </c>
      <c r="E150" s="1">
        <v>24999</v>
      </c>
      <c r="F150" s="1">
        <f t="shared" si="1"/>
        <v>24999</v>
      </c>
      <c r="G150" s="3">
        <f t="shared" si="0"/>
        <v>100</v>
      </c>
    </row>
    <row r="151" spans="1:7">
      <c r="A151" s="209">
        <v>69</v>
      </c>
      <c r="B151" s="192" t="s">
        <v>345</v>
      </c>
      <c r="C151" s="29" t="s">
        <v>324</v>
      </c>
      <c r="D151" s="1" t="s">
        <v>325</v>
      </c>
      <c r="E151" s="1">
        <v>294634</v>
      </c>
      <c r="F151" s="1">
        <f t="shared" si="1"/>
        <v>294634</v>
      </c>
      <c r="G151" s="3">
        <f t="shared" si="0"/>
        <v>100</v>
      </c>
    </row>
    <row r="152" spans="1:7">
      <c r="A152" s="174"/>
      <c r="B152" s="210"/>
      <c r="C152" s="20" t="s">
        <v>332</v>
      </c>
      <c r="D152" s="1" t="s">
        <v>329</v>
      </c>
      <c r="E152" s="1">
        <v>66425</v>
      </c>
      <c r="F152" s="1">
        <f t="shared" si="1"/>
        <v>66425</v>
      </c>
      <c r="G152" s="3">
        <f t="shared" si="0"/>
        <v>100</v>
      </c>
    </row>
    <row r="153" spans="1:7" ht="30">
      <c r="A153" s="171"/>
      <c r="B153" s="210"/>
      <c r="C153" s="20" t="s">
        <v>346</v>
      </c>
      <c r="D153" s="1" t="s">
        <v>326</v>
      </c>
      <c r="E153" s="1">
        <v>97045</v>
      </c>
      <c r="F153" s="1">
        <f t="shared" si="1"/>
        <v>97045</v>
      </c>
      <c r="G153" s="3">
        <f t="shared" si="0"/>
        <v>100</v>
      </c>
    </row>
    <row r="154" spans="1:7">
      <c r="A154" s="209">
        <v>70</v>
      </c>
      <c r="B154" s="127" t="s">
        <v>347</v>
      </c>
      <c r="C154" s="29" t="s">
        <v>324</v>
      </c>
      <c r="D154" s="1" t="s">
        <v>325</v>
      </c>
      <c r="E154" s="1">
        <v>70442</v>
      </c>
      <c r="F154" s="1">
        <f t="shared" si="1"/>
        <v>70442</v>
      </c>
      <c r="G154" s="3">
        <f t="shared" si="0"/>
        <v>100</v>
      </c>
    </row>
    <row r="155" spans="1:7">
      <c r="A155" s="174"/>
      <c r="B155" s="133"/>
      <c r="C155" s="20" t="s">
        <v>332</v>
      </c>
      <c r="D155" s="1" t="s">
        <v>329</v>
      </c>
      <c r="E155" s="1">
        <v>38666</v>
      </c>
      <c r="F155" s="1">
        <f t="shared" si="1"/>
        <v>38666</v>
      </c>
      <c r="G155" s="3">
        <f t="shared" si="0"/>
        <v>100</v>
      </c>
    </row>
    <row r="156" spans="1:7" ht="30">
      <c r="A156" s="174"/>
      <c r="B156" s="133"/>
      <c r="C156" s="20" t="s">
        <v>346</v>
      </c>
      <c r="D156" s="1" t="s">
        <v>326</v>
      </c>
      <c r="E156" s="1">
        <v>470000</v>
      </c>
      <c r="F156" s="1">
        <f t="shared" si="1"/>
        <v>470000</v>
      </c>
      <c r="G156" s="3">
        <f t="shared" si="0"/>
        <v>100</v>
      </c>
    </row>
    <row r="157" spans="1:7">
      <c r="A157" s="171"/>
      <c r="B157" s="128"/>
      <c r="C157" s="20" t="s">
        <v>328</v>
      </c>
      <c r="D157" s="1" t="s">
        <v>329</v>
      </c>
      <c r="E157" s="1">
        <v>1900</v>
      </c>
      <c r="F157" s="1">
        <f t="shared" si="1"/>
        <v>1900</v>
      </c>
      <c r="G157" s="3">
        <f t="shared" si="0"/>
        <v>100</v>
      </c>
    </row>
    <row r="158" spans="1:7">
      <c r="A158" s="209">
        <v>71</v>
      </c>
      <c r="B158" s="127" t="s">
        <v>348</v>
      </c>
      <c r="C158" s="29" t="s">
        <v>324</v>
      </c>
      <c r="D158" s="1" t="s">
        <v>325</v>
      </c>
      <c r="E158" s="1">
        <v>193176</v>
      </c>
      <c r="F158" s="1">
        <f t="shared" si="1"/>
        <v>193176</v>
      </c>
      <c r="G158" s="3">
        <f t="shared" si="0"/>
        <v>100</v>
      </c>
    </row>
    <row r="159" spans="1:7">
      <c r="A159" s="174"/>
      <c r="B159" s="133"/>
      <c r="C159" s="20" t="s">
        <v>332</v>
      </c>
      <c r="D159" s="1" t="s">
        <v>329</v>
      </c>
      <c r="E159" s="1">
        <v>37308</v>
      </c>
      <c r="F159" s="1">
        <f t="shared" si="1"/>
        <v>37308</v>
      </c>
      <c r="G159" s="3">
        <f t="shared" si="0"/>
        <v>100</v>
      </c>
    </row>
    <row r="160" spans="1:7" ht="30">
      <c r="A160" s="171"/>
      <c r="B160" s="133"/>
      <c r="C160" s="20" t="s">
        <v>346</v>
      </c>
      <c r="D160" s="1" t="s">
        <v>326</v>
      </c>
      <c r="E160" s="1">
        <v>340022</v>
      </c>
      <c r="F160" s="1">
        <f t="shared" si="1"/>
        <v>340022</v>
      </c>
      <c r="G160" s="3">
        <f t="shared" si="0"/>
        <v>100</v>
      </c>
    </row>
    <row r="161" spans="1:7">
      <c r="A161" s="209">
        <v>71</v>
      </c>
      <c r="B161" s="127" t="s">
        <v>349</v>
      </c>
      <c r="C161" s="29" t="s">
        <v>324</v>
      </c>
      <c r="D161" s="1" t="s">
        <v>325</v>
      </c>
      <c r="E161" s="1">
        <v>119450</v>
      </c>
      <c r="F161" s="1">
        <f t="shared" si="1"/>
        <v>119450</v>
      </c>
      <c r="G161" s="3">
        <f t="shared" si="0"/>
        <v>100</v>
      </c>
    </row>
    <row r="162" spans="1:7">
      <c r="A162" s="174"/>
      <c r="B162" s="133"/>
      <c r="C162" s="20" t="s">
        <v>332</v>
      </c>
      <c r="D162" s="1" t="s">
        <v>329</v>
      </c>
      <c r="E162" s="1">
        <v>26400</v>
      </c>
      <c r="F162" s="1">
        <f t="shared" si="1"/>
        <v>26400</v>
      </c>
      <c r="G162" s="3">
        <f t="shared" si="0"/>
        <v>100</v>
      </c>
    </row>
    <row r="163" spans="1:7" ht="30">
      <c r="A163" s="171"/>
      <c r="B163" s="133"/>
      <c r="C163" s="20" t="s">
        <v>346</v>
      </c>
      <c r="D163" s="1" t="s">
        <v>326</v>
      </c>
      <c r="E163" s="1">
        <v>162450</v>
      </c>
      <c r="F163" s="1">
        <f t="shared" si="1"/>
        <v>162450</v>
      </c>
      <c r="G163" s="3">
        <f t="shared" ref="G163:G174" si="2">F163/E163*100</f>
        <v>100</v>
      </c>
    </row>
    <row r="164" spans="1:7">
      <c r="A164" s="209">
        <v>72</v>
      </c>
      <c r="B164" s="127" t="s">
        <v>350</v>
      </c>
      <c r="C164" s="29" t="s">
        <v>324</v>
      </c>
      <c r="D164" s="1" t="s">
        <v>325</v>
      </c>
      <c r="E164" s="1">
        <v>19964</v>
      </c>
      <c r="F164" s="1">
        <f t="shared" si="1"/>
        <v>19964</v>
      </c>
      <c r="G164" s="3">
        <f t="shared" si="2"/>
        <v>100</v>
      </c>
    </row>
    <row r="165" spans="1:7">
      <c r="A165" s="174"/>
      <c r="B165" s="133"/>
      <c r="C165" s="20" t="s">
        <v>332</v>
      </c>
      <c r="D165" s="1" t="s">
        <v>329</v>
      </c>
      <c r="E165" s="1">
        <v>29753</v>
      </c>
      <c r="F165" s="1">
        <f t="shared" si="1"/>
        <v>29753</v>
      </c>
      <c r="G165" s="3">
        <f t="shared" si="2"/>
        <v>100</v>
      </c>
    </row>
    <row r="166" spans="1:7" ht="30">
      <c r="A166" s="174"/>
      <c r="B166" s="133"/>
      <c r="C166" s="20" t="s">
        <v>346</v>
      </c>
      <c r="D166" s="1" t="s">
        <v>326</v>
      </c>
      <c r="E166" s="1">
        <v>411849</v>
      </c>
      <c r="F166" s="1">
        <f t="shared" si="1"/>
        <v>411849</v>
      </c>
      <c r="G166" s="3">
        <f t="shared" si="2"/>
        <v>100</v>
      </c>
    </row>
    <row r="167" spans="1:7">
      <c r="A167" s="171"/>
      <c r="B167" s="128"/>
      <c r="C167" s="20" t="s">
        <v>328</v>
      </c>
      <c r="D167" s="1" t="s">
        <v>329</v>
      </c>
      <c r="E167" s="1">
        <v>10000</v>
      </c>
      <c r="F167" s="1">
        <f t="shared" si="1"/>
        <v>10000</v>
      </c>
      <c r="G167" s="3">
        <f t="shared" si="2"/>
        <v>100</v>
      </c>
    </row>
    <row r="168" spans="1:7">
      <c r="A168" s="209">
        <v>73</v>
      </c>
      <c r="B168" s="127" t="s">
        <v>351</v>
      </c>
      <c r="C168" s="29" t="s">
        <v>324</v>
      </c>
      <c r="D168" s="1" t="s">
        <v>325</v>
      </c>
      <c r="E168" s="1">
        <v>29715</v>
      </c>
      <c r="F168" s="1">
        <f t="shared" si="1"/>
        <v>29715</v>
      </c>
      <c r="G168" s="3">
        <f t="shared" si="2"/>
        <v>100</v>
      </c>
    </row>
    <row r="169" spans="1:7">
      <c r="A169" s="174"/>
      <c r="B169" s="133"/>
      <c r="C169" s="20" t="s">
        <v>332</v>
      </c>
      <c r="D169" s="1" t="s">
        <v>329</v>
      </c>
      <c r="E169" s="1">
        <v>1734</v>
      </c>
      <c r="F169" s="1">
        <f t="shared" si="1"/>
        <v>1734</v>
      </c>
      <c r="G169" s="3">
        <f t="shared" si="2"/>
        <v>100</v>
      </c>
    </row>
    <row r="170" spans="1:7" ht="30">
      <c r="A170" s="174"/>
      <c r="B170" s="133"/>
      <c r="C170" s="20" t="s">
        <v>346</v>
      </c>
      <c r="D170" s="1" t="s">
        <v>326</v>
      </c>
      <c r="E170" s="1">
        <v>801523</v>
      </c>
      <c r="F170" s="1">
        <f t="shared" si="1"/>
        <v>801523</v>
      </c>
      <c r="G170" s="3">
        <f t="shared" si="2"/>
        <v>100</v>
      </c>
    </row>
    <row r="171" spans="1:7">
      <c r="A171" s="171"/>
      <c r="B171" s="128"/>
      <c r="C171" s="20" t="s">
        <v>328</v>
      </c>
      <c r="D171" s="1" t="s">
        <v>329</v>
      </c>
      <c r="E171" s="1">
        <v>68580</v>
      </c>
      <c r="F171" s="1">
        <f t="shared" si="1"/>
        <v>68580</v>
      </c>
      <c r="G171" s="3">
        <f t="shared" si="2"/>
        <v>100</v>
      </c>
    </row>
    <row r="172" spans="1:7" ht="30">
      <c r="A172" s="17">
        <v>74</v>
      </c>
      <c r="B172" s="30" t="s">
        <v>352</v>
      </c>
      <c r="C172" s="20" t="s">
        <v>332</v>
      </c>
      <c r="D172" s="1" t="s">
        <v>329</v>
      </c>
      <c r="E172" s="1">
        <v>256568</v>
      </c>
      <c r="F172" s="1">
        <f t="shared" si="1"/>
        <v>256568</v>
      </c>
      <c r="G172" s="3">
        <f t="shared" si="2"/>
        <v>100</v>
      </c>
    </row>
    <row r="173" spans="1:7">
      <c r="A173" s="209">
        <v>75</v>
      </c>
      <c r="B173" s="127" t="s">
        <v>353</v>
      </c>
      <c r="C173" s="29" t="s">
        <v>324</v>
      </c>
      <c r="D173" s="1" t="s">
        <v>325</v>
      </c>
      <c r="E173" s="1">
        <v>33570</v>
      </c>
      <c r="F173" s="1">
        <f t="shared" si="1"/>
        <v>33570</v>
      </c>
      <c r="G173" s="3">
        <f t="shared" si="2"/>
        <v>100</v>
      </c>
    </row>
    <row r="174" spans="1:7" ht="30">
      <c r="A174" s="171"/>
      <c r="B174" s="128"/>
      <c r="C174" s="20" t="s">
        <v>346</v>
      </c>
      <c r="D174" s="1" t="s">
        <v>326</v>
      </c>
      <c r="E174" s="1">
        <v>686580</v>
      </c>
      <c r="F174" s="1">
        <f t="shared" si="1"/>
        <v>686580</v>
      </c>
      <c r="G174" s="3">
        <f t="shared" si="2"/>
        <v>100</v>
      </c>
    </row>
    <row r="175" spans="1:7" ht="18.75">
      <c r="A175" s="134" t="s">
        <v>150</v>
      </c>
      <c r="B175" s="203"/>
      <c r="C175" s="203"/>
      <c r="D175" s="203"/>
      <c r="E175" s="203"/>
      <c r="F175" s="203"/>
      <c r="G175" s="204"/>
    </row>
    <row r="176" spans="1:7" ht="30">
      <c r="A176" s="180">
        <v>76</v>
      </c>
      <c r="B176" s="227" t="s">
        <v>37</v>
      </c>
      <c r="C176" s="2" t="s">
        <v>25</v>
      </c>
      <c r="D176" s="1" t="s">
        <v>82</v>
      </c>
      <c r="E176" s="5">
        <v>500</v>
      </c>
      <c r="F176" s="5">
        <v>500</v>
      </c>
      <c r="G176" s="3">
        <f>F176/E176*100</f>
        <v>100</v>
      </c>
    </row>
    <row r="177" spans="1:7" ht="45">
      <c r="A177" s="129"/>
      <c r="B177" s="131"/>
      <c r="C177" s="2" t="s">
        <v>35</v>
      </c>
      <c r="D177" s="1" t="s">
        <v>76</v>
      </c>
      <c r="E177" s="5">
        <v>228</v>
      </c>
      <c r="F177" s="5">
        <v>228</v>
      </c>
      <c r="G177" s="3">
        <f t="shared" ref="G177:G233" si="3">F177/E177*100</f>
        <v>100</v>
      </c>
    </row>
    <row r="178" spans="1:7" ht="30">
      <c r="A178" s="129"/>
      <c r="B178" s="131"/>
      <c r="C178" s="2" t="s">
        <v>11</v>
      </c>
      <c r="D178" s="1" t="s">
        <v>80</v>
      </c>
      <c r="E178" s="5">
        <v>1120</v>
      </c>
      <c r="F178" s="5">
        <v>1252</v>
      </c>
      <c r="G178" s="3">
        <f t="shared" si="3"/>
        <v>111.78571428571429</v>
      </c>
    </row>
    <row r="179" spans="1:7" ht="60">
      <c r="A179" s="129"/>
      <c r="B179" s="131"/>
      <c r="C179" s="2" t="s">
        <v>13</v>
      </c>
      <c r="D179" s="1" t="s">
        <v>129</v>
      </c>
      <c r="E179" s="5">
        <v>1362</v>
      </c>
      <c r="F179" s="5">
        <v>1363</v>
      </c>
      <c r="G179" s="3">
        <f t="shared" si="3"/>
        <v>100.0734214390602</v>
      </c>
    </row>
    <row r="180" spans="1:7" ht="45">
      <c r="A180" s="126"/>
      <c r="B180" s="132"/>
      <c r="C180" s="2" t="s">
        <v>142</v>
      </c>
      <c r="D180" s="1" t="s">
        <v>76</v>
      </c>
      <c r="E180" s="5">
        <v>45</v>
      </c>
      <c r="F180" s="5">
        <v>41</v>
      </c>
      <c r="G180" s="3">
        <f t="shared" si="3"/>
        <v>91.111111111111114</v>
      </c>
    </row>
    <row r="181" spans="1:7" ht="45">
      <c r="A181" s="180">
        <v>77</v>
      </c>
      <c r="B181" s="227" t="s">
        <v>100</v>
      </c>
      <c r="C181" s="2" t="s">
        <v>142</v>
      </c>
      <c r="D181" s="1" t="s">
        <v>76</v>
      </c>
      <c r="E181" s="5">
        <v>3</v>
      </c>
      <c r="F181" s="5">
        <v>3</v>
      </c>
      <c r="G181" s="3">
        <f t="shared" si="3"/>
        <v>100</v>
      </c>
    </row>
    <row r="182" spans="1:7" ht="45">
      <c r="A182" s="126"/>
      <c r="B182" s="132"/>
      <c r="C182" s="2" t="s">
        <v>35</v>
      </c>
      <c r="D182" s="1" t="s">
        <v>76</v>
      </c>
      <c r="E182" s="5">
        <v>25</v>
      </c>
      <c r="F182" s="5">
        <v>25</v>
      </c>
      <c r="G182" s="3">
        <f t="shared" si="3"/>
        <v>100</v>
      </c>
    </row>
    <row r="183" spans="1:7" ht="30">
      <c r="A183" s="180">
        <v>78</v>
      </c>
      <c r="B183" s="227" t="s">
        <v>36</v>
      </c>
      <c r="C183" s="2" t="s">
        <v>34</v>
      </c>
      <c r="D183" s="1" t="s">
        <v>129</v>
      </c>
      <c r="E183" s="5">
        <v>2191</v>
      </c>
      <c r="F183" s="5">
        <v>2421</v>
      </c>
      <c r="G183" s="3">
        <f t="shared" si="3"/>
        <v>110.49748973071655</v>
      </c>
    </row>
    <row r="184" spans="1:7" ht="45">
      <c r="A184" s="129"/>
      <c r="B184" s="131"/>
      <c r="C184" s="2" t="s">
        <v>35</v>
      </c>
      <c r="D184" s="1" t="s">
        <v>76</v>
      </c>
      <c r="E184" s="5">
        <v>15</v>
      </c>
      <c r="F184" s="5">
        <v>15</v>
      </c>
      <c r="G184" s="3">
        <f t="shared" si="3"/>
        <v>100</v>
      </c>
    </row>
    <row r="185" spans="1:7" ht="60">
      <c r="A185" s="129"/>
      <c r="B185" s="131"/>
      <c r="C185" s="2" t="s">
        <v>1</v>
      </c>
      <c r="D185" s="1" t="s">
        <v>118</v>
      </c>
      <c r="E185" s="5">
        <v>1700</v>
      </c>
      <c r="F185" s="5">
        <v>1670</v>
      </c>
      <c r="G185" s="3">
        <f t="shared" si="3"/>
        <v>98.235294117647058</v>
      </c>
    </row>
    <row r="186" spans="1:7" ht="60">
      <c r="A186" s="126"/>
      <c r="B186" s="132"/>
      <c r="C186" s="2" t="s">
        <v>33</v>
      </c>
      <c r="D186" s="1" t="s">
        <v>76</v>
      </c>
      <c r="E186" s="5">
        <v>447</v>
      </c>
      <c r="F186" s="5">
        <v>450</v>
      </c>
      <c r="G186" s="3">
        <f t="shared" si="3"/>
        <v>100.67114093959732</v>
      </c>
    </row>
    <row r="187" spans="1:7" ht="60">
      <c r="A187" s="180">
        <v>79</v>
      </c>
      <c r="B187" s="227" t="s">
        <v>85</v>
      </c>
      <c r="C187" s="2" t="s">
        <v>112</v>
      </c>
      <c r="D187" s="1" t="s">
        <v>113</v>
      </c>
      <c r="E187" s="5">
        <v>8000</v>
      </c>
      <c r="F187" s="5">
        <v>8026</v>
      </c>
      <c r="G187" s="3">
        <f t="shared" si="3"/>
        <v>100.325</v>
      </c>
    </row>
    <row r="188" spans="1:7" ht="60">
      <c r="A188" s="129"/>
      <c r="B188" s="131"/>
      <c r="C188" s="2" t="s">
        <v>111</v>
      </c>
      <c r="D188" s="1" t="s">
        <v>69</v>
      </c>
      <c r="E188" s="5">
        <v>10200</v>
      </c>
      <c r="F188" s="5">
        <v>10256</v>
      </c>
      <c r="G188" s="3">
        <f t="shared" si="3"/>
        <v>100.54901960784312</v>
      </c>
    </row>
    <row r="189" spans="1:7" ht="60">
      <c r="A189" s="126"/>
      <c r="B189" s="132"/>
      <c r="C189" s="2" t="s">
        <v>114</v>
      </c>
      <c r="D189" s="1" t="s">
        <v>70</v>
      </c>
      <c r="E189" s="5">
        <v>5100</v>
      </c>
      <c r="F189" s="5">
        <v>5202</v>
      </c>
      <c r="G189" s="3">
        <f t="shared" si="3"/>
        <v>102</v>
      </c>
    </row>
    <row r="190" spans="1:7" ht="45">
      <c r="A190" s="180">
        <v>80</v>
      </c>
      <c r="B190" s="227" t="s">
        <v>137</v>
      </c>
      <c r="C190" s="2" t="s">
        <v>65</v>
      </c>
      <c r="D190" s="1" t="s">
        <v>83</v>
      </c>
      <c r="E190" s="5">
        <v>4693</v>
      </c>
      <c r="F190" s="5">
        <v>4225</v>
      </c>
      <c r="G190" s="3">
        <f t="shared" si="3"/>
        <v>90.02770083102493</v>
      </c>
    </row>
    <row r="191" spans="1:7" ht="45">
      <c r="A191" s="129"/>
      <c r="B191" s="131"/>
      <c r="C191" s="2" t="s">
        <v>115</v>
      </c>
      <c r="D191" s="1" t="s">
        <v>113</v>
      </c>
      <c r="E191" s="5">
        <v>252153</v>
      </c>
      <c r="F191" s="5">
        <v>243504</v>
      </c>
      <c r="G191" s="3">
        <f t="shared" si="3"/>
        <v>96.569939679480314</v>
      </c>
    </row>
    <row r="192" spans="1:7" ht="75">
      <c r="A192" s="129"/>
      <c r="B192" s="131"/>
      <c r="C192" s="2" t="s">
        <v>115</v>
      </c>
      <c r="D192" s="1" t="s">
        <v>72</v>
      </c>
      <c r="E192" s="5">
        <v>36500</v>
      </c>
      <c r="F192" s="5">
        <v>32391</v>
      </c>
      <c r="G192" s="3">
        <f t="shared" si="3"/>
        <v>88.742465753424653</v>
      </c>
    </row>
    <row r="193" spans="1:7" ht="45">
      <c r="A193" s="126"/>
      <c r="B193" s="132"/>
      <c r="C193" s="2" t="s">
        <v>22</v>
      </c>
      <c r="D193" s="1" t="s">
        <v>71</v>
      </c>
      <c r="E193" s="5">
        <v>1557</v>
      </c>
      <c r="F193" s="5">
        <v>1269</v>
      </c>
      <c r="G193" s="3">
        <f t="shared" si="3"/>
        <v>81.502890173410407</v>
      </c>
    </row>
    <row r="194" spans="1:7" ht="30">
      <c r="A194" s="180">
        <v>81</v>
      </c>
      <c r="B194" s="227" t="s">
        <v>86</v>
      </c>
      <c r="C194" s="2" t="s">
        <v>141</v>
      </c>
      <c r="D194" s="1" t="s">
        <v>75</v>
      </c>
      <c r="E194" s="5">
        <v>650000</v>
      </c>
      <c r="F194" s="5">
        <v>654012</v>
      </c>
      <c r="G194" s="3">
        <f t="shared" si="3"/>
        <v>100.61723076923077</v>
      </c>
    </row>
    <row r="195" spans="1:7" ht="45">
      <c r="A195" s="129"/>
      <c r="B195" s="131"/>
      <c r="C195" s="2" t="s">
        <v>16</v>
      </c>
      <c r="D195" s="1" t="s">
        <v>74</v>
      </c>
      <c r="E195" s="5">
        <v>6000</v>
      </c>
      <c r="F195" s="5">
        <v>6092</v>
      </c>
      <c r="G195" s="3">
        <f t="shared" si="3"/>
        <v>101.53333333333335</v>
      </c>
    </row>
    <row r="196" spans="1:7" ht="60">
      <c r="A196" s="129"/>
      <c r="B196" s="131"/>
      <c r="C196" s="2" t="s">
        <v>64</v>
      </c>
      <c r="D196" s="1" t="s">
        <v>117</v>
      </c>
      <c r="E196" s="5">
        <v>26500</v>
      </c>
      <c r="F196" s="5">
        <v>25440</v>
      </c>
      <c r="G196" s="3">
        <f t="shared" si="3"/>
        <v>96</v>
      </c>
    </row>
    <row r="197" spans="1:7" ht="45">
      <c r="A197" s="129"/>
      <c r="B197" s="131"/>
      <c r="C197" s="2" t="s">
        <v>64</v>
      </c>
      <c r="D197" s="1" t="s">
        <v>116</v>
      </c>
      <c r="E197" s="5">
        <v>14000</v>
      </c>
      <c r="F197" s="5">
        <v>13692</v>
      </c>
      <c r="G197" s="3">
        <f t="shared" si="3"/>
        <v>97.8</v>
      </c>
    </row>
    <row r="198" spans="1:7" ht="45">
      <c r="A198" s="126"/>
      <c r="B198" s="132"/>
      <c r="C198" s="2" t="s">
        <v>17</v>
      </c>
      <c r="D198" s="1" t="s">
        <v>76</v>
      </c>
      <c r="E198" s="5">
        <v>251</v>
      </c>
      <c r="F198" s="5">
        <v>244</v>
      </c>
      <c r="G198" s="3">
        <f t="shared" si="3"/>
        <v>97.211155378486055</v>
      </c>
    </row>
    <row r="199" spans="1:7" ht="45">
      <c r="A199" s="1">
        <v>81</v>
      </c>
      <c r="B199" s="2" t="s">
        <v>38</v>
      </c>
      <c r="C199" s="2" t="s">
        <v>35</v>
      </c>
      <c r="D199" s="1" t="s">
        <v>76</v>
      </c>
      <c r="E199" s="5">
        <v>65</v>
      </c>
      <c r="F199" s="5">
        <v>65</v>
      </c>
      <c r="G199" s="3">
        <f t="shared" si="3"/>
        <v>100</v>
      </c>
    </row>
    <row r="200" spans="1:7" ht="45">
      <c r="A200" s="180">
        <v>82</v>
      </c>
      <c r="B200" s="227" t="s">
        <v>23</v>
      </c>
      <c r="C200" s="2" t="s">
        <v>66</v>
      </c>
      <c r="D200" s="1" t="s">
        <v>130</v>
      </c>
      <c r="E200" s="5">
        <v>2530</v>
      </c>
      <c r="F200" s="5">
        <v>3409</v>
      </c>
      <c r="G200" s="3">
        <f t="shared" si="3"/>
        <v>134.74308300395256</v>
      </c>
    </row>
    <row r="201" spans="1:7" ht="60">
      <c r="A201" s="129"/>
      <c r="B201" s="131"/>
      <c r="C201" s="2" t="s">
        <v>0</v>
      </c>
      <c r="D201" s="1" t="s">
        <v>79</v>
      </c>
      <c r="E201" s="5">
        <v>36520</v>
      </c>
      <c r="F201" s="5">
        <v>35538</v>
      </c>
      <c r="G201" s="3">
        <f t="shared" si="3"/>
        <v>97.311062431544357</v>
      </c>
    </row>
    <row r="202" spans="1:7" ht="45">
      <c r="A202" s="129"/>
      <c r="B202" s="131"/>
      <c r="C202" s="2" t="s">
        <v>0</v>
      </c>
      <c r="D202" s="1" t="s">
        <v>113</v>
      </c>
      <c r="E202" s="5">
        <v>15730</v>
      </c>
      <c r="F202" s="5">
        <v>17662</v>
      </c>
      <c r="G202" s="3">
        <f t="shared" si="3"/>
        <v>112.2822631913541</v>
      </c>
    </row>
    <row r="203" spans="1:7" ht="45">
      <c r="A203" s="126"/>
      <c r="B203" s="132"/>
      <c r="C203" s="2" t="s">
        <v>67</v>
      </c>
      <c r="D203" s="1" t="s">
        <v>73</v>
      </c>
      <c r="E203" s="5">
        <v>4706</v>
      </c>
      <c r="F203" s="5">
        <v>7305</v>
      </c>
      <c r="G203" s="3">
        <f t="shared" si="3"/>
        <v>155.22736931576711</v>
      </c>
    </row>
    <row r="204" spans="1:7" ht="45">
      <c r="A204" s="180">
        <v>83</v>
      </c>
      <c r="B204" s="227" t="s">
        <v>39</v>
      </c>
      <c r="C204" s="2" t="s">
        <v>10</v>
      </c>
      <c r="D204" s="1" t="s">
        <v>119</v>
      </c>
      <c r="E204" s="5">
        <v>15900</v>
      </c>
      <c r="F204" s="5">
        <v>15766</v>
      </c>
      <c r="G204" s="3">
        <f t="shared" si="3"/>
        <v>99.157232704402517</v>
      </c>
    </row>
    <row r="205" spans="1:7" ht="45">
      <c r="A205" s="129"/>
      <c r="B205" s="131"/>
      <c r="C205" s="2" t="s">
        <v>63</v>
      </c>
      <c r="D205" s="1" t="s">
        <v>77</v>
      </c>
      <c r="E205" s="5">
        <v>8054</v>
      </c>
      <c r="F205" s="5">
        <v>8053</v>
      </c>
      <c r="G205" s="3">
        <f t="shared" si="3"/>
        <v>99.987583809287301</v>
      </c>
    </row>
    <row r="206" spans="1:7" ht="45">
      <c r="A206" s="129"/>
      <c r="B206" s="131"/>
      <c r="C206" s="2" t="s">
        <v>63</v>
      </c>
      <c r="D206" s="1" t="s">
        <v>78</v>
      </c>
      <c r="E206" s="5">
        <v>5830</v>
      </c>
      <c r="F206" s="5">
        <v>5830</v>
      </c>
      <c r="G206" s="3">
        <f t="shared" si="3"/>
        <v>100</v>
      </c>
    </row>
    <row r="207" spans="1:7" ht="45">
      <c r="A207" s="126"/>
      <c r="B207" s="132"/>
      <c r="C207" s="2" t="s">
        <v>2</v>
      </c>
      <c r="D207" s="1" t="s">
        <v>76</v>
      </c>
      <c r="E207" s="5">
        <v>11093</v>
      </c>
      <c r="F207" s="5">
        <v>12927</v>
      </c>
      <c r="G207" s="3">
        <f t="shared" si="3"/>
        <v>116.53294870639141</v>
      </c>
    </row>
    <row r="208" spans="1:7" ht="45">
      <c r="A208" s="180">
        <v>84</v>
      </c>
      <c r="B208" s="227" t="s">
        <v>140</v>
      </c>
      <c r="C208" s="2" t="s">
        <v>144</v>
      </c>
      <c r="D208" s="1" t="s">
        <v>116</v>
      </c>
      <c r="E208" s="5">
        <v>100</v>
      </c>
      <c r="F208" s="5">
        <v>96</v>
      </c>
      <c r="G208" s="3">
        <f t="shared" si="3"/>
        <v>96</v>
      </c>
    </row>
    <row r="209" spans="1:7" ht="45">
      <c r="A209" s="126"/>
      <c r="B209" s="132"/>
      <c r="C209" s="2" t="s">
        <v>142</v>
      </c>
      <c r="D209" s="1" t="s">
        <v>134</v>
      </c>
      <c r="E209" s="5">
        <v>70</v>
      </c>
      <c r="F209" s="5">
        <v>71</v>
      </c>
      <c r="G209" s="3">
        <f t="shared" si="3"/>
        <v>101.42857142857142</v>
      </c>
    </row>
    <row r="210" spans="1:7" ht="45">
      <c r="A210" s="180">
        <v>85</v>
      </c>
      <c r="B210" s="227" t="s">
        <v>135</v>
      </c>
      <c r="C210" s="2" t="s">
        <v>143</v>
      </c>
      <c r="D210" s="1" t="s">
        <v>138</v>
      </c>
      <c r="E210" s="5">
        <v>6436</v>
      </c>
      <c r="F210" s="5">
        <v>6436</v>
      </c>
      <c r="G210" s="3">
        <f t="shared" si="3"/>
        <v>100</v>
      </c>
    </row>
    <row r="211" spans="1:7" ht="30">
      <c r="A211" s="126"/>
      <c r="B211" s="132"/>
      <c r="C211" s="2" t="s">
        <v>27</v>
      </c>
      <c r="D211" s="1" t="s">
        <v>80</v>
      </c>
      <c r="E211" s="5">
        <v>2977</v>
      </c>
      <c r="F211" s="5">
        <v>3780</v>
      </c>
      <c r="G211" s="3">
        <f t="shared" si="3"/>
        <v>126.97346321800471</v>
      </c>
    </row>
    <row r="212" spans="1:7" ht="60">
      <c r="A212" s="1">
        <v>86</v>
      </c>
      <c r="B212" s="2" t="s">
        <v>40</v>
      </c>
      <c r="C212" s="2" t="s">
        <v>9</v>
      </c>
      <c r="D212" s="1" t="s">
        <v>79</v>
      </c>
      <c r="E212" s="5">
        <v>90000</v>
      </c>
      <c r="F212" s="5">
        <v>98747</v>
      </c>
      <c r="G212" s="3">
        <f t="shared" si="3"/>
        <v>109.7188888888889</v>
      </c>
    </row>
    <row r="213" spans="1:7" ht="45">
      <c r="A213" s="1">
        <v>87</v>
      </c>
      <c r="B213" s="2" t="s">
        <v>101</v>
      </c>
      <c r="C213" s="2" t="s">
        <v>3</v>
      </c>
      <c r="D213" s="1" t="s">
        <v>82</v>
      </c>
      <c r="E213" s="5">
        <v>1750</v>
      </c>
      <c r="F213" s="5">
        <v>1751</v>
      </c>
      <c r="G213" s="3">
        <f t="shared" si="3"/>
        <v>100.05714285714286</v>
      </c>
    </row>
    <row r="214" spans="1:7" ht="75">
      <c r="A214" s="1">
        <v>88</v>
      </c>
      <c r="B214" s="2" t="s">
        <v>41</v>
      </c>
      <c r="C214" s="2" t="s">
        <v>146</v>
      </c>
      <c r="D214" s="1" t="s">
        <v>121</v>
      </c>
      <c r="E214" s="5">
        <v>30780</v>
      </c>
      <c r="F214" s="5">
        <v>30780</v>
      </c>
      <c r="G214" s="3">
        <f t="shared" si="3"/>
        <v>100</v>
      </c>
    </row>
    <row r="215" spans="1:7" ht="30">
      <c r="A215" s="1">
        <v>89</v>
      </c>
      <c r="B215" s="2" t="s">
        <v>42</v>
      </c>
      <c r="C215" s="2" t="s">
        <v>4</v>
      </c>
      <c r="D215" s="1" t="s">
        <v>122</v>
      </c>
      <c r="E215" s="5">
        <v>62060</v>
      </c>
      <c r="F215" s="5">
        <v>70220</v>
      </c>
      <c r="G215" s="3">
        <f t="shared" si="3"/>
        <v>113.14856590396391</v>
      </c>
    </row>
    <row r="216" spans="1:7" ht="45">
      <c r="A216" s="1">
        <v>90</v>
      </c>
      <c r="B216" s="2" t="s">
        <v>88</v>
      </c>
      <c r="C216" s="2" t="s">
        <v>26</v>
      </c>
      <c r="D216" s="1" t="s">
        <v>123</v>
      </c>
      <c r="E216" s="5">
        <v>69403</v>
      </c>
      <c r="F216" s="5">
        <v>74149</v>
      </c>
      <c r="G216" s="3">
        <f t="shared" si="3"/>
        <v>106.83832111003848</v>
      </c>
    </row>
    <row r="217" spans="1:7" ht="45">
      <c r="A217" s="1">
        <v>91</v>
      </c>
      <c r="B217" s="2" t="s">
        <v>99</v>
      </c>
      <c r="C217" s="2" t="s">
        <v>5</v>
      </c>
      <c r="D217" s="1" t="s">
        <v>124</v>
      </c>
      <c r="E217" s="5">
        <v>880000</v>
      </c>
      <c r="F217" s="5">
        <v>879841</v>
      </c>
      <c r="G217" s="3">
        <f t="shared" si="3"/>
        <v>99.981931818181806</v>
      </c>
    </row>
    <row r="218" spans="1:7" ht="30">
      <c r="A218" s="1">
        <v>92</v>
      </c>
      <c r="B218" s="2" t="s">
        <v>68</v>
      </c>
      <c r="C218" s="2" t="s">
        <v>15</v>
      </c>
      <c r="D218" s="1" t="s">
        <v>124</v>
      </c>
      <c r="E218" s="5">
        <v>26500</v>
      </c>
      <c r="F218" s="5">
        <v>26500</v>
      </c>
      <c r="G218" s="3">
        <f t="shared" si="3"/>
        <v>100</v>
      </c>
    </row>
    <row r="219" spans="1:7" ht="60">
      <c r="A219" s="1">
        <v>93</v>
      </c>
      <c r="B219" s="2" t="s">
        <v>105</v>
      </c>
      <c r="C219" s="2" t="s">
        <v>6</v>
      </c>
      <c r="D219" s="1" t="s">
        <v>414</v>
      </c>
      <c r="E219" s="5">
        <v>430</v>
      </c>
      <c r="F219" s="5">
        <v>430</v>
      </c>
      <c r="G219" s="3">
        <f t="shared" si="3"/>
        <v>100</v>
      </c>
    </row>
    <row r="220" spans="1:7" ht="60">
      <c r="A220" s="1">
        <v>94</v>
      </c>
      <c r="B220" s="2" t="s">
        <v>43</v>
      </c>
      <c r="C220" s="2" t="s">
        <v>147</v>
      </c>
      <c r="D220" s="1" t="s">
        <v>81</v>
      </c>
      <c r="E220" s="5">
        <v>5571</v>
      </c>
      <c r="F220" s="5">
        <v>5571</v>
      </c>
      <c r="G220" s="3">
        <f t="shared" si="3"/>
        <v>100</v>
      </c>
    </row>
    <row r="221" spans="1:7" ht="30">
      <c r="A221" s="1">
        <v>95</v>
      </c>
      <c r="B221" s="2" t="s">
        <v>44</v>
      </c>
      <c r="C221" s="2" t="s">
        <v>14</v>
      </c>
      <c r="D221" s="1" t="s">
        <v>125</v>
      </c>
      <c r="E221" s="5">
        <v>330000</v>
      </c>
      <c r="F221" s="5">
        <v>351039</v>
      </c>
      <c r="G221" s="3">
        <f t="shared" si="3"/>
        <v>106.37545454545455</v>
      </c>
    </row>
    <row r="222" spans="1:7" ht="45">
      <c r="A222" s="1">
        <v>96</v>
      </c>
      <c r="B222" s="2" t="s">
        <v>87</v>
      </c>
      <c r="C222" s="2" t="s">
        <v>21</v>
      </c>
      <c r="D222" s="1" t="s">
        <v>82</v>
      </c>
      <c r="E222" s="5">
        <v>250</v>
      </c>
      <c r="F222" s="5">
        <v>120</v>
      </c>
      <c r="G222" s="3">
        <f t="shared" si="3"/>
        <v>48</v>
      </c>
    </row>
    <row r="223" spans="1:7" ht="45">
      <c r="A223" s="1">
        <v>97</v>
      </c>
      <c r="B223" s="2" t="s">
        <v>87</v>
      </c>
      <c r="C223" s="2" t="s">
        <v>142</v>
      </c>
      <c r="D223" s="1" t="s">
        <v>134</v>
      </c>
      <c r="E223" s="5">
        <v>104</v>
      </c>
      <c r="F223" s="5">
        <v>71</v>
      </c>
      <c r="G223" s="3">
        <f t="shared" si="3"/>
        <v>68.269230769230774</v>
      </c>
    </row>
    <row r="224" spans="1:7" ht="45">
      <c r="A224" s="1">
        <v>98</v>
      </c>
      <c r="B224" s="2" t="s">
        <v>45</v>
      </c>
      <c r="C224" s="2" t="s">
        <v>3</v>
      </c>
      <c r="D224" s="1" t="s">
        <v>82</v>
      </c>
      <c r="E224" s="5">
        <v>220</v>
      </c>
      <c r="F224" s="5">
        <v>248</v>
      </c>
      <c r="G224" s="3">
        <f t="shared" si="3"/>
        <v>112.72727272727272</v>
      </c>
    </row>
    <row r="225" spans="1:7" ht="45">
      <c r="A225" s="1">
        <v>99</v>
      </c>
      <c r="B225" s="2" t="s">
        <v>145</v>
      </c>
      <c r="C225" s="2" t="s">
        <v>21</v>
      </c>
      <c r="D225" s="1" t="s">
        <v>82</v>
      </c>
      <c r="E225" s="5">
        <v>83</v>
      </c>
      <c r="F225" s="5">
        <v>82</v>
      </c>
      <c r="G225" s="3">
        <f t="shared" si="3"/>
        <v>98.795180722891558</v>
      </c>
    </row>
    <row r="226" spans="1:7" ht="45">
      <c r="A226" s="1">
        <v>100</v>
      </c>
      <c r="B226" s="2" t="s">
        <v>46</v>
      </c>
      <c r="C226" s="2" t="s">
        <v>3</v>
      </c>
      <c r="D226" s="1" t="s">
        <v>82</v>
      </c>
      <c r="E226" s="5">
        <v>340</v>
      </c>
      <c r="F226" s="5">
        <v>343</v>
      </c>
      <c r="G226" s="3">
        <f t="shared" si="3"/>
        <v>100.88235294117646</v>
      </c>
    </row>
    <row r="227" spans="1:7" ht="45">
      <c r="A227" s="180">
        <v>101</v>
      </c>
      <c r="B227" s="227" t="s">
        <v>90</v>
      </c>
      <c r="C227" s="2" t="s">
        <v>3</v>
      </c>
      <c r="D227" s="1" t="s">
        <v>82</v>
      </c>
      <c r="E227" s="5">
        <v>192</v>
      </c>
      <c r="F227" s="5">
        <v>157</v>
      </c>
      <c r="G227" s="3">
        <f t="shared" si="3"/>
        <v>81.770833333333343</v>
      </c>
    </row>
    <row r="228" spans="1:7" ht="45">
      <c r="A228" s="129"/>
      <c r="B228" s="131"/>
      <c r="C228" s="2" t="s">
        <v>21</v>
      </c>
      <c r="D228" s="1" t="s">
        <v>82</v>
      </c>
      <c r="E228" s="5">
        <v>189</v>
      </c>
      <c r="F228" s="5">
        <v>189</v>
      </c>
      <c r="G228" s="3">
        <f t="shared" si="3"/>
        <v>100</v>
      </c>
    </row>
    <row r="229" spans="1:7" ht="60">
      <c r="A229" s="129"/>
      <c r="B229" s="131"/>
      <c r="C229" s="2" t="s">
        <v>33</v>
      </c>
      <c r="D229" s="1" t="s">
        <v>76</v>
      </c>
      <c r="E229" s="5">
        <v>648</v>
      </c>
      <c r="F229" s="5">
        <v>608</v>
      </c>
      <c r="G229" s="3">
        <f t="shared" si="3"/>
        <v>93.827160493827151</v>
      </c>
    </row>
    <row r="230" spans="1:7" ht="45">
      <c r="A230" s="129"/>
      <c r="B230" s="131"/>
      <c r="C230" s="2" t="s">
        <v>142</v>
      </c>
      <c r="D230" s="1" t="s">
        <v>134</v>
      </c>
      <c r="E230" s="5">
        <v>34</v>
      </c>
      <c r="F230" s="5">
        <v>17</v>
      </c>
      <c r="G230" s="3">
        <f t="shared" si="3"/>
        <v>50</v>
      </c>
    </row>
    <row r="231" spans="1:7" ht="60">
      <c r="A231" s="129"/>
      <c r="B231" s="131"/>
      <c r="C231" s="2" t="s">
        <v>144</v>
      </c>
      <c r="D231" s="1" t="s">
        <v>79</v>
      </c>
      <c r="E231" s="5">
        <v>110</v>
      </c>
      <c r="F231" s="5">
        <v>78</v>
      </c>
      <c r="G231" s="3">
        <f t="shared" si="3"/>
        <v>70.909090909090907</v>
      </c>
    </row>
    <row r="232" spans="1:7" ht="45">
      <c r="A232" s="126"/>
      <c r="B232" s="132"/>
      <c r="C232" s="2" t="s">
        <v>143</v>
      </c>
      <c r="D232" s="1" t="s">
        <v>138</v>
      </c>
      <c r="E232" s="5">
        <v>18</v>
      </c>
      <c r="F232" s="5">
        <v>18</v>
      </c>
      <c r="G232" s="3">
        <f t="shared" si="3"/>
        <v>100</v>
      </c>
    </row>
    <row r="233" spans="1:7" ht="45">
      <c r="A233" s="180">
        <v>102</v>
      </c>
      <c r="B233" s="227" t="s">
        <v>91</v>
      </c>
      <c r="C233" s="2" t="s">
        <v>3</v>
      </c>
      <c r="D233" s="1" t="s">
        <v>82</v>
      </c>
      <c r="E233" s="5">
        <v>51</v>
      </c>
      <c r="F233" s="5">
        <v>42</v>
      </c>
      <c r="G233" s="3">
        <f t="shared" si="3"/>
        <v>82.35294117647058</v>
      </c>
    </row>
    <row r="234" spans="1:7" ht="45">
      <c r="A234" s="129"/>
      <c r="B234" s="131"/>
      <c r="C234" s="2" t="s">
        <v>21</v>
      </c>
      <c r="D234" s="1" t="s">
        <v>82</v>
      </c>
      <c r="E234" s="5">
        <v>158</v>
      </c>
      <c r="F234" s="5">
        <v>117</v>
      </c>
      <c r="G234" s="3">
        <f t="shared" ref="G234:G298" si="4">F234/E234*100</f>
        <v>74.050632911392398</v>
      </c>
    </row>
    <row r="235" spans="1:7" ht="45">
      <c r="A235" s="129"/>
      <c r="B235" s="131"/>
      <c r="C235" s="2" t="s">
        <v>12</v>
      </c>
      <c r="D235" s="1" t="s">
        <v>128</v>
      </c>
      <c r="E235" s="5">
        <v>6800</v>
      </c>
      <c r="F235" s="5">
        <v>6801</v>
      </c>
      <c r="G235" s="3">
        <f t="shared" si="4"/>
        <v>100.01470588235296</v>
      </c>
    </row>
    <row r="236" spans="1:7" ht="45">
      <c r="A236" s="126"/>
      <c r="B236" s="132"/>
      <c r="C236" s="2" t="s">
        <v>142</v>
      </c>
      <c r="D236" s="1" t="s">
        <v>134</v>
      </c>
      <c r="E236" s="5">
        <v>8</v>
      </c>
      <c r="F236" s="5">
        <v>8</v>
      </c>
      <c r="G236" s="3">
        <f t="shared" si="4"/>
        <v>100</v>
      </c>
    </row>
    <row r="237" spans="1:7" ht="45">
      <c r="A237" s="180">
        <v>103</v>
      </c>
      <c r="B237" s="227" t="s">
        <v>92</v>
      </c>
      <c r="C237" s="2" t="s">
        <v>21</v>
      </c>
      <c r="D237" s="1" t="s">
        <v>82</v>
      </c>
      <c r="E237" s="5">
        <v>419</v>
      </c>
      <c r="F237" s="5">
        <v>216</v>
      </c>
      <c r="G237" s="3">
        <f t="shared" si="4"/>
        <v>51.551312649164686</v>
      </c>
    </row>
    <row r="238" spans="1:7" ht="45">
      <c r="A238" s="129"/>
      <c r="B238" s="131"/>
      <c r="C238" s="2" t="s">
        <v>3</v>
      </c>
      <c r="D238" s="1" t="s">
        <v>82</v>
      </c>
      <c r="E238" s="5">
        <v>145</v>
      </c>
      <c r="F238" s="5">
        <v>145</v>
      </c>
      <c r="G238" s="3">
        <f t="shared" si="4"/>
        <v>100</v>
      </c>
    </row>
    <row r="239" spans="1:7" ht="45">
      <c r="A239" s="126"/>
      <c r="B239" s="132"/>
      <c r="C239" s="2" t="s">
        <v>12</v>
      </c>
      <c r="D239" s="1" t="s">
        <v>128</v>
      </c>
      <c r="E239" s="5">
        <v>6800</v>
      </c>
      <c r="F239" s="5">
        <v>7238</v>
      </c>
      <c r="G239" s="3">
        <f t="shared" si="4"/>
        <v>106.44117647058823</v>
      </c>
    </row>
    <row r="240" spans="1:7" ht="45">
      <c r="A240" s="180">
        <v>104</v>
      </c>
      <c r="B240" s="227" t="s">
        <v>93</v>
      </c>
      <c r="C240" s="2" t="s">
        <v>3</v>
      </c>
      <c r="D240" s="1" t="s">
        <v>82</v>
      </c>
      <c r="E240" s="5">
        <v>305</v>
      </c>
      <c r="F240" s="5">
        <v>221</v>
      </c>
      <c r="G240" s="3">
        <f t="shared" si="4"/>
        <v>72.459016393442624</v>
      </c>
    </row>
    <row r="241" spans="1:7" ht="45">
      <c r="A241" s="129"/>
      <c r="B241" s="131"/>
      <c r="C241" s="2" t="s">
        <v>21</v>
      </c>
      <c r="D241" s="1" t="s">
        <v>82</v>
      </c>
      <c r="E241" s="5">
        <v>142</v>
      </c>
      <c r="F241" s="5">
        <v>144</v>
      </c>
      <c r="G241" s="3">
        <f t="shared" si="4"/>
        <v>101.40845070422534</v>
      </c>
    </row>
    <row r="242" spans="1:7" ht="45">
      <c r="A242" s="129"/>
      <c r="B242" s="131"/>
      <c r="C242" s="2" t="s">
        <v>12</v>
      </c>
      <c r="D242" s="1" t="s">
        <v>139</v>
      </c>
      <c r="E242" s="5">
        <v>6800</v>
      </c>
      <c r="F242" s="5">
        <v>4667</v>
      </c>
      <c r="G242" s="3">
        <f t="shared" si="4"/>
        <v>68.632352941176464</v>
      </c>
    </row>
    <row r="243" spans="1:7" ht="45">
      <c r="A243" s="129"/>
      <c r="B243" s="131"/>
      <c r="C243" s="2" t="s">
        <v>142</v>
      </c>
      <c r="D243" s="1" t="s">
        <v>134</v>
      </c>
      <c r="E243" s="5">
        <v>45</v>
      </c>
      <c r="F243" s="5">
        <v>11</v>
      </c>
      <c r="G243" s="3">
        <f t="shared" si="4"/>
        <v>24.444444444444443</v>
      </c>
    </row>
    <row r="244" spans="1:7" ht="45">
      <c r="A244" s="126"/>
      <c r="B244" s="132"/>
      <c r="C244" s="2" t="s">
        <v>143</v>
      </c>
      <c r="D244" s="1" t="s">
        <v>138</v>
      </c>
      <c r="E244" s="5">
        <v>100</v>
      </c>
      <c r="F244" s="5">
        <v>38</v>
      </c>
      <c r="G244" s="3">
        <f t="shared" si="4"/>
        <v>38</v>
      </c>
    </row>
    <row r="245" spans="1:7" ht="45">
      <c r="A245" s="180">
        <v>105</v>
      </c>
      <c r="B245" s="227" t="s">
        <v>94</v>
      </c>
      <c r="C245" s="2" t="s">
        <v>3</v>
      </c>
      <c r="D245" s="1" t="s">
        <v>82</v>
      </c>
      <c r="E245" s="5">
        <v>300</v>
      </c>
      <c r="F245" s="5">
        <v>227</v>
      </c>
      <c r="G245" s="3">
        <f t="shared" si="4"/>
        <v>75.666666666666671</v>
      </c>
    </row>
    <row r="246" spans="1:7" ht="45">
      <c r="A246" s="126"/>
      <c r="B246" s="132"/>
      <c r="C246" s="2" t="s">
        <v>21</v>
      </c>
      <c r="D246" s="1" t="s">
        <v>82</v>
      </c>
      <c r="E246" s="5">
        <v>95</v>
      </c>
      <c r="F246" s="5">
        <v>93</v>
      </c>
      <c r="G246" s="3">
        <f t="shared" si="4"/>
        <v>97.894736842105274</v>
      </c>
    </row>
    <row r="247" spans="1:7" ht="45">
      <c r="A247" s="180">
        <v>106</v>
      </c>
      <c r="B247" s="227" t="s">
        <v>95</v>
      </c>
      <c r="C247" s="2" t="s">
        <v>3</v>
      </c>
      <c r="D247" s="1" t="s">
        <v>82</v>
      </c>
      <c r="E247" s="5">
        <v>140</v>
      </c>
      <c r="F247" s="5">
        <v>85</v>
      </c>
      <c r="G247" s="3">
        <f t="shared" si="4"/>
        <v>60.714285714285708</v>
      </c>
    </row>
    <row r="248" spans="1:7" ht="45">
      <c r="A248" s="129"/>
      <c r="B248" s="131"/>
      <c r="C248" s="2" t="s">
        <v>21</v>
      </c>
      <c r="D248" s="1" t="s">
        <v>82</v>
      </c>
      <c r="E248" s="5">
        <v>156</v>
      </c>
      <c r="F248" s="5">
        <v>77</v>
      </c>
      <c r="G248" s="3">
        <f t="shared" si="4"/>
        <v>49.358974358974365</v>
      </c>
    </row>
    <row r="249" spans="1:7" ht="45">
      <c r="A249" s="126"/>
      <c r="B249" s="132"/>
      <c r="C249" s="2" t="s">
        <v>12</v>
      </c>
      <c r="D249" s="1" t="s">
        <v>128</v>
      </c>
      <c r="E249" s="5">
        <v>5100</v>
      </c>
      <c r="F249" s="5">
        <v>5408</v>
      </c>
      <c r="G249" s="3">
        <f t="shared" si="4"/>
        <v>106.0392156862745</v>
      </c>
    </row>
    <row r="250" spans="1:7" ht="45">
      <c r="A250" s="180">
        <v>107</v>
      </c>
      <c r="B250" s="227" t="s">
        <v>96</v>
      </c>
      <c r="C250" s="2" t="s">
        <v>3</v>
      </c>
      <c r="D250" s="1" t="s">
        <v>82</v>
      </c>
      <c r="E250" s="5">
        <v>79</v>
      </c>
      <c r="F250" s="5">
        <v>79</v>
      </c>
      <c r="G250" s="3">
        <f t="shared" si="4"/>
        <v>100</v>
      </c>
    </row>
    <row r="251" spans="1:7" ht="45">
      <c r="A251" s="129"/>
      <c r="B251" s="131"/>
      <c r="C251" s="2" t="s">
        <v>21</v>
      </c>
      <c r="D251" s="1" t="s">
        <v>82</v>
      </c>
      <c r="E251" s="5">
        <v>47</v>
      </c>
      <c r="F251" s="5">
        <v>44</v>
      </c>
      <c r="G251" s="3">
        <f t="shared" si="4"/>
        <v>93.61702127659575</v>
      </c>
    </row>
    <row r="252" spans="1:7" ht="45">
      <c r="A252" s="126"/>
      <c r="B252" s="132"/>
      <c r="C252" s="2" t="s">
        <v>12</v>
      </c>
      <c r="D252" s="1" t="s">
        <v>128</v>
      </c>
      <c r="E252" s="5">
        <v>6800</v>
      </c>
      <c r="F252" s="5">
        <v>6441</v>
      </c>
      <c r="G252" s="3">
        <f t="shared" si="4"/>
        <v>94.720588235294116</v>
      </c>
    </row>
    <row r="253" spans="1:7" ht="45">
      <c r="A253" s="180">
        <v>108</v>
      </c>
      <c r="B253" s="227" t="s">
        <v>97</v>
      </c>
      <c r="C253" s="2" t="s">
        <v>21</v>
      </c>
      <c r="D253" s="1" t="s">
        <v>82</v>
      </c>
      <c r="E253" s="5">
        <v>80</v>
      </c>
      <c r="F253" s="5">
        <v>55</v>
      </c>
      <c r="G253" s="3">
        <f t="shared" si="4"/>
        <v>68.75</v>
      </c>
    </row>
    <row r="254" spans="1:7" ht="45">
      <c r="A254" s="129"/>
      <c r="B254" s="131"/>
      <c r="C254" s="2" t="s">
        <v>12</v>
      </c>
      <c r="D254" s="1" t="s">
        <v>128</v>
      </c>
      <c r="E254" s="5">
        <v>3400</v>
      </c>
      <c r="F254" s="5">
        <v>3522</v>
      </c>
      <c r="G254" s="3">
        <f t="shared" si="4"/>
        <v>103.58823529411765</v>
      </c>
    </row>
    <row r="255" spans="1:7" ht="45">
      <c r="A255" s="126"/>
      <c r="B255" s="132"/>
      <c r="C255" s="2" t="s">
        <v>142</v>
      </c>
      <c r="D255" s="1" t="s">
        <v>134</v>
      </c>
      <c r="E255" s="5">
        <v>200</v>
      </c>
      <c r="F255" s="5">
        <v>289</v>
      </c>
      <c r="G255" s="3">
        <f t="shared" si="4"/>
        <v>144.5</v>
      </c>
    </row>
    <row r="256" spans="1:7" ht="45">
      <c r="A256" s="1">
        <v>109</v>
      </c>
      <c r="B256" s="2" t="s">
        <v>47</v>
      </c>
      <c r="C256" s="2" t="s">
        <v>3</v>
      </c>
      <c r="D256" s="1" t="s">
        <v>82</v>
      </c>
      <c r="E256" s="5">
        <v>195</v>
      </c>
      <c r="F256" s="5">
        <v>218</v>
      </c>
      <c r="G256" s="3">
        <f t="shared" si="4"/>
        <v>111.7948717948718</v>
      </c>
    </row>
    <row r="257" spans="1:7" ht="45">
      <c r="A257" s="180">
        <v>110</v>
      </c>
      <c r="B257" s="227" t="s">
        <v>98</v>
      </c>
      <c r="C257" s="2" t="s">
        <v>3</v>
      </c>
      <c r="D257" s="1" t="s">
        <v>82</v>
      </c>
      <c r="E257" s="5">
        <v>60</v>
      </c>
      <c r="F257" s="5">
        <v>60</v>
      </c>
      <c r="G257" s="3">
        <f t="shared" si="4"/>
        <v>100</v>
      </c>
    </row>
    <row r="258" spans="1:7" ht="45">
      <c r="A258" s="129"/>
      <c r="B258" s="131"/>
      <c r="C258" s="2" t="s">
        <v>21</v>
      </c>
      <c r="D258" s="1" t="s">
        <v>82</v>
      </c>
      <c r="E258" s="5">
        <v>104</v>
      </c>
      <c r="F258" s="5">
        <v>94</v>
      </c>
      <c r="G258" s="3">
        <f t="shared" si="4"/>
        <v>90.384615384615387</v>
      </c>
    </row>
    <row r="259" spans="1:7" ht="45">
      <c r="A259" s="126"/>
      <c r="B259" s="132"/>
      <c r="C259" s="2" t="s">
        <v>12</v>
      </c>
      <c r="D259" s="1" t="s">
        <v>128</v>
      </c>
      <c r="E259" s="5">
        <v>5100</v>
      </c>
      <c r="F259" s="5">
        <v>5945</v>
      </c>
      <c r="G259" s="3">
        <f t="shared" si="4"/>
        <v>116.5686274509804</v>
      </c>
    </row>
    <row r="260" spans="1:7" ht="45">
      <c r="A260" s="180">
        <v>111</v>
      </c>
      <c r="B260" s="227" t="s">
        <v>107</v>
      </c>
      <c r="C260" s="2" t="s">
        <v>3</v>
      </c>
      <c r="D260" s="1" t="s">
        <v>82</v>
      </c>
      <c r="E260" s="5">
        <v>160</v>
      </c>
      <c r="F260" s="5">
        <v>151</v>
      </c>
      <c r="G260" s="3">
        <f t="shared" si="4"/>
        <v>94.375</v>
      </c>
    </row>
    <row r="261" spans="1:7" ht="45">
      <c r="A261" s="126"/>
      <c r="B261" s="132"/>
      <c r="C261" s="2" t="s">
        <v>21</v>
      </c>
      <c r="D261" s="1" t="s">
        <v>82</v>
      </c>
      <c r="E261" s="5">
        <v>85</v>
      </c>
      <c r="F261" s="5">
        <v>82</v>
      </c>
      <c r="G261" s="3">
        <f t="shared" si="4"/>
        <v>96.470588235294116</v>
      </c>
    </row>
    <row r="262" spans="1:7" ht="45">
      <c r="A262" s="180">
        <v>112</v>
      </c>
      <c r="B262" s="227" t="s">
        <v>102</v>
      </c>
      <c r="C262" s="2" t="s">
        <v>3</v>
      </c>
      <c r="D262" s="1" t="s">
        <v>82</v>
      </c>
      <c r="E262" s="5">
        <v>145</v>
      </c>
      <c r="F262" s="5">
        <v>129</v>
      </c>
      <c r="G262" s="3">
        <f t="shared" si="4"/>
        <v>88.965517241379317</v>
      </c>
    </row>
    <row r="263" spans="1:7" ht="45">
      <c r="A263" s="126"/>
      <c r="B263" s="132"/>
      <c r="C263" s="2" t="s">
        <v>21</v>
      </c>
      <c r="D263" s="1" t="s">
        <v>82</v>
      </c>
      <c r="E263" s="5">
        <v>101</v>
      </c>
      <c r="F263" s="5">
        <v>100</v>
      </c>
      <c r="G263" s="3">
        <f t="shared" si="4"/>
        <v>99.009900990099013</v>
      </c>
    </row>
    <row r="264" spans="1:7" ht="45">
      <c r="A264" s="180">
        <v>113</v>
      </c>
      <c r="B264" s="227" t="s">
        <v>89</v>
      </c>
      <c r="C264" s="2" t="s">
        <v>12</v>
      </c>
      <c r="D264" s="1" t="s">
        <v>128</v>
      </c>
      <c r="E264" s="5">
        <v>5100</v>
      </c>
      <c r="F264" s="5">
        <v>5018</v>
      </c>
      <c r="G264" s="3">
        <f t="shared" si="4"/>
        <v>98.392156862745097</v>
      </c>
    </row>
    <row r="265" spans="1:7" ht="45">
      <c r="A265" s="129"/>
      <c r="B265" s="131"/>
      <c r="C265" s="2" t="s">
        <v>3</v>
      </c>
      <c r="D265" s="1" t="s">
        <v>82</v>
      </c>
      <c r="E265" s="5">
        <v>313</v>
      </c>
      <c r="F265" s="5">
        <v>269</v>
      </c>
      <c r="G265" s="3">
        <f t="shared" si="4"/>
        <v>85.942492012779553</v>
      </c>
    </row>
    <row r="266" spans="1:7" ht="45">
      <c r="A266" s="129"/>
      <c r="B266" s="131"/>
      <c r="C266" s="2" t="s">
        <v>21</v>
      </c>
      <c r="D266" s="1" t="s">
        <v>82</v>
      </c>
      <c r="E266" s="5">
        <v>80</v>
      </c>
      <c r="F266" s="5">
        <v>80</v>
      </c>
      <c r="G266" s="3">
        <f t="shared" si="4"/>
        <v>100</v>
      </c>
    </row>
    <row r="267" spans="1:7" ht="60">
      <c r="A267" s="126"/>
      <c r="B267" s="132"/>
      <c r="C267" s="2" t="s">
        <v>33</v>
      </c>
      <c r="D267" s="1" t="s">
        <v>76</v>
      </c>
      <c r="E267" s="5">
        <v>268</v>
      </c>
      <c r="F267" s="5">
        <v>234</v>
      </c>
      <c r="G267" s="3">
        <f t="shared" si="4"/>
        <v>87.31343283582089</v>
      </c>
    </row>
    <row r="268" spans="1:7" ht="45">
      <c r="A268" s="180">
        <v>114</v>
      </c>
      <c r="B268" s="227" t="s">
        <v>103</v>
      </c>
      <c r="C268" s="2" t="s">
        <v>3</v>
      </c>
      <c r="D268" s="1" t="s">
        <v>82</v>
      </c>
      <c r="E268" s="5">
        <v>350</v>
      </c>
      <c r="F268" s="5">
        <v>262</v>
      </c>
      <c r="G268" s="3">
        <f t="shared" si="4"/>
        <v>74.857142857142861</v>
      </c>
    </row>
    <row r="269" spans="1:7" ht="45">
      <c r="A269" s="129"/>
      <c r="B269" s="131"/>
      <c r="C269" s="2" t="s">
        <v>21</v>
      </c>
      <c r="D269" s="1" t="s">
        <v>82</v>
      </c>
      <c r="E269" s="5">
        <v>174</v>
      </c>
      <c r="F269" s="5">
        <v>180</v>
      </c>
      <c r="G269" s="3">
        <f t="shared" si="4"/>
        <v>103.44827586206897</v>
      </c>
    </row>
    <row r="270" spans="1:7" ht="45">
      <c r="A270" s="129"/>
      <c r="B270" s="131"/>
      <c r="C270" s="2" t="s">
        <v>12</v>
      </c>
      <c r="D270" s="1" t="s">
        <v>128</v>
      </c>
      <c r="E270" s="5">
        <v>3150</v>
      </c>
      <c r="F270" s="5">
        <v>3588</v>
      </c>
      <c r="G270" s="3">
        <f t="shared" si="4"/>
        <v>113.90476190476191</v>
      </c>
    </row>
    <row r="271" spans="1:7" ht="30">
      <c r="A271" s="129"/>
      <c r="B271" s="131"/>
      <c r="C271" s="2" t="s">
        <v>7</v>
      </c>
      <c r="D271" s="1" t="s">
        <v>120</v>
      </c>
      <c r="E271" s="5">
        <v>5100</v>
      </c>
      <c r="F271" s="5">
        <v>4628</v>
      </c>
      <c r="G271" s="3">
        <f t="shared" si="4"/>
        <v>90.745098039215691</v>
      </c>
    </row>
    <row r="272" spans="1:7" ht="45">
      <c r="A272" s="126"/>
      <c r="B272" s="132"/>
      <c r="C272" s="2" t="s">
        <v>142</v>
      </c>
      <c r="D272" s="1" t="s">
        <v>134</v>
      </c>
      <c r="E272" s="5">
        <v>105</v>
      </c>
      <c r="F272" s="5">
        <v>74</v>
      </c>
      <c r="G272" s="3">
        <f t="shared" si="4"/>
        <v>70.476190476190482</v>
      </c>
    </row>
    <row r="273" spans="1:7" ht="45">
      <c r="A273" s="180">
        <v>115</v>
      </c>
      <c r="B273" s="227" t="s">
        <v>104</v>
      </c>
      <c r="C273" s="2" t="s">
        <v>3</v>
      </c>
      <c r="D273" s="1" t="s">
        <v>82</v>
      </c>
      <c r="E273" s="5">
        <v>225</v>
      </c>
      <c r="F273" s="5">
        <v>174</v>
      </c>
      <c r="G273" s="3">
        <f t="shared" si="4"/>
        <v>77.333333333333329</v>
      </c>
    </row>
    <row r="274" spans="1:7" ht="45">
      <c r="A274" s="129"/>
      <c r="B274" s="131"/>
      <c r="C274" s="2" t="s">
        <v>21</v>
      </c>
      <c r="D274" s="1" t="s">
        <v>82</v>
      </c>
      <c r="E274" s="5">
        <v>127</v>
      </c>
      <c r="F274" s="5">
        <v>123</v>
      </c>
      <c r="G274" s="3">
        <f t="shared" si="4"/>
        <v>96.850393700787393</v>
      </c>
    </row>
    <row r="275" spans="1:7" ht="45">
      <c r="A275" s="126"/>
      <c r="B275" s="132"/>
      <c r="C275" s="2" t="s">
        <v>12</v>
      </c>
      <c r="D275" s="1" t="s">
        <v>128</v>
      </c>
      <c r="E275" s="5">
        <v>5100</v>
      </c>
      <c r="F275" s="5">
        <v>5174</v>
      </c>
      <c r="G275" s="3">
        <f t="shared" si="4"/>
        <v>101.45098039215685</v>
      </c>
    </row>
    <row r="276" spans="1:7" ht="45">
      <c r="A276" s="180">
        <v>116</v>
      </c>
      <c r="B276" s="227" t="s">
        <v>106</v>
      </c>
      <c r="C276" s="2" t="s">
        <v>3</v>
      </c>
      <c r="D276" s="1" t="s">
        <v>82</v>
      </c>
      <c r="E276" s="5">
        <v>400</v>
      </c>
      <c r="F276" s="5">
        <v>403</v>
      </c>
      <c r="G276" s="3">
        <f t="shared" si="4"/>
        <v>100.75</v>
      </c>
    </row>
    <row r="277" spans="1:7" ht="45">
      <c r="A277" s="129"/>
      <c r="B277" s="131"/>
      <c r="C277" s="2" t="s">
        <v>21</v>
      </c>
      <c r="D277" s="1" t="s">
        <v>82</v>
      </c>
      <c r="E277" s="5">
        <v>160</v>
      </c>
      <c r="F277" s="5">
        <v>130</v>
      </c>
      <c r="G277" s="3">
        <f t="shared" si="4"/>
        <v>81.25</v>
      </c>
    </row>
    <row r="278" spans="1:7" ht="45">
      <c r="A278" s="126"/>
      <c r="B278" s="132"/>
      <c r="C278" s="2" t="s">
        <v>12</v>
      </c>
      <c r="D278" s="1" t="s">
        <v>128</v>
      </c>
      <c r="E278" s="5">
        <v>3400</v>
      </c>
      <c r="F278" s="5">
        <v>3569</v>
      </c>
      <c r="G278" s="3">
        <f t="shared" si="4"/>
        <v>104.97058823529413</v>
      </c>
    </row>
    <row r="279" spans="1:7" ht="45">
      <c r="A279" s="180">
        <v>117</v>
      </c>
      <c r="B279" s="227" t="s">
        <v>132</v>
      </c>
      <c r="C279" s="2" t="s">
        <v>35</v>
      </c>
      <c r="D279" s="1" t="s">
        <v>76</v>
      </c>
      <c r="E279" s="5">
        <v>17</v>
      </c>
      <c r="F279" s="5">
        <v>17</v>
      </c>
      <c r="G279" s="3">
        <f t="shared" si="4"/>
        <v>100</v>
      </c>
    </row>
    <row r="280" spans="1:7" ht="45">
      <c r="A280" s="126"/>
      <c r="B280" s="132"/>
      <c r="C280" s="2" t="s">
        <v>142</v>
      </c>
      <c r="D280" s="1" t="s">
        <v>134</v>
      </c>
      <c r="E280" s="5">
        <v>229</v>
      </c>
      <c r="F280" s="5">
        <v>229</v>
      </c>
      <c r="G280" s="3">
        <f t="shared" si="4"/>
        <v>100</v>
      </c>
    </row>
    <row r="281" spans="1:7" ht="45">
      <c r="A281" s="180">
        <v>118</v>
      </c>
      <c r="B281" s="227" t="s">
        <v>49</v>
      </c>
      <c r="C281" s="2" t="s">
        <v>3</v>
      </c>
      <c r="D281" s="1" t="s">
        <v>82</v>
      </c>
      <c r="E281" s="5">
        <v>500</v>
      </c>
      <c r="F281" s="5">
        <v>493</v>
      </c>
      <c r="G281" s="3">
        <f t="shared" si="4"/>
        <v>98.6</v>
      </c>
    </row>
    <row r="282" spans="1:7" ht="45">
      <c r="A282" s="129"/>
      <c r="B282" s="131"/>
      <c r="C282" s="2" t="s">
        <v>21</v>
      </c>
      <c r="D282" s="1" t="s">
        <v>82</v>
      </c>
      <c r="E282" s="5">
        <v>24</v>
      </c>
      <c r="F282" s="5">
        <v>19</v>
      </c>
      <c r="G282" s="3">
        <f t="shared" si="4"/>
        <v>79.166666666666657</v>
      </c>
    </row>
    <row r="283" spans="1:7" ht="45">
      <c r="A283" s="126"/>
      <c r="B283" s="132"/>
      <c r="C283" s="2" t="s">
        <v>142</v>
      </c>
      <c r="D283" s="1" t="s">
        <v>134</v>
      </c>
      <c r="E283" s="5">
        <v>63</v>
      </c>
      <c r="F283" s="5">
        <v>58</v>
      </c>
      <c r="G283" s="3">
        <f t="shared" si="4"/>
        <v>92.063492063492063</v>
      </c>
    </row>
    <row r="284" spans="1:7" ht="45">
      <c r="A284" s="180">
        <v>119</v>
      </c>
      <c r="B284" s="227" t="s">
        <v>50</v>
      </c>
      <c r="C284" s="2" t="s">
        <v>3</v>
      </c>
      <c r="D284" s="1" t="s">
        <v>82</v>
      </c>
      <c r="E284" s="5">
        <v>435</v>
      </c>
      <c r="F284" s="5">
        <v>435</v>
      </c>
      <c r="G284" s="3">
        <f t="shared" si="4"/>
        <v>100</v>
      </c>
    </row>
    <row r="285" spans="1:7" ht="45">
      <c r="A285" s="129"/>
      <c r="B285" s="131"/>
      <c r="C285" s="2" t="s">
        <v>21</v>
      </c>
      <c r="D285" s="1" t="s">
        <v>82</v>
      </c>
      <c r="E285" s="5">
        <v>35</v>
      </c>
      <c r="F285" s="5">
        <v>22</v>
      </c>
      <c r="G285" s="3">
        <f t="shared" si="4"/>
        <v>62.857142857142854</v>
      </c>
    </row>
    <row r="286" spans="1:7" ht="45">
      <c r="A286" s="126"/>
      <c r="B286" s="132"/>
      <c r="C286" s="2" t="s">
        <v>142</v>
      </c>
      <c r="D286" s="1" t="s">
        <v>134</v>
      </c>
      <c r="E286" s="5">
        <v>231</v>
      </c>
      <c r="F286" s="5">
        <v>231</v>
      </c>
      <c r="G286" s="3">
        <f t="shared" si="4"/>
        <v>100</v>
      </c>
    </row>
    <row r="287" spans="1:7" ht="45">
      <c r="A287" s="1">
        <v>120</v>
      </c>
      <c r="B287" s="2" t="s">
        <v>52</v>
      </c>
      <c r="C287" s="2" t="s">
        <v>12</v>
      </c>
      <c r="D287" s="1" t="s">
        <v>128</v>
      </c>
      <c r="E287" s="5">
        <v>51000</v>
      </c>
      <c r="F287" s="5">
        <v>48642</v>
      </c>
      <c r="G287" s="3">
        <f t="shared" si="4"/>
        <v>95.376470588235293</v>
      </c>
    </row>
    <row r="288" spans="1:7" ht="45">
      <c r="A288" s="1">
        <v>121</v>
      </c>
      <c r="B288" s="2" t="s">
        <v>136</v>
      </c>
      <c r="C288" s="2" t="s">
        <v>142</v>
      </c>
      <c r="D288" s="1" t="s">
        <v>76</v>
      </c>
      <c r="E288" s="5">
        <v>13</v>
      </c>
      <c r="F288" s="5">
        <v>13</v>
      </c>
      <c r="G288" s="3">
        <f t="shared" si="4"/>
        <v>100</v>
      </c>
    </row>
    <row r="289" spans="1:7" ht="45">
      <c r="A289" s="180">
        <v>122</v>
      </c>
      <c r="B289" s="227" t="s">
        <v>53</v>
      </c>
      <c r="C289" s="2" t="s">
        <v>21</v>
      </c>
      <c r="D289" s="1" t="s">
        <v>82</v>
      </c>
      <c r="E289" s="5">
        <v>290</v>
      </c>
      <c r="F289" s="5">
        <v>302</v>
      </c>
      <c r="G289" s="3">
        <f t="shared" si="4"/>
        <v>104.13793103448276</v>
      </c>
    </row>
    <row r="290" spans="1:7" ht="30">
      <c r="A290" s="126"/>
      <c r="B290" s="132"/>
      <c r="C290" s="2" t="s">
        <v>7</v>
      </c>
      <c r="D290" s="1" t="s">
        <v>120</v>
      </c>
      <c r="E290" s="5">
        <v>765000</v>
      </c>
      <c r="F290" s="5">
        <v>627140</v>
      </c>
      <c r="G290" s="3">
        <f t="shared" si="4"/>
        <v>81.979084967320262</v>
      </c>
    </row>
    <row r="291" spans="1:7" ht="45">
      <c r="A291" s="1">
        <v>123</v>
      </c>
      <c r="B291" s="2" t="s">
        <v>54</v>
      </c>
      <c r="C291" s="2" t="s">
        <v>21</v>
      </c>
      <c r="D291" s="1" t="s">
        <v>82</v>
      </c>
      <c r="E291" s="5">
        <v>56</v>
      </c>
      <c r="F291" s="5">
        <v>54</v>
      </c>
      <c r="G291" s="3">
        <f t="shared" si="4"/>
        <v>96.428571428571431</v>
      </c>
    </row>
    <row r="292" spans="1:7" ht="60">
      <c r="A292" s="1">
        <v>124</v>
      </c>
      <c r="B292" s="2" t="s">
        <v>54</v>
      </c>
      <c r="C292" s="2" t="s">
        <v>20</v>
      </c>
      <c r="D292" s="1" t="s">
        <v>110</v>
      </c>
      <c r="E292" s="5">
        <v>2350</v>
      </c>
      <c r="F292" s="5">
        <v>2380</v>
      </c>
      <c r="G292" s="3">
        <f t="shared" si="4"/>
        <v>101.27659574468085</v>
      </c>
    </row>
    <row r="293" spans="1:7" ht="45">
      <c r="A293" s="180">
        <v>125</v>
      </c>
      <c r="B293" s="227" t="s">
        <v>51</v>
      </c>
      <c r="C293" s="2" t="s">
        <v>3</v>
      </c>
      <c r="D293" s="1" t="s">
        <v>82</v>
      </c>
      <c r="E293" s="5">
        <v>770</v>
      </c>
      <c r="F293" s="5">
        <v>709</v>
      </c>
      <c r="G293" s="3">
        <f t="shared" si="4"/>
        <v>92.077922077922082</v>
      </c>
    </row>
    <row r="294" spans="1:7" ht="60">
      <c r="A294" s="126"/>
      <c r="B294" s="132"/>
      <c r="C294" s="2" t="s">
        <v>144</v>
      </c>
      <c r="D294" s="1" t="s">
        <v>79</v>
      </c>
      <c r="E294" s="5">
        <v>14</v>
      </c>
      <c r="F294" s="5">
        <v>14</v>
      </c>
      <c r="G294" s="3">
        <f t="shared" si="4"/>
        <v>100</v>
      </c>
    </row>
    <row r="295" spans="1:7" ht="45">
      <c r="A295" s="1">
        <v>126</v>
      </c>
      <c r="B295" s="2" t="s">
        <v>55</v>
      </c>
      <c r="C295" s="2" t="s">
        <v>3</v>
      </c>
      <c r="D295" s="1" t="s">
        <v>82</v>
      </c>
      <c r="E295" s="5">
        <v>1870</v>
      </c>
      <c r="F295" s="5">
        <v>1870</v>
      </c>
      <c r="G295" s="3">
        <f t="shared" si="4"/>
        <v>100</v>
      </c>
    </row>
    <row r="296" spans="1:7" ht="45">
      <c r="A296" s="1">
        <v>127</v>
      </c>
      <c r="B296" s="2" t="s">
        <v>56</v>
      </c>
      <c r="C296" s="2" t="s">
        <v>3</v>
      </c>
      <c r="D296" s="1" t="s">
        <v>82</v>
      </c>
      <c r="E296" s="5">
        <v>1900</v>
      </c>
      <c r="F296" s="5">
        <v>1900</v>
      </c>
      <c r="G296" s="3">
        <f t="shared" si="4"/>
        <v>100</v>
      </c>
    </row>
    <row r="297" spans="1:7" ht="45">
      <c r="A297" s="180">
        <v>128</v>
      </c>
      <c r="B297" s="227" t="s">
        <v>57</v>
      </c>
      <c r="C297" s="2" t="s">
        <v>12</v>
      </c>
      <c r="D297" s="1" t="s">
        <v>128</v>
      </c>
      <c r="E297" s="5">
        <v>8200</v>
      </c>
      <c r="F297" s="5">
        <v>7075</v>
      </c>
      <c r="G297" s="3">
        <f t="shared" si="4"/>
        <v>86.280487804878049</v>
      </c>
    </row>
    <row r="298" spans="1:7" ht="45">
      <c r="A298" s="126"/>
      <c r="B298" s="132"/>
      <c r="C298" s="2" t="s">
        <v>142</v>
      </c>
      <c r="D298" s="1" t="s">
        <v>76</v>
      </c>
      <c r="E298" s="5">
        <v>3</v>
      </c>
      <c r="F298" s="5">
        <v>8</v>
      </c>
      <c r="G298" s="3">
        <f t="shared" si="4"/>
        <v>266.66666666666663</v>
      </c>
    </row>
    <row r="299" spans="1:7" ht="45">
      <c r="A299" s="180">
        <v>129</v>
      </c>
      <c r="B299" s="227" t="s">
        <v>58</v>
      </c>
      <c r="C299" s="2" t="s">
        <v>21</v>
      </c>
      <c r="D299" s="1" t="s">
        <v>82</v>
      </c>
      <c r="E299" s="5">
        <v>210</v>
      </c>
      <c r="F299" s="5">
        <v>320</v>
      </c>
      <c r="G299" s="3">
        <f t="shared" ref="G299:G362" si="5">F299/E299*100</f>
        <v>152.38095238095238</v>
      </c>
    </row>
    <row r="300" spans="1:7" ht="45">
      <c r="A300" s="129"/>
      <c r="B300" s="131"/>
      <c r="C300" s="2" t="s">
        <v>12</v>
      </c>
      <c r="D300" s="1" t="s">
        <v>128</v>
      </c>
      <c r="E300" s="5">
        <v>1700</v>
      </c>
      <c r="F300" s="5">
        <v>1594</v>
      </c>
      <c r="G300" s="3">
        <f t="shared" si="5"/>
        <v>93.764705882352942</v>
      </c>
    </row>
    <row r="301" spans="1:7" ht="30">
      <c r="A301" s="126"/>
      <c r="B301" s="132"/>
      <c r="C301" s="2" t="s">
        <v>7</v>
      </c>
      <c r="D301" s="1" t="s">
        <v>120</v>
      </c>
      <c r="E301" s="5">
        <v>1400000</v>
      </c>
      <c r="F301" s="5">
        <v>1450645</v>
      </c>
      <c r="G301" s="3">
        <f t="shared" si="5"/>
        <v>103.61750000000001</v>
      </c>
    </row>
    <row r="302" spans="1:7" ht="45">
      <c r="A302" s="1">
        <v>130</v>
      </c>
      <c r="B302" s="2" t="s">
        <v>59</v>
      </c>
      <c r="C302" s="2" t="s">
        <v>3</v>
      </c>
      <c r="D302" s="1" t="s">
        <v>82</v>
      </c>
      <c r="E302" s="5">
        <v>1355</v>
      </c>
      <c r="F302" s="5">
        <v>1190</v>
      </c>
      <c r="G302" s="3">
        <f t="shared" si="5"/>
        <v>87.822878228782287</v>
      </c>
    </row>
    <row r="303" spans="1:7" ht="60">
      <c r="A303" s="1">
        <v>131</v>
      </c>
      <c r="B303" s="2" t="s">
        <v>60</v>
      </c>
      <c r="C303" s="2" t="s">
        <v>9</v>
      </c>
      <c r="D303" s="1" t="s">
        <v>79</v>
      </c>
      <c r="E303" s="5">
        <v>18000</v>
      </c>
      <c r="F303" s="5">
        <v>23090</v>
      </c>
      <c r="G303" s="3">
        <f t="shared" si="5"/>
        <v>128.27777777777777</v>
      </c>
    </row>
    <row r="304" spans="1:7" ht="60">
      <c r="A304" s="180">
        <v>132</v>
      </c>
      <c r="B304" s="227" t="s">
        <v>61</v>
      </c>
      <c r="C304" s="2" t="s">
        <v>0</v>
      </c>
      <c r="D304" s="1" t="s">
        <v>79</v>
      </c>
      <c r="E304" s="5">
        <v>2720</v>
      </c>
      <c r="F304" s="5">
        <v>2726</v>
      </c>
      <c r="G304" s="3">
        <f t="shared" si="5"/>
        <v>100.22058823529412</v>
      </c>
    </row>
    <row r="305" spans="1:7" ht="45">
      <c r="A305" s="129"/>
      <c r="B305" s="131"/>
      <c r="C305" s="2" t="s">
        <v>0</v>
      </c>
      <c r="D305" s="5" t="s">
        <v>116</v>
      </c>
      <c r="E305" s="5">
        <v>10880</v>
      </c>
      <c r="F305" s="5">
        <v>10882</v>
      </c>
      <c r="G305" s="3">
        <f t="shared" si="5"/>
        <v>100.01838235294119</v>
      </c>
    </row>
    <row r="306" spans="1:7" ht="45">
      <c r="A306" s="126"/>
      <c r="B306" s="132"/>
      <c r="C306" s="2" t="s">
        <v>67</v>
      </c>
      <c r="D306" s="1" t="s">
        <v>76</v>
      </c>
      <c r="E306" s="5">
        <v>1606</v>
      </c>
      <c r="F306" s="5">
        <v>1568</v>
      </c>
      <c r="G306" s="3">
        <f t="shared" si="5"/>
        <v>97.633872976338736</v>
      </c>
    </row>
    <row r="307" spans="1:7" ht="60">
      <c r="A307" s="1">
        <v>133</v>
      </c>
      <c r="B307" s="2" t="s">
        <v>62</v>
      </c>
      <c r="C307" s="2" t="s">
        <v>24</v>
      </c>
      <c r="D307" s="1" t="s">
        <v>122</v>
      </c>
      <c r="E307" s="5">
        <v>29700</v>
      </c>
      <c r="F307" s="5">
        <v>20233</v>
      </c>
      <c r="G307" s="3">
        <f t="shared" si="5"/>
        <v>68.124579124579128</v>
      </c>
    </row>
    <row r="308" spans="1:7" ht="45">
      <c r="A308" s="1">
        <v>134</v>
      </c>
      <c r="B308" s="2" t="s">
        <v>131</v>
      </c>
      <c r="C308" s="2" t="s">
        <v>19</v>
      </c>
      <c r="D308" s="1" t="s">
        <v>126</v>
      </c>
      <c r="E308" s="5">
        <v>835</v>
      </c>
      <c r="F308" s="5">
        <v>828</v>
      </c>
      <c r="G308" s="3">
        <f t="shared" si="5"/>
        <v>99.161676646706582</v>
      </c>
    </row>
    <row r="309" spans="1:7" ht="30">
      <c r="A309" s="1">
        <v>135</v>
      </c>
      <c r="B309" s="2" t="s">
        <v>108</v>
      </c>
      <c r="C309" s="2" t="s">
        <v>18</v>
      </c>
      <c r="D309" s="1" t="s">
        <v>127</v>
      </c>
      <c r="E309" s="5">
        <v>280</v>
      </c>
      <c r="F309" s="5">
        <v>286</v>
      </c>
      <c r="G309" s="3">
        <f t="shared" si="5"/>
        <v>102.14285714285714</v>
      </c>
    </row>
    <row r="310" spans="1:7" ht="45">
      <c r="A310" s="1">
        <v>136</v>
      </c>
      <c r="B310" s="2" t="s">
        <v>108</v>
      </c>
      <c r="C310" s="2" t="s">
        <v>19</v>
      </c>
      <c r="D310" s="1" t="s">
        <v>126</v>
      </c>
      <c r="E310" s="5">
        <v>281</v>
      </c>
      <c r="F310" s="5">
        <v>281</v>
      </c>
      <c r="G310" s="3">
        <f t="shared" si="5"/>
        <v>100</v>
      </c>
    </row>
    <row r="311" spans="1:7" ht="30">
      <c r="A311" s="180">
        <v>137</v>
      </c>
      <c r="B311" s="227" t="s">
        <v>48</v>
      </c>
      <c r="C311" s="2" t="s">
        <v>18</v>
      </c>
      <c r="D311" s="1" t="s">
        <v>127</v>
      </c>
      <c r="E311" s="5">
        <v>2180</v>
      </c>
      <c r="F311" s="5">
        <v>2180</v>
      </c>
      <c r="G311" s="3">
        <f t="shared" si="5"/>
        <v>100</v>
      </c>
    </row>
    <row r="312" spans="1:7" ht="30">
      <c r="A312" s="126"/>
      <c r="B312" s="132"/>
      <c r="C312" s="2" t="s">
        <v>84</v>
      </c>
      <c r="D312" s="1" t="s">
        <v>127</v>
      </c>
      <c r="E312" s="5">
        <v>2500</v>
      </c>
      <c r="F312" s="5">
        <v>2500</v>
      </c>
      <c r="G312" s="3">
        <f t="shared" si="5"/>
        <v>100</v>
      </c>
    </row>
    <row r="313" spans="1:7" ht="18.75">
      <c r="A313" s="134" t="s">
        <v>149</v>
      </c>
      <c r="B313" s="203"/>
      <c r="C313" s="203"/>
      <c r="D313" s="203"/>
      <c r="E313" s="203"/>
      <c r="F313" s="203"/>
      <c r="G313" s="204"/>
    </row>
    <row r="314" spans="1:7" ht="45">
      <c r="A314" s="125">
        <v>138</v>
      </c>
      <c r="B314" s="130" t="s">
        <v>151</v>
      </c>
      <c r="C314" s="2" t="s">
        <v>152</v>
      </c>
      <c r="D314" s="1" t="s">
        <v>153</v>
      </c>
      <c r="E314" s="1">
        <v>1200000</v>
      </c>
      <c r="F314" s="1">
        <v>1230454</v>
      </c>
      <c r="G314" s="3">
        <f t="shared" si="5"/>
        <v>102.53783333333332</v>
      </c>
    </row>
    <row r="315" spans="1:7" ht="75">
      <c r="A315" s="129"/>
      <c r="B315" s="131"/>
      <c r="C315" s="2" t="s">
        <v>154</v>
      </c>
      <c r="D315" s="1" t="s">
        <v>155</v>
      </c>
      <c r="E315" s="1">
        <v>550</v>
      </c>
      <c r="F315" s="1">
        <v>565</v>
      </c>
      <c r="G315" s="3">
        <f t="shared" si="5"/>
        <v>102.72727272727273</v>
      </c>
    </row>
    <row r="316" spans="1:7" ht="45">
      <c r="A316" s="126"/>
      <c r="B316" s="132"/>
      <c r="C316" s="2" t="s">
        <v>156</v>
      </c>
      <c r="D316" s="1" t="s">
        <v>157</v>
      </c>
      <c r="E316" s="1">
        <v>1</v>
      </c>
      <c r="F316" s="1">
        <v>1</v>
      </c>
      <c r="G316" s="3">
        <f t="shared" si="5"/>
        <v>100</v>
      </c>
    </row>
    <row r="317" spans="1:7" ht="45">
      <c r="A317" s="125">
        <v>139</v>
      </c>
      <c r="B317" s="130" t="s">
        <v>158</v>
      </c>
      <c r="C317" s="2" t="s">
        <v>159</v>
      </c>
      <c r="D317" s="1" t="s">
        <v>153</v>
      </c>
      <c r="E317" s="1">
        <v>434200</v>
      </c>
      <c r="F317" s="1">
        <v>434478</v>
      </c>
      <c r="G317" s="3">
        <f t="shared" si="5"/>
        <v>100.06402579456473</v>
      </c>
    </row>
    <row r="318" spans="1:7" ht="75">
      <c r="A318" s="126"/>
      <c r="B318" s="132"/>
      <c r="C318" s="2" t="s">
        <v>154</v>
      </c>
      <c r="D318" s="1" t="s">
        <v>155</v>
      </c>
      <c r="E318" s="1">
        <v>445</v>
      </c>
      <c r="F318" s="1">
        <v>448</v>
      </c>
      <c r="G318" s="3">
        <f t="shared" si="5"/>
        <v>100.67415730337079</v>
      </c>
    </row>
    <row r="319" spans="1:7" ht="45">
      <c r="A319" s="125">
        <v>140</v>
      </c>
      <c r="B319" s="130" t="s">
        <v>160</v>
      </c>
      <c r="C319" s="2" t="s">
        <v>152</v>
      </c>
      <c r="D319" s="1" t="s">
        <v>153</v>
      </c>
      <c r="E319" s="1">
        <v>371000</v>
      </c>
      <c r="F319" s="1">
        <v>371250</v>
      </c>
      <c r="G319" s="3">
        <f t="shared" si="5"/>
        <v>100.06738544474393</v>
      </c>
    </row>
    <row r="320" spans="1:7" ht="75">
      <c r="A320" s="129"/>
      <c r="B320" s="131"/>
      <c r="C320" s="2" t="s">
        <v>154</v>
      </c>
      <c r="D320" s="1" t="s">
        <v>155</v>
      </c>
      <c r="E320" s="1">
        <v>370</v>
      </c>
      <c r="F320" s="1">
        <v>374</v>
      </c>
      <c r="G320" s="3">
        <f t="shared" si="5"/>
        <v>101.08108108108107</v>
      </c>
    </row>
    <row r="321" spans="1:7" ht="45">
      <c r="A321" s="126"/>
      <c r="B321" s="132"/>
      <c r="C321" s="2" t="s">
        <v>156</v>
      </c>
      <c r="D321" s="1" t="s">
        <v>157</v>
      </c>
      <c r="E321" s="1">
        <v>4</v>
      </c>
      <c r="F321" s="1">
        <v>4</v>
      </c>
      <c r="G321" s="3">
        <f t="shared" si="5"/>
        <v>100</v>
      </c>
    </row>
    <row r="322" spans="1:7" ht="45">
      <c r="A322" s="125">
        <v>141</v>
      </c>
      <c r="B322" s="130" t="s">
        <v>161</v>
      </c>
      <c r="C322" s="2" t="s">
        <v>152</v>
      </c>
      <c r="D322" s="1" t="s">
        <v>153</v>
      </c>
      <c r="E322" s="1">
        <v>150040</v>
      </c>
      <c r="F322" s="1">
        <v>150045</v>
      </c>
      <c r="G322" s="3">
        <f t="shared" si="5"/>
        <v>100.00333244468142</v>
      </c>
    </row>
    <row r="323" spans="1:7" ht="75">
      <c r="A323" s="126"/>
      <c r="B323" s="132"/>
      <c r="C323" s="2" t="s">
        <v>154</v>
      </c>
      <c r="D323" s="1" t="s">
        <v>155</v>
      </c>
      <c r="E323" s="1">
        <v>53</v>
      </c>
      <c r="F323" s="1">
        <v>53</v>
      </c>
      <c r="G323" s="3">
        <f t="shared" si="5"/>
        <v>100</v>
      </c>
    </row>
    <row r="324" spans="1:7" ht="45">
      <c r="A324" s="125">
        <v>142</v>
      </c>
      <c r="B324" s="130" t="s">
        <v>162</v>
      </c>
      <c r="C324" s="2" t="s">
        <v>163</v>
      </c>
      <c r="D324" s="1" t="s">
        <v>164</v>
      </c>
      <c r="E324" s="1">
        <v>506</v>
      </c>
      <c r="F324" s="1">
        <v>531</v>
      </c>
      <c r="G324" s="3">
        <f t="shared" si="5"/>
        <v>104.94071146245059</v>
      </c>
    </row>
    <row r="325" spans="1:7" ht="45">
      <c r="A325" s="129"/>
      <c r="B325" s="131"/>
      <c r="C325" s="2" t="s">
        <v>165</v>
      </c>
      <c r="D325" s="1" t="s">
        <v>164</v>
      </c>
      <c r="E325" s="1">
        <v>287</v>
      </c>
      <c r="F325" s="1">
        <v>285</v>
      </c>
      <c r="G325" s="3">
        <f t="shared" si="5"/>
        <v>99.303135888501743</v>
      </c>
    </row>
    <row r="326" spans="1:7" ht="150">
      <c r="A326" s="126"/>
      <c r="B326" s="132"/>
      <c r="C326" s="2" t="s">
        <v>166</v>
      </c>
      <c r="D326" s="1" t="s">
        <v>157</v>
      </c>
      <c r="E326" s="1">
        <v>3</v>
      </c>
      <c r="F326" s="1">
        <v>4</v>
      </c>
      <c r="G326" s="3">
        <f t="shared" si="5"/>
        <v>133.33333333333331</v>
      </c>
    </row>
    <row r="327" spans="1:7" ht="45">
      <c r="A327" s="125">
        <v>143</v>
      </c>
      <c r="B327" s="130" t="s">
        <v>167</v>
      </c>
      <c r="C327" s="2" t="s">
        <v>163</v>
      </c>
      <c r="D327" s="1" t="s">
        <v>164</v>
      </c>
      <c r="E327" s="1">
        <v>134</v>
      </c>
      <c r="F327" s="1">
        <v>150</v>
      </c>
      <c r="G327" s="3">
        <f t="shared" si="5"/>
        <v>111.94029850746267</v>
      </c>
    </row>
    <row r="328" spans="1:7" ht="45">
      <c r="A328" s="129"/>
      <c r="B328" s="131"/>
      <c r="C328" s="2" t="s">
        <v>165</v>
      </c>
      <c r="D328" s="1" t="s">
        <v>164</v>
      </c>
      <c r="E328" s="1">
        <v>63</v>
      </c>
      <c r="F328" s="1">
        <v>74</v>
      </c>
      <c r="G328" s="3">
        <f t="shared" si="5"/>
        <v>117.46031746031747</v>
      </c>
    </row>
    <row r="329" spans="1:7" ht="90">
      <c r="A329" s="126"/>
      <c r="B329" s="132"/>
      <c r="C329" s="2" t="s">
        <v>168</v>
      </c>
      <c r="D329" s="1" t="s">
        <v>157</v>
      </c>
      <c r="E329" s="1">
        <v>1</v>
      </c>
      <c r="F329" s="1">
        <v>2</v>
      </c>
      <c r="G329" s="3">
        <f t="shared" si="5"/>
        <v>200</v>
      </c>
    </row>
    <row r="330" spans="1:7" ht="45">
      <c r="A330" s="125">
        <v>144</v>
      </c>
      <c r="B330" s="130" t="s">
        <v>169</v>
      </c>
      <c r="C330" s="2" t="s">
        <v>170</v>
      </c>
      <c r="D330" s="1" t="s">
        <v>171</v>
      </c>
      <c r="E330" s="1">
        <v>13</v>
      </c>
      <c r="F330" s="1">
        <v>13</v>
      </c>
      <c r="G330" s="3">
        <f t="shared" si="5"/>
        <v>100</v>
      </c>
    </row>
    <row r="331" spans="1:7" ht="195">
      <c r="A331" s="126"/>
      <c r="B331" s="132"/>
      <c r="C331" s="2" t="s">
        <v>172</v>
      </c>
      <c r="D331" s="1" t="s">
        <v>157</v>
      </c>
      <c r="E331" s="1">
        <v>4</v>
      </c>
      <c r="F331" s="1">
        <v>4</v>
      </c>
      <c r="G331" s="3">
        <f t="shared" si="5"/>
        <v>100</v>
      </c>
    </row>
    <row r="332" spans="1:7" ht="45">
      <c r="A332" s="14">
        <v>145</v>
      </c>
      <c r="B332" s="15" t="s">
        <v>173</v>
      </c>
      <c r="C332" s="2" t="s">
        <v>174</v>
      </c>
      <c r="D332" s="1" t="s">
        <v>175</v>
      </c>
      <c r="E332" s="1">
        <v>37</v>
      </c>
      <c r="F332" s="1">
        <v>43</v>
      </c>
      <c r="G332" s="3">
        <f t="shared" si="5"/>
        <v>116.21621621621621</v>
      </c>
    </row>
    <row r="333" spans="1:7" ht="45">
      <c r="A333" s="125">
        <v>146</v>
      </c>
      <c r="B333" s="130" t="s">
        <v>176</v>
      </c>
      <c r="C333" s="2" t="s">
        <v>177</v>
      </c>
      <c r="D333" s="1" t="s">
        <v>175</v>
      </c>
      <c r="E333" s="1">
        <v>66</v>
      </c>
      <c r="F333" s="1">
        <v>78</v>
      </c>
      <c r="G333" s="3">
        <f t="shared" si="5"/>
        <v>118.18181818181819</v>
      </c>
    </row>
    <row r="334" spans="1:7" ht="75">
      <c r="A334" s="126"/>
      <c r="B334" s="132"/>
      <c r="C334" s="2" t="s">
        <v>178</v>
      </c>
      <c r="D334" s="1" t="s">
        <v>157</v>
      </c>
      <c r="E334" s="1">
        <v>1</v>
      </c>
      <c r="F334" s="1">
        <v>2</v>
      </c>
      <c r="G334" s="3">
        <f t="shared" si="5"/>
        <v>200</v>
      </c>
    </row>
    <row r="335" spans="1:7" ht="45">
      <c r="A335" s="125">
        <v>147</v>
      </c>
      <c r="B335" s="130" t="s">
        <v>179</v>
      </c>
      <c r="C335" s="2" t="s">
        <v>177</v>
      </c>
      <c r="D335" s="1" t="s">
        <v>175</v>
      </c>
      <c r="E335" s="1">
        <v>55</v>
      </c>
      <c r="F335" s="1">
        <v>55</v>
      </c>
      <c r="G335" s="3">
        <f t="shared" si="5"/>
        <v>100</v>
      </c>
    </row>
    <row r="336" spans="1:7" ht="60">
      <c r="A336" s="126"/>
      <c r="B336" s="132"/>
      <c r="C336" s="2" t="s">
        <v>180</v>
      </c>
      <c r="D336" s="1" t="s">
        <v>157</v>
      </c>
      <c r="E336" s="1">
        <v>1</v>
      </c>
      <c r="F336" s="1">
        <v>1</v>
      </c>
      <c r="G336" s="3">
        <f t="shared" si="5"/>
        <v>100</v>
      </c>
    </row>
    <row r="337" spans="1:7" ht="45">
      <c r="A337" s="14">
        <v>148</v>
      </c>
      <c r="B337" s="15" t="s">
        <v>181</v>
      </c>
      <c r="C337" s="2" t="s">
        <v>177</v>
      </c>
      <c r="D337" s="1" t="s">
        <v>175</v>
      </c>
      <c r="E337" s="1">
        <v>400</v>
      </c>
      <c r="F337" s="1">
        <v>406</v>
      </c>
      <c r="G337" s="3">
        <f t="shared" si="5"/>
        <v>101.49999999999999</v>
      </c>
    </row>
    <row r="338" spans="1:7" ht="30">
      <c r="A338" s="125">
        <v>149</v>
      </c>
      <c r="B338" s="130" t="s">
        <v>182</v>
      </c>
      <c r="C338" s="2" t="s">
        <v>183</v>
      </c>
      <c r="D338" s="1" t="s">
        <v>184</v>
      </c>
      <c r="E338" s="1">
        <v>254</v>
      </c>
      <c r="F338" s="1">
        <v>270</v>
      </c>
      <c r="G338" s="3">
        <f t="shared" si="5"/>
        <v>106.29921259842521</v>
      </c>
    </row>
    <row r="339" spans="1:7" ht="60">
      <c r="A339" s="126"/>
      <c r="B339" s="132"/>
      <c r="C339" s="2" t="s">
        <v>185</v>
      </c>
      <c r="D339" s="1" t="s">
        <v>157</v>
      </c>
      <c r="E339" s="1">
        <v>1</v>
      </c>
      <c r="F339" s="1">
        <v>2</v>
      </c>
      <c r="G339" s="3">
        <f t="shared" si="5"/>
        <v>200</v>
      </c>
    </row>
    <row r="340" spans="1:7" ht="30">
      <c r="A340" s="14">
        <v>150</v>
      </c>
      <c r="B340" s="15" t="s">
        <v>186</v>
      </c>
      <c r="C340" s="2" t="s">
        <v>183</v>
      </c>
      <c r="D340" s="1" t="s">
        <v>184</v>
      </c>
      <c r="E340" s="1">
        <v>255</v>
      </c>
      <c r="F340" s="1">
        <v>271</v>
      </c>
      <c r="G340" s="3">
        <f t="shared" si="5"/>
        <v>106.27450980392157</v>
      </c>
    </row>
    <row r="341" spans="1:7" ht="30">
      <c r="A341" s="125">
        <v>151</v>
      </c>
      <c r="B341" s="130" t="s">
        <v>187</v>
      </c>
      <c r="C341" s="2" t="s">
        <v>183</v>
      </c>
      <c r="D341" s="1" t="s">
        <v>190</v>
      </c>
      <c r="E341" s="1">
        <v>920</v>
      </c>
      <c r="F341" s="1">
        <v>924</v>
      </c>
      <c r="G341" s="3">
        <f t="shared" si="5"/>
        <v>100.43478260869566</v>
      </c>
    </row>
    <row r="342" spans="1:7" ht="120">
      <c r="A342" s="126"/>
      <c r="B342" s="132"/>
      <c r="C342" s="2" t="s">
        <v>188</v>
      </c>
      <c r="D342" s="1" t="s">
        <v>157</v>
      </c>
      <c r="E342" s="1">
        <v>3</v>
      </c>
      <c r="F342" s="1">
        <v>3</v>
      </c>
      <c r="G342" s="3">
        <f t="shared" si="5"/>
        <v>100</v>
      </c>
    </row>
    <row r="343" spans="1:7" ht="30">
      <c r="A343" s="125">
        <v>152</v>
      </c>
      <c r="B343" s="130" t="s">
        <v>189</v>
      </c>
      <c r="C343" s="2" t="s">
        <v>183</v>
      </c>
      <c r="D343" s="1" t="s">
        <v>190</v>
      </c>
      <c r="E343" s="1">
        <v>75</v>
      </c>
      <c r="F343" s="1">
        <v>80</v>
      </c>
      <c r="G343" s="3">
        <f t="shared" si="5"/>
        <v>106.66666666666667</v>
      </c>
    </row>
    <row r="344" spans="1:7" ht="135">
      <c r="A344" s="126"/>
      <c r="B344" s="132"/>
      <c r="C344" s="2" t="s">
        <v>191</v>
      </c>
      <c r="D344" s="1" t="s">
        <v>157</v>
      </c>
      <c r="E344" s="1">
        <v>3</v>
      </c>
      <c r="F344" s="1">
        <v>3</v>
      </c>
      <c r="G344" s="3">
        <f t="shared" si="5"/>
        <v>100</v>
      </c>
    </row>
    <row r="345" spans="1:7" ht="30">
      <c r="A345" s="125">
        <v>153</v>
      </c>
      <c r="B345" s="130" t="s">
        <v>192</v>
      </c>
      <c r="C345" s="2" t="s">
        <v>183</v>
      </c>
      <c r="D345" s="1" t="s">
        <v>190</v>
      </c>
      <c r="E345" s="1">
        <v>55</v>
      </c>
      <c r="F345" s="1">
        <v>64</v>
      </c>
      <c r="G345" s="3">
        <f t="shared" si="5"/>
        <v>116.36363636363636</v>
      </c>
    </row>
    <row r="346" spans="1:7" ht="90">
      <c r="A346" s="126"/>
      <c r="B346" s="132"/>
      <c r="C346" s="2" t="s">
        <v>194</v>
      </c>
      <c r="D346" s="1" t="s">
        <v>157</v>
      </c>
      <c r="E346" s="1">
        <v>2</v>
      </c>
      <c r="F346" s="1">
        <v>2</v>
      </c>
      <c r="G346" s="3">
        <f t="shared" si="5"/>
        <v>100</v>
      </c>
    </row>
    <row r="347" spans="1:7" ht="30">
      <c r="A347" s="14">
        <v>154</v>
      </c>
      <c r="B347" s="15" t="s">
        <v>195</v>
      </c>
      <c r="C347" s="2" t="s">
        <v>183</v>
      </c>
      <c r="D347" s="1" t="s">
        <v>190</v>
      </c>
      <c r="E347" s="1">
        <v>30</v>
      </c>
      <c r="F347" s="1">
        <v>32</v>
      </c>
      <c r="G347" s="3">
        <f t="shared" si="5"/>
        <v>106.66666666666667</v>
      </c>
    </row>
    <row r="348" spans="1:7" ht="30">
      <c r="A348" s="125">
        <v>155</v>
      </c>
      <c r="B348" s="130" t="s">
        <v>196</v>
      </c>
      <c r="C348" s="2" t="s">
        <v>201</v>
      </c>
      <c r="D348" s="1" t="s">
        <v>157</v>
      </c>
      <c r="E348" s="1">
        <v>580</v>
      </c>
      <c r="F348" s="1">
        <v>582</v>
      </c>
      <c r="G348" s="3">
        <f t="shared" si="5"/>
        <v>100.34482758620689</v>
      </c>
    </row>
    <row r="349" spans="1:7" ht="45">
      <c r="A349" s="129"/>
      <c r="B349" s="131"/>
      <c r="C349" s="2" t="s">
        <v>197</v>
      </c>
      <c r="D349" s="1" t="s">
        <v>198</v>
      </c>
      <c r="E349" s="1">
        <v>1850</v>
      </c>
      <c r="F349" s="1">
        <v>1852</v>
      </c>
      <c r="G349" s="3">
        <f t="shared" si="5"/>
        <v>100.10810810810811</v>
      </c>
    </row>
    <row r="350" spans="1:7" ht="315">
      <c r="A350" s="126"/>
      <c r="B350" s="132"/>
      <c r="C350" s="2" t="s">
        <v>199</v>
      </c>
      <c r="D350" s="1" t="s">
        <v>157</v>
      </c>
      <c r="E350" s="1">
        <v>10</v>
      </c>
      <c r="F350" s="1">
        <v>10</v>
      </c>
      <c r="G350" s="3">
        <f t="shared" si="5"/>
        <v>100</v>
      </c>
    </row>
    <row r="351" spans="1:7" ht="30">
      <c r="A351" s="14">
        <v>156</v>
      </c>
      <c r="B351" s="15" t="s">
        <v>200</v>
      </c>
      <c r="C351" s="2" t="s">
        <v>201</v>
      </c>
      <c r="D351" s="1" t="s">
        <v>157</v>
      </c>
      <c r="E351" s="1">
        <v>55</v>
      </c>
      <c r="F351" s="1">
        <v>55</v>
      </c>
      <c r="G351" s="3">
        <f t="shared" si="5"/>
        <v>100</v>
      </c>
    </row>
    <row r="352" spans="1:7" ht="30">
      <c r="A352" s="14">
        <v>157</v>
      </c>
      <c r="B352" s="15" t="s">
        <v>202</v>
      </c>
      <c r="C352" s="2" t="s">
        <v>201</v>
      </c>
      <c r="D352" s="1" t="s">
        <v>157</v>
      </c>
      <c r="E352" s="1">
        <v>65</v>
      </c>
      <c r="F352" s="1">
        <v>65</v>
      </c>
      <c r="G352" s="3">
        <f t="shared" si="5"/>
        <v>100</v>
      </c>
    </row>
    <row r="353" spans="1:7" ht="30">
      <c r="A353" s="125">
        <v>158</v>
      </c>
      <c r="B353" s="130" t="s">
        <v>203</v>
      </c>
      <c r="C353" s="2" t="s">
        <v>204</v>
      </c>
      <c r="D353" s="1" t="s">
        <v>205</v>
      </c>
      <c r="E353" s="1">
        <v>6500</v>
      </c>
      <c r="F353" s="1"/>
      <c r="G353" s="3">
        <f t="shared" si="5"/>
        <v>0</v>
      </c>
    </row>
    <row r="354" spans="1:7" ht="60">
      <c r="A354" s="126"/>
      <c r="B354" s="132"/>
      <c r="C354" s="2" t="s">
        <v>206</v>
      </c>
      <c r="D354" s="1" t="s">
        <v>157</v>
      </c>
      <c r="E354" s="1">
        <v>2</v>
      </c>
      <c r="F354" s="1"/>
      <c r="G354" s="3">
        <f t="shared" si="5"/>
        <v>0</v>
      </c>
    </row>
    <row r="355" spans="1:7" ht="30">
      <c r="A355" s="14">
        <v>159</v>
      </c>
      <c r="B355" s="15" t="s">
        <v>207</v>
      </c>
      <c r="C355" s="2" t="s">
        <v>208</v>
      </c>
      <c r="D355" s="1" t="s">
        <v>157</v>
      </c>
      <c r="E355" s="1">
        <v>600</v>
      </c>
      <c r="F355" s="1">
        <v>600</v>
      </c>
      <c r="G355" s="3">
        <f t="shared" si="5"/>
        <v>100</v>
      </c>
    </row>
    <row r="356" spans="1:7" ht="30">
      <c r="A356" s="125">
        <v>160</v>
      </c>
      <c r="B356" s="130" t="s">
        <v>209</v>
      </c>
      <c r="C356" s="2" t="s">
        <v>201</v>
      </c>
      <c r="D356" s="1" t="s">
        <v>157</v>
      </c>
      <c r="E356" s="1">
        <v>254</v>
      </c>
      <c r="F356" s="1">
        <v>611</v>
      </c>
      <c r="G356" s="3">
        <f t="shared" si="5"/>
        <v>240.55118110236222</v>
      </c>
    </row>
    <row r="357" spans="1:7" ht="45">
      <c r="A357" s="129"/>
      <c r="B357" s="131"/>
      <c r="C357" s="2" t="s">
        <v>210</v>
      </c>
      <c r="D357" s="1" t="s">
        <v>198</v>
      </c>
      <c r="E357" s="1">
        <v>50</v>
      </c>
      <c r="F357" s="1">
        <v>50</v>
      </c>
      <c r="G357" s="3">
        <f t="shared" si="5"/>
        <v>100</v>
      </c>
    </row>
    <row r="358" spans="1:7" ht="45">
      <c r="A358" s="126"/>
      <c r="B358" s="132"/>
      <c r="C358" s="2" t="s">
        <v>193</v>
      </c>
      <c r="D358" s="1" t="s">
        <v>157</v>
      </c>
      <c r="E358" s="1">
        <v>1</v>
      </c>
      <c r="F358" s="1">
        <v>2</v>
      </c>
      <c r="G358" s="3">
        <f t="shared" si="5"/>
        <v>200</v>
      </c>
    </row>
    <row r="359" spans="1:7" ht="30">
      <c r="A359" s="14">
        <v>161</v>
      </c>
      <c r="B359" s="15" t="s">
        <v>211</v>
      </c>
      <c r="C359" s="2" t="s">
        <v>212</v>
      </c>
      <c r="D359" s="1" t="s">
        <v>157</v>
      </c>
      <c r="E359" s="1">
        <v>11</v>
      </c>
      <c r="F359" s="1">
        <v>11</v>
      </c>
      <c r="G359" s="3">
        <f t="shared" si="5"/>
        <v>100</v>
      </c>
    </row>
    <row r="360" spans="1:7" ht="18.75">
      <c r="A360" s="134" t="s">
        <v>712</v>
      </c>
      <c r="B360" s="135"/>
      <c r="C360" s="135"/>
      <c r="D360" s="135"/>
      <c r="E360" s="135"/>
      <c r="F360" s="135"/>
      <c r="G360" s="136"/>
    </row>
    <row r="361" spans="1:7" ht="15.75">
      <c r="A361" s="125">
        <v>162</v>
      </c>
      <c r="B361" s="130" t="s">
        <v>713</v>
      </c>
      <c r="C361" s="119" t="s">
        <v>708</v>
      </c>
      <c r="D361" s="36" t="s">
        <v>214</v>
      </c>
      <c r="E361" s="1">
        <v>1370</v>
      </c>
      <c r="F361" s="1">
        <v>1418</v>
      </c>
      <c r="G361" s="3">
        <f t="shared" si="5"/>
        <v>103.50364963503648</v>
      </c>
    </row>
    <row r="362" spans="1:7" ht="15.75">
      <c r="A362" s="129"/>
      <c r="B362" s="131"/>
      <c r="C362" s="119" t="s">
        <v>709</v>
      </c>
      <c r="D362" s="36" t="s">
        <v>710</v>
      </c>
      <c r="E362" s="1">
        <v>551</v>
      </c>
      <c r="F362" s="1">
        <v>564</v>
      </c>
      <c r="G362" s="3">
        <f t="shared" si="5"/>
        <v>102.35934664246824</v>
      </c>
    </row>
    <row r="363" spans="1:7" ht="31.5">
      <c r="A363" s="126"/>
      <c r="B363" s="132"/>
      <c r="C363" s="119" t="s">
        <v>711</v>
      </c>
      <c r="D363" s="36" t="s">
        <v>214</v>
      </c>
      <c r="E363" s="1">
        <v>7000</v>
      </c>
      <c r="F363" s="1">
        <v>5146</v>
      </c>
      <c r="G363" s="3">
        <f>F363/E363*100</f>
        <v>73.514285714285705</v>
      </c>
    </row>
    <row r="364" spans="1:7" ht="18.75">
      <c r="A364" s="134" t="s">
        <v>213</v>
      </c>
      <c r="B364" s="203"/>
      <c r="C364" s="226"/>
      <c r="D364" s="226"/>
      <c r="E364" s="226"/>
      <c r="F364" s="203"/>
      <c r="G364" s="204"/>
    </row>
    <row r="365" spans="1:7" ht="45">
      <c r="A365" s="125">
        <v>163</v>
      </c>
      <c r="B365" s="130" t="s">
        <v>215</v>
      </c>
      <c r="C365" s="2" t="s">
        <v>216</v>
      </c>
      <c r="D365" s="1" t="s">
        <v>214</v>
      </c>
      <c r="E365" s="1">
        <v>25</v>
      </c>
      <c r="F365" s="1">
        <v>29</v>
      </c>
      <c r="G365" s="3">
        <f t="shared" ref="G365:G462" si="6">F365/E365*100</f>
        <v>115.99999999999999</v>
      </c>
    </row>
    <row r="366" spans="1:7" ht="30">
      <c r="A366" s="126"/>
      <c r="B366" s="132"/>
      <c r="C366" s="2" t="s">
        <v>217</v>
      </c>
      <c r="D366" s="1" t="s">
        <v>214</v>
      </c>
      <c r="E366" s="1">
        <v>100</v>
      </c>
      <c r="F366" s="1">
        <v>157</v>
      </c>
      <c r="G366" s="3">
        <f t="shared" si="6"/>
        <v>157</v>
      </c>
    </row>
    <row r="367" spans="1:7" ht="30">
      <c r="A367" s="125">
        <v>164</v>
      </c>
      <c r="B367" s="130" t="s">
        <v>218</v>
      </c>
      <c r="C367" s="2" t="s">
        <v>219</v>
      </c>
      <c r="D367" s="1" t="s">
        <v>220</v>
      </c>
      <c r="E367" s="1">
        <v>4.5</v>
      </c>
      <c r="F367" s="1">
        <v>4.5250000000000004</v>
      </c>
      <c r="G367" s="3">
        <f t="shared" si="6"/>
        <v>100.55555555555556</v>
      </c>
    </row>
    <row r="368" spans="1:7" ht="30">
      <c r="A368" s="126"/>
      <c r="B368" s="132"/>
      <c r="C368" s="2" t="s">
        <v>240</v>
      </c>
      <c r="D368" s="1" t="s">
        <v>214</v>
      </c>
      <c r="E368" s="1">
        <v>500</v>
      </c>
      <c r="F368" s="1">
        <v>500</v>
      </c>
      <c r="G368" s="3">
        <f t="shared" si="6"/>
        <v>100</v>
      </c>
    </row>
    <row r="369" spans="1:7" ht="30">
      <c r="A369" s="125">
        <v>165</v>
      </c>
      <c r="B369" s="130" t="s">
        <v>221</v>
      </c>
      <c r="C369" s="2" t="s">
        <v>219</v>
      </c>
      <c r="D369" s="1" t="s">
        <v>220</v>
      </c>
      <c r="E369" s="1">
        <v>23.8</v>
      </c>
      <c r="F369" s="1">
        <v>23.8</v>
      </c>
      <c r="G369" s="3">
        <f t="shared" si="6"/>
        <v>100</v>
      </c>
    </row>
    <row r="370" spans="1:7" ht="30">
      <c r="A370" s="126"/>
      <c r="B370" s="132"/>
      <c r="C370" s="2" t="s">
        <v>240</v>
      </c>
      <c r="D370" s="1" t="s">
        <v>214</v>
      </c>
      <c r="E370" s="1">
        <v>800</v>
      </c>
      <c r="F370" s="1">
        <v>800</v>
      </c>
      <c r="G370" s="3">
        <f t="shared" si="6"/>
        <v>100</v>
      </c>
    </row>
    <row r="371" spans="1:7" ht="30">
      <c r="A371" s="125">
        <v>166</v>
      </c>
      <c r="B371" s="130" t="s">
        <v>222</v>
      </c>
      <c r="C371" s="2" t="s">
        <v>219</v>
      </c>
      <c r="D371" s="1" t="s">
        <v>220</v>
      </c>
      <c r="E371" s="1">
        <v>13.9</v>
      </c>
      <c r="F371" s="1">
        <v>13.8</v>
      </c>
      <c r="G371" s="3">
        <f t="shared" si="6"/>
        <v>99.280575539568346</v>
      </c>
    </row>
    <row r="372" spans="1:7" ht="30">
      <c r="A372" s="126"/>
      <c r="B372" s="132"/>
      <c r="C372" s="2" t="s">
        <v>240</v>
      </c>
      <c r="D372" s="1" t="s">
        <v>214</v>
      </c>
      <c r="E372" s="1">
        <v>600</v>
      </c>
      <c r="F372" s="1">
        <v>608</v>
      </c>
      <c r="G372" s="3">
        <f t="shared" si="6"/>
        <v>101.33333333333334</v>
      </c>
    </row>
    <row r="373" spans="1:7" ht="30">
      <c r="A373" s="125">
        <v>167</v>
      </c>
      <c r="B373" s="130" t="s">
        <v>223</v>
      </c>
      <c r="C373" s="2" t="s">
        <v>219</v>
      </c>
      <c r="D373" s="1" t="s">
        <v>220</v>
      </c>
      <c r="E373" s="1">
        <v>10.5</v>
      </c>
      <c r="F373" s="1">
        <v>11.2</v>
      </c>
      <c r="G373" s="3">
        <f t="shared" si="6"/>
        <v>106.66666666666667</v>
      </c>
    </row>
    <row r="374" spans="1:7" ht="30">
      <c r="A374" s="126"/>
      <c r="B374" s="132"/>
      <c r="C374" s="2" t="s">
        <v>240</v>
      </c>
      <c r="D374" s="1" t="s">
        <v>214</v>
      </c>
      <c r="E374" s="1">
        <v>800</v>
      </c>
      <c r="F374" s="1">
        <v>800</v>
      </c>
      <c r="G374" s="3">
        <f t="shared" si="6"/>
        <v>100</v>
      </c>
    </row>
    <row r="375" spans="1:7" ht="30">
      <c r="A375" s="125">
        <v>168</v>
      </c>
      <c r="B375" s="130" t="s">
        <v>224</v>
      </c>
      <c r="C375" s="2" t="s">
        <v>219</v>
      </c>
      <c r="D375" s="1" t="s">
        <v>220</v>
      </c>
      <c r="E375" s="1">
        <v>9.3000000000000007</v>
      </c>
      <c r="F375" s="1">
        <v>9.3000000000000007</v>
      </c>
      <c r="G375" s="3">
        <f t="shared" si="6"/>
        <v>100</v>
      </c>
    </row>
    <row r="376" spans="1:7" ht="30">
      <c r="A376" s="126"/>
      <c r="B376" s="132"/>
      <c r="C376" s="2" t="s">
        <v>240</v>
      </c>
      <c r="D376" s="1" t="s">
        <v>214</v>
      </c>
      <c r="E376" s="1">
        <v>920</v>
      </c>
      <c r="F376" s="1">
        <v>926</v>
      </c>
      <c r="G376" s="3">
        <f t="shared" si="6"/>
        <v>100.65217391304348</v>
      </c>
    </row>
    <row r="377" spans="1:7" ht="30">
      <c r="A377" s="125">
        <v>169</v>
      </c>
      <c r="B377" s="130" t="s">
        <v>225</v>
      </c>
      <c r="C377" s="2" t="s">
        <v>219</v>
      </c>
      <c r="D377" s="1" t="s">
        <v>220</v>
      </c>
      <c r="E377" s="1">
        <v>7</v>
      </c>
      <c r="F377" s="1">
        <v>6.915</v>
      </c>
      <c r="G377" s="3">
        <f t="shared" si="6"/>
        <v>98.785714285714292</v>
      </c>
    </row>
    <row r="378" spans="1:7" ht="30">
      <c r="A378" s="126"/>
      <c r="B378" s="132"/>
      <c r="C378" s="2" t="s">
        <v>240</v>
      </c>
      <c r="D378" s="1" t="s">
        <v>214</v>
      </c>
      <c r="E378" s="1">
        <v>600</v>
      </c>
      <c r="F378" s="1">
        <v>547</v>
      </c>
      <c r="G378" s="3">
        <f t="shared" si="6"/>
        <v>91.166666666666657</v>
      </c>
    </row>
    <row r="379" spans="1:7" ht="30">
      <c r="A379" s="125">
        <v>170</v>
      </c>
      <c r="B379" s="130" t="s">
        <v>226</v>
      </c>
      <c r="C379" s="2" t="s">
        <v>219</v>
      </c>
      <c r="D379" s="1" t="s">
        <v>220</v>
      </c>
      <c r="E379" s="1">
        <v>8.4</v>
      </c>
      <c r="F379" s="1">
        <v>8.5419999999999998</v>
      </c>
      <c r="G379" s="3">
        <f t="shared" si="6"/>
        <v>101.69047619047618</v>
      </c>
    </row>
    <row r="380" spans="1:7" ht="30">
      <c r="A380" s="126"/>
      <c r="B380" s="132"/>
      <c r="C380" s="2" t="s">
        <v>240</v>
      </c>
      <c r="D380" s="1" t="s">
        <v>214</v>
      </c>
      <c r="E380" s="1">
        <v>610</v>
      </c>
      <c r="F380" s="1">
        <v>609</v>
      </c>
      <c r="G380" s="3">
        <f t="shared" si="6"/>
        <v>99.836065573770497</v>
      </c>
    </row>
    <row r="381" spans="1:7" ht="30">
      <c r="A381" s="125">
        <v>171</v>
      </c>
      <c r="B381" s="130" t="s">
        <v>227</v>
      </c>
      <c r="C381" s="2" t="s">
        <v>219</v>
      </c>
      <c r="D381" s="1" t="s">
        <v>220</v>
      </c>
      <c r="E381" s="1">
        <v>11.4</v>
      </c>
      <c r="F381" s="1">
        <v>11.2</v>
      </c>
      <c r="G381" s="3">
        <f t="shared" si="6"/>
        <v>98.245614035087712</v>
      </c>
    </row>
    <row r="382" spans="1:7" ht="30">
      <c r="A382" s="126"/>
      <c r="B382" s="132"/>
      <c r="C382" s="2" t="s">
        <v>240</v>
      </c>
      <c r="D382" s="1" t="s">
        <v>214</v>
      </c>
      <c r="E382" s="1">
        <v>960</v>
      </c>
      <c r="F382" s="1">
        <v>961</v>
      </c>
      <c r="G382" s="3">
        <f t="shared" si="6"/>
        <v>100.10416666666666</v>
      </c>
    </row>
    <row r="383" spans="1:7" ht="30">
      <c r="A383" s="125">
        <v>172</v>
      </c>
      <c r="B383" s="130" t="s">
        <v>228</v>
      </c>
      <c r="C383" s="2" t="s">
        <v>219</v>
      </c>
      <c r="D383" s="1" t="s">
        <v>220</v>
      </c>
      <c r="E383" s="1">
        <v>5.2</v>
      </c>
      <c r="F383" s="1">
        <v>5.2</v>
      </c>
      <c r="G383" s="3">
        <f t="shared" si="6"/>
        <v>100</v>
      </c>
    </row>
    <row r="384" spans="1:7" ht="30">
      <c r="A384" s="126"/>
      <c r="B384" s="132"/>
      <c r="C384" s="2" t="s">
        <v>240</v>
      </c>
      <c r="D384" s="1" t="s">
        <v>214</v>
      </c>
      <c r="E384" s="1">
        <v>550</v>
      </c>
      <c r="F384" s="1">
        <v>563</v>
      </c>
      <c r="G384" s="3">
        <f t="shared" si="6"/>
        <v>102.36363636363637</v>
      </c>
    </row>
    <row r="385" spans="1:7" ht="30">
      <c r="A385" s="125">
        <v>173</v>
      </c>
      <c r="B385" s="130" t="s">
        <v>229</v>
      </c>
      <c r="C385" s="2" t="s">
        <v>219</v>
      </c>
      <c r="D385" s="1" t="s">
        <v>220</v>
      </c>
      <c r="E385" s="1">
        <v>4.4000000000000004</v>
      </c>
      <c r="F385" s="1">
        <v>4.4000000000000004</v>
      </c>
      <c r="G385" s="3">
        <f t="shared" si="6"/>
        <v>100</v>
      </c>
    </row>
    <row r="386" spans="1:7" ht="30">
      <c r="A386" s="126"/>
      <c r="B386" s="132"/>
      <c r="C386" s="2" t="s">
        <v>240</v>
      </c>
      <c r="D386" s="1" t="s">
        <v>214</v>
      </c>
      <c r="E386" s="1">
        <v>400</v>
      </c>
      <c r="F386" s="1">
        <v>394</v>
      </c>
      <c r="G386" s="3">
        <f t="shared" si="6"/>
        <v>98.5</v>
      </c>
    </row>
    <row r="387" spans="1:7" ht="30">
      <c r="A387" s="125">
        <v>174</v>
      </c>
      <c r="B387" s="130" t="s">
        <v>230</v>
      </c>
      <c r="C387" s="2" t="s">
        <v>219</v>
      </c>
      <c r="D387" s="1" t="s">
        <v>220</v>
      </c>
      <c r="E387" s="1">
        <v>12.7</v>
      </c>
      <c r="F387" s="1">
        <v>12.7</v>
      </c>
      <c r="G387" s="3">
        <f t="shared" si="6"/>
        <v>100</v>
      </c>
    </row>
    <row r="388" spans="1:7" ht="30">
      <c r="A388" s="126"/>
      <c r="B388" s="132"/>
      <c r="C388" s="2" t="s">
        <v>240</v>
      </c>
      <c r="D388" s="1" t="s">
        <v>214</v>
      </c>
      <c r="E388" s="1">
        <v>615</v>
      </c>
      <c r="F388" s="1">
        <v>634</v>
      </c>
      <c r="G388" s="3">
        <f t="shared" si="6"/>
        <v>103.08943089430895</v>
      </c>
    </row>
    <row r="389" spans="1:7" ht="30">
      <c r="A389" s="125">
        <v>175</v>
      </c>
      <c r="B389" s="130" t="s">
        <v>231</v>
      </c>
      <c r="C389" s="2" t="s">
        <v>219</v>
      </c>
      <c r="D389" s="1" t="s">
        <v>220</v>
      </c>
      <c r="E389" s="1">
        <v>5.5</v>
      </c>
      <c r="F389" s="1">
        <v>5.65</v>
      </c>
      <c r="G389" s="3">
        <f t="shared" si="6"/>
        <v>102.72727272727273</v>
      </c>
    </row>
    <row r="390" spans="1:7" ht="30">
      <c r="A390" s="126"/>
      <c r="B390" s="132"/>
      <c r="C390" s="2" t="s">
        <v>240</v>
      </c>
      <c r="D390" s="1" t="s">
        <v>214</v>
      </c>
      <c r="E390" s="1">
        <v>300</v>
      </c>
      <c r="F390" s="1">
        <v>300</v>
      </c>
      <c r="G390" s="3">
        <f t="shared" si="6"/>
        <v>100</v>
      </c>
    </row>
    <row r="391" spans="1:7" ht="30">
      <c r="A391" s="125">
        <v>176</v>
      </c>
      <c r="B391" s="130" t="s">
        <v>232</v>
      </c>
      <c r="C391" s="2" t="s">
        <v>219</v>
      </c>
      <c r="D391" s="1" t="s">
        <v>220</v>
      </c>
      <c r="E391" s="1">
        <v>13.6</v>
      </c>
      <c r="F391" s="1">
        <v>13.7</v>
      </c>
      <c r="G391" s="3">
        <f t="shared" si="6"/>
        <v>100.73529411764706</v>
      </c>
    </row>
    <row r="392" spans="1:7" ht="30">
      <c r="A392" s="126"/>
      <c r="B392" s="132"/>
      <c r="C392" s="2" t="s">
        <v>240</v>
      </c>
      <c r="D392" s="1" t="s">
        <v>214</v>
      </c>
      <c r="E392" s="1">
        <v>1020</v>
      </c>
      <c r="F392" s="1">
        <v>1032</v>
      </c>
      <c r="G392" s="3">
        <f t="shared" si="6"/>
        <v>101.17647058823529</v>
      </c>
    </row>
    <row r="393" spans="1:7" ht="30">
      <c r="A393" s="125">
        <v>177</v>
      </c>
      <c r="B393" s="130" t="s">
        <v>233</v>
      </c>
      <c r="C393" s="2" t="s">
        <v>219</v>
      </c>
      <c r="D393" s="1" t="s">
        <v>220</v>
      </c>
      <c r="E393" s="1">
        <v>6.2</v>
      </c>
      <c r="F393" s="1">
        <v>6.2</v>
      </c>
      <c r="G393" s="3">
        <f t="shared" si="6"/>
        <v>100</v>
      </c>
    </row>
    <row r="394" spans="1:7" ht="30">
      <c r="A394" s="126"/>
      <c r="B394" s="132"/>
      <c r="C394" s="2" t="s">
        <v>240</v>
      </c>
      <c r="D394" s="1" t="s">
        <v>214</v>
      </c>
      <c r="E394" s="1">
        <v>300</v>
      </c>
      <c r="F394" s="1">
        <v>295</v>
      </c>
      <c r="G394" s="3">
        <f t="shared" si="6"/>
        <v>98.333333333333329</v>
      </c>
    </row>
    <row r="395" spans="1:7" ht="30">
      <c r="A395" s="125">
        <v>178</v>
      </c>
      <c r="B395" s="130" t="s">
        <v>234</v>
      </c>
      <c r="C395" s="2" t="s">
        <v>219</v>
      </c>
      <c r="D395" s="1" t="s">
        <v>220</v>
      </c>
      <c r="E395" s="1">
        <v>6.9</v>
      </c>
      <c r="F395" s="1">
        <v>6.9</v>
      </c>
      <c r="G395" s="3">
        <f t="shared" si="6"/>
        <v>100</v>
      </c>
    </row>
    <row r="396" spans="1:7" ht="30">
      <c r="A396" s="126"/>
      <c r="B396" s="132"/>
      <c r="C396" s="2" t="s">
        <v>240</v>
      </c>
      <c r="D396" s="1" t="s">
        <v>214</v>
      </c>
      <c r="E396" s="1">
        <v>400</v>
      </c>
      <c r="F396" s="1">
        <v>410</v>
      </c>
      <c r="G396" s="3">
        <f t="shared" si="6"/>
        <v>102.49999999999999</v>
      </c>
    </row>
    <row r="397" spans="1:7" ht="30">
      <c r="A397" s="125">
        <v>179</v>
      </c>
      <c r="B397" s="130" t="s">
        <v>235</v>
      </c>
      <c r="C397" s="2" t="s">
        <v>219</v>
      </c>
      <c r="D397" s="1" t="s">
        <v>220</v>
      </c>
      <c r="E397" s="1">
        <v>26.6</v>
      </c>
      <c r="F397" s="1">
        <v>26.6</v>
      </c>
      <c r="G397" s="3">
        <f t="shared" si="6"/>
        <v>100</v>
      </c>
    </row>
    <row r="398" spans="1:7" ht="30">
      <c r="A398" s="126"/>
      <c r="B398" s="132"/>
      <c r="C398" s="2" t="s">
        <v>240</v>
      </c>
      <c r="D398" s="1" t="s">
        <v>214</v>
      </c>
      <c r="E398" s="1">
        <v>1020</v>
      </c>
      <c r="F398" s="1">
        <v>1046</v>
      </c>
      <c r="G398" s="3">
        <f t="shared" si="6"/>
        <v>102.54901960784312</v>
      </c>
    </row>
    <row r="399" spans="1:7" ht="30">
      <c r="A399" s="125">
        <v>180</v>
      </c>
      <c r="B399" s="130" t="s">
        <v>236</v>
      </c>
      <c r="C399" s="2" t="s">
        <v>219</v>
      </c>
      <c r="D399" s="1" t="s">
        <v>220</v>
      </c>
      <c r="E399" s="1">
        <v>7.4</v>
      </c>
      <c r="F399" s="1">
        <v>7.3</v>
      </c>
      <c r="G399" s="3">
        <f t="shared" si="6"/>
        <v>98.648648648648646</v>
      </c>
    </row>
    <row r="400" spans="1:7" ht="30">
      <c r="A400" s="126"/>
      <c r="B400" s="132"/>
      <c r="C400" s="2" t="s">
        <v>240</v>
      </c>
      <c r="D400" s="1" t="s">
        <v>214</v>
      </c>
      <c r="E400" s="1">
        <v>600</v>
      </c>
      <c r="F400" s="1">
        <v>606</v>
      </c>
      <c r="G400" s="3">
        <f t="shared" si="6"/>
        <v>101</v>
      </c>
    </row>
    <row r="401" spans="1:7" ht="30">
      <c r="A401" s="125">
        <v>181</v>
      </c>
      <c r="B401" s="130" t="s">
        <v>237</v>
      </c>
      <c r="C401" s="2" t="s">
        <v>219</v>
      </c>
      <c r="D401" s="1" t="s">
        <v>220</v>
      </c>
      <c r="E401" s="1">
        <v>11.8</v>
      </c>
      <c r="F401" s="1">
        <v>11.8</v>
      </c>
      <c r="G401" s="1">
        <f t="shared" si="6"/>
        <v>100</v>
      </c>
    </row>
    <row r="402" spans="1:7" ht="30">
      <c r="A402" s="126"/>
      <c r="B402" s="132"/>
      <c r="C402" s="2" t="s">
        <v>240</v>
      </c>
      <c r="D402" s="1" t="s">
        <v>214</v>
      </c>
      <c r="E402" s="1">
        <v>710</v>
      </c>
      <c r="F402" s="1">
        <v>712</v>
      </c>
      <c r="G402" s="1">
        <f t="shared" si="6"/>
        <v>100.28169014084507</v>
      </c>
    </row>
    <row r="403" spans="1:7" ht="30">
      <c r="A403" s="125">
        <v>182</v>
      </c>
      <c r="B403" s="130" t="s">
        <v>238</v>
      </c>
      <c r="C403" s="2" t="s">
        <v>219</v>
      </c>
      <c r="D403" s="1" t="s">
        <v>220</v>
      </c>
      <c r="E403" s="1">
        <v>33.9</v>
      </c>
      <c r="F403" s="1">
        <v>34.6</v>
      </c>
      <c r="G403" s="3">
        <f t="shared" si="6"/>
        <v>102.06489675516227</v>
      </c>
    </row>
    <row r="404" spans="1:7" ht="30">
      <c r="A404" s="126"/>
      <c r="B404" s="132"/>
      <c r="C404" s="2" t="s">
        <v>240</v>
      </c>
      <c r="D404" s="1" t="s">
        <v>214</v>
      </c>
      <c r="E404" s="1">
        <v>720</v>
      </c>
      <c r="F404" s="1">
        <v>725</v>
      </c>
      <c r="G404" s="3">
        <f t="shared" si="6"/>
        <v>100.69444444444444</v>
      </c>
    </row>
    <row r="405" spans="1:7" ht="30">
      <c r="A405" s="125">
        <v>183</v>
      </c>
      <c r="B405" s="130" t="s">
        <v>239</v>
      </c>
      <c r="C405" s="2" t="s">
        <v>219</v>
      </c>
      <c r="D405" s="1" t="s">
        <v>220</v>
      </c>
      <c r="E405" s="1">
        <v>136</v>
      </c>
      <c r="F405" s="1">
        <v>136.1</v>
      </c>
      <c r="G405" s="3">
        <f t="shared" si="6"/>
        <v>100.07352941176471</v>
      </c>
    </row>
    <row r="406" spans="1:7" ht="30">
      <c r="A406" s="126"/>
      <c r="B406" s="132"/>
      <c r="C406" s="2" t="s">
        <v>240</v>
      </c>
      <c r="D406" s="1" t="s">
        <v>214</v>
      </c>
      <c r="E406" s="1">
        <v>2500</v>
      </c>
      <c r="F406" s="1">
        <v>2489</v>
      </c>
      <c r="G406" s="1">
        <f t="shared" si="6"/>
        <v>99.56</v>
      </c>
    </row>
    <row r="407" spans="1:7" ht="45">
      <c r="A407" s="14">
        <v>184</v>
      </c>
      <c r="B407" s="15" t="s">
        <v>241</v>
      </c>
      <c r="C407" s="2" t="s">
        <v>242</v>
      </c>
      <c r="D407" s="1" t="s">
        <v>214</v>
      </c>
      <c r="E407" s="1">
        <v>125</v>
      </c>
      <c r="F407" s="1">
        <v>125</v>
      </c>
      <c r="G407" s="1">
        <f t="shared" si="6"/>
        <v>100</v>
      </c>
    </row>
    <row r="408" spans="1:7" ht="45">
      <c r="A408" s="14">
        <v>185</v>
      </c>
      <c r="B408" s="15" t="s">
        <v>244</v>
      </c>
      <c r="C408" s="2" t="s">
        <v>242</v>
      </c>
      <c r="D408" s="1" t="s">
        <v>214</v>
      </c>
      <c r="E408" s="1">
        <v>120</v>
      </c>
      <c r="F408" s="1">
        <v>120</v>
      </c>
      <c r="G408" s="1">
        <f t="shared" si="6"/>
        <v>100</v>
      </c>
    </row>
    <row r="409" spans="1:7" ht="45">
      <c r="A409" s="14">
        <v>186</v>
      </c>
      <c r="B409" s="15" t="s">
        <v>243</v>
      </c>
      <c r="C409" s="2" t="s">
        <v>242</v>
      </c>
      <c r="D409" s="1" t="s">
        <v>214</v>
      </c>
      <c r="E409" s="1">
        <v>125</v>
      </c>
      <c r="F409" s="1">
        <v>125</v>
      </c>
      <c r="G409" s="1">
        <f t="shared" si="6"/>
        <v>100</v>
      </c>
    </row>
    <row r="410" spans="1:7" ht="45">
      <c r="A410" s="14">
        <v>187</v>
      </c>
      <c r="B410" s="15" t="s">
        <v>245</v>
      </c>
      <c r="C410" s="2" t="s">
        <v>242</v>
      </c>
      <c r="D410" s="1" t="s">
        <v>214</v>
      </c>
      <c r="E410" s="1">
        <v>580</v>
      </c>
      <c r="F410" s="1">
        <v>580</v>
      </c>
      <c r="G410" s="1">
        <f t="shared" si="6"/>
        <v>100</v>
      </c>
    </row>
    <row r="411" spans="1:7" ht="45">
      <c r="A411" s="14">
        <v>188</v>
      </c>
      <c r="B411" s="15" t="s">
        <v>247</v>
      </c>
      <c r="C411" s="2" t="s">
        <v>242</v>
      </c>
      <c r="D411" s="1" t="s">
        <v>214</v>
      </c>
      <c r="E411" s="1">
        <v>30</v>
      </c>
      <c r="F411" s="1">
        <v>30</v>
      </c>
      <c r="G411" s="1">
        <f t="shared" si="6"/>
        <v>100</v>
      </c>
    </row>
    <row r="412" spans="1:7" ht="45">
      <c r="A412" s="14">
        <v>189</v>
      </c>
      <c r="B412" s="15" t="s">
        <v>246</v>
      </c>
      <c r="C412" s="2" t="s">
        <v>242</v>
      </c>
      <c r="D412" s="1" t="s">
        <v>214</v>
      </c>
      <c r="E412" s="1">
        <v>255</v>
      </c>
      <c r="F412" s="1">
        <v>255</v>
      </c>
      <c r="G412" s="1">
        <f t="shared" si="6"/>
        <v>100</v>
      </c>
    </row>
    <row r="413" spans="1:7" ht="45">
      <c r="A413" s="14">
        <v>190</v>
      </c>
      <c r="B413" s="15" t="s">
        <v>248</v>
      </c>
      <c r="C413" s="2" t="s">
        <v>249</v>
      </c>
      <c r="D413" s="1" t="s">
        <v>214</v>
      </c>
      <c r="E413" s="1">
        <v>150</v>
      </c>
      <c r="F413" s="1">
        <v>146</v>
      </c>
      <c r="G413" s="3">
        <f t="shared" si="6"/>
        <v>97.333333333333343</v>
      </c>
    </row>
    <row r="414" spans="1:7" ht="45">
      <c r="A414" s="14">
        <v>191</v>
      </c>
      <c r="B414" s="15" t="s">
        <v>250</v>
      </c>
      <c r="C414" s="2" t="s">
        <v>249</v>
      </c>
      <c r="D414" s="1" t="s">
        <v>214</v>
      </c>
      <c r="E414" s="1">
        <v>405</v>
      </c>
      <c r="F414" s="1">
        <v>389</v>
      </c>
      <c r="G414" s="3">
        <f t="shared" si="6"/>
        <v>96.049382716049379</v>
      </c>
    </row>
    <row r="415" spans="1:7" ht="45">
      <c r="A415" s="14">
        <v>192</v>
      </c>
      <c r="B415" s="15" t="s">
        <v>251</v>
      </c>
      <c r="C415" s="2" t="s">
        <v>249</v>
      </c>
      <c r="D415" s="1" t="s">
        <v>214</v>
      </c>
      <c r="E415" s="1">
        <v>251</v>
      </c>
      <c r="F415" s="1">
        <v>246</v>
      </c>
      <c r="G415" s="3">
        <f t="shared" si="6"/>
        <v>98.007968127490045</v>
      </c>
    </row>
    <row r="416" spans="1:7" ht="45">
      <c r="A416" s="14">
        <v>193</v>
      </c>
      <c r="B416" s="15" t="s">
        <v>252</v>
      </c>
      <c r="C416" s="2" t="s">
        <v>249</v>
      </c>
      <c r="D416" s="1" t="s">
        <v>214</v>
      </c>
      <c r="E416" s="1">
        <v>30</v>
      </c>
      <c r="F416" s="1">
        <v>29</v>
      </c>
      <c r="G416" s="3">
        <f t="shared" si="6"/>
        <v>96.666666666666671</v>
      </c>
    </row>
    <row r="417" spans="1:7" ht="45">
      <c r="A417" s="14">
        <v>194</v>
      </c>
      <c r="B417" s="15" t="s">
        <v>253</v>
      </c>
      <c r="C417" s="2" t="s">
        <v>249</v>
      </c>
      <c r="D417" s="1" t="s">
        <v>214</v>
      </c>
      <c r="E417" s="1">
        <v>60</v>
      </c>
      <c r="F417" s="1">
        <v>59</v>
      </c>
      <c r="G417" s="3">
        <f t="shared" si="6"/>
        <v>98.333333333333329</v>
      </c>
    </row>
    <row r="418" spans="1:7" ht="45">
      <c r="A418" s="125">
        <v>195</v>
      </c>
      <c r="B418" s="130" t="s">
        <v>254</v>
      </c>
      <c r="C418" s="2" t="s">
        <v>249</v>
      </c>
      <c r="D418" s="1" t="s">
        <v>214</v>
      </c>
      <c r="E418" s="1">
        <v>85</v>
      </c>
      <c r="F418" s="1">
        <v>85</v>
      </c>
      <c r="G418" s="3">
        <f t="shared" si="6"/>
        <v>100</v>
      </c>
    </row>
    <row r="419" spans="1:7" ht="30">
      <c r="A419" s="126"/>
      <c r="B419" s="132"/>
      <c r="C419" s="2" t="s">
        <v>255</v>
      </c>
      <c r="D419" s="1" t="s">
        <v>214</v>
      </c>
      <c r="E419" s="1">
        <v>60</v>
      </c>
      <c r="F419" s="1">
        <v>60</v>
      </c>
      <c r="G419" s="3">
        <f t="shared" si="6"/>
        <v>100</v>
      </c>
    </row>
    <row r="420" spans="1:7" ht="30">
      <c r="A420" s="14">
        <v>196</v>
      </c>
      <c r="B420" s="15" t="s">
        <v>256</v>
      </c>
      <c r="C420" s="2" t="s">
        <v>257</v>
      </c>
      <c r="D420" s="1" t="s">
        <v>214</v>
      </c>
      <c r="E420" s="1">
        <v>140</v>
      </c>
      <c r="F420" s="1">
        <v>128</v>
      </c>
      <c r="G420" s="3">
        <f t="shared" si="6"/>
        <v>91.428571428571431</v>
      </c>
    </row>
    <row r="421" spans="1:7" ht="30">
      <c r="A421" s="14">
        <v>197</v>
      </c>
      <c r="B421" s="15" t="s">
        <v>258</v>
      </c>
      <c r="C421" s="2" t="s">
        <v>259</v>
      </c>
      <c r="D421" s="1" t="s">
        <v>214</v>
      </c>
      <c r="E421" s="1">
        <v>2348</v>
      </c>
      <c r="F421" s="1">
        <v>2271</v>
      </c>
      <c r="G421" s="1">
        <f t="shared" si="6"/>
        <v>96.720613287904598</v>
      </c>
    </row>
    <row r="422" spans="1:7">
      <c r="A422" s="14">
        <v>198</v>
      </c>
      <c r="B422" s="15" t="s">
        <v>260</v>
      </c>
      <c r="C422" s="2" t="s">
        <v>261</v>
      </c>
      <c r="D422" s="1" t="s">
        <v>214</v>
      </c>
      <c r="E422" s="1">
        <v>110</v>
      </c>
      <c r="F422" s="1">
        <v>110</v>
      </c>
      <c r="G422" s="1">
        <f t="shared" si="6"/>
        <v>100</v>
      </c>
    </row>
    <row r="423" spans="1:7" ht="18.75">
      <c r="A423" s="134" t="s">
        <v>354</v>
      </c>
      <c r="B423" s="135"/>
      <c r="C423" s="135"/>
      <c r="D423" s="135"/>
      <c r="E423" s="135"/>
      <c r="F423" s="135"/>
      <c r="G423" s="136"/>
    </row>
    <row r="424" spans="1:7" ht="75">
      <c r="A424" s="14">
        <v>199</v>
      </c>
      <c r="B424" s="31" t="s">
        <v>355</v>
      </c>
      <c r="C424" s="31" t="s">
        <v>359</v>
      </c>
      <c r="D424" s="60" t="s">
        <v>360</v>
      </c>
      <c r="E424" s="33">
        <v>2815</v>
      </c>
      <c r="F424" s="33">
        <v>2815</v>
      </c>
      <c r="G424" s="1">
        <f t="shared" si="6"/>
        <v>100</v>
      </c>
    </row>
    <row r="425" spans="1:7" ht="75">
      <c r="A425" s="14">
        <v>200</v>
      </c>
      <c r="B425" s="32" t="s">
        <v>356</v>
      </c>
      <c r="C425" s="32" t="s">
        <v>359</v>
      </c>
      <c r="D425" s="61" t="s">
        <v>360</v>
      </c>
      <c r="E425" s="34">
        <v>442</v>
      </c>
      <c r="F425" s="34">
        <v>442</v>
      </c>
      <c r="G425" s="1">
        <f t="shared" si="6"/>
        <v>100</v>
      </c>
    </row>
    <row r="426" spans="1:7" ht="75">
      <c r="A426" s="14">
        <v>201</v>
      </c>
      <c r="B426" s="31" t="s">
        <v>357</v>
      </c>
      <c r="C426" s="31" t="s">
        <v>359</v>
      </c>
      <c r="D426" s="60" t="s">
        <v>360</v>
      </c>
      <c r="E426" s="33">
        <v>364</v>
      </c>
      <c r="F426" s="33">
        <v>364</v>
      </c>
      <c r="G426" s="1">
        <f t="shared" si="6"/>
        <v>100</v>
      </c>
    </row>
    <row r="427" spans="1:7" ht="60">
      <c r="A427" s="14">
        <v>202</v>
      </c>
      <c r="B427" s="31" t="s">
        <v>358</v>
      </c>
      <c r="C427" s="31" t="s">
        <v>359</v>
      </c>
      <c r="D427" s="60" t="s">
        <v>360</v>
      </c>
      <c r="E427" s="33">
        <v>270</v>
      </c>
      <c r="F427" s="33">
        <v>270</v>
      </c>
      <c r="G427" s="1">
        <f t="shared" si="6"/>
        <v>100</v>
      </c>
    </row>
    <row r="428" spans="1:7" ht="45">
      <c r="A428" s="14">
        <v>203</v>
      </c>
      <c r="B428" s="31" t="s">
        <v>361</v>
      </c>
      <c r="C428" s="31" t="s">
        <v>362</v>
      </c>
      <c r="D428" s="60" t="s">
        <v>363</v>
      </c>
      <c r="E428" s="33">
        <v>111</v>
      </c>
      <c r="F428" s="33">
        <v>111</v>
      </c>
      <c r="G428" s="1">
        <f t="shared" si="6"/>
        <v>100</v>
      </c>
    </row>
    <row r="429" spans="1:7" ht="60">
      <c r="A429" s="14">
        <v>204</v>
      </c>
      <c r="B429" s="31" t="s">
        <v>364</v>
      </c>
      <c r="C429" s="31" t="s">
        <v>365</v>
      </c>
      <c r="D429" s="60" t="s">
        <v>366</v>
      </c>
      <c r="E429" s="16" t="s">
        <v>367</v>
      </c>
      <c r="F429" s="16" t="s">
        <v>368</v>
      </c>
      <c r="G429" s="1">
        <v>100</v>
      </c>
    </row>
    <row r="430" spans="1:7" ht="75">
      <c r="A430" s="14">
        <v>205</v>
      </c>
      <c r="B430" s="28" t="s">
        <v>369</v>
      </c>
      <c r="C430" s="26" t="s">
        <v>370</v>
      </c>
      <c r="D430" s="60" t="s">
        <v>371</v>
      </c>
      <c r="E430" s="16" t="s">
        <v>367</v>
      </c>
      <c r="F430" s="16" t="s">
        <v>368</v>
      </c>
      <c r="G430" s="1">
        <v>100</v>
      </c>
    </row>
    <row r="431" spans="1:7" ht="18.75">
      <c r="A431" s="134" t="s">
        <v>373</v>
      </c>
      <c r="B431" s="135"/>
      <c r="C431" s="135"/>
      <c r="D431" s="135"/>
      <c r="E431" s="135"/>
      <c r="F431" s="135"/>
      <c r="G431" s="136"/>
    </row>
    <row r="432" spans="1:7" ht="105">
      <c r="A432" s="139">
        <v>206</v>
      </c>
      <c r="B432" s="137" t="s">
        <v>374</v>
      </c>
      <c r="C432" s="26" t="s">
        <v>375</v>
      </c>
      <c r="D432" s="60" t="s">
        <v>288</v>
      </c>
      <c r="E432" s="16">
        <v>5</v>
      </c>
      <c r="F432" s="16">
        <v>5</v>
      </c>
      <c r="G432" s="1">
        <f t="shared" si="6"/>
        <v>100</v>
      </c>
    </row>
    <row r="433" spans="1:7" ht="60">
      <c r="A433" s="148"/>
      <c r="B433" s="149"/>
      <c r="C433" s="26" t="s">
        <v>376</v>
      </c>
      <c r="D433" s="60" t="s">
        <v>214</v>
      </c>
      <c r="E433" s="16">
        <v>1935</v>
      </c>
      <c r="F433" s="16">
        <v>1722</v>
      </c>
      <c r="G433" s="3">
        <f t="shared" si="6"/>
        <v>88.992248062015506</v>
      </c>
    </row>
    <row r="434" spans="1:7" ht="90">
      <c r="A434" s="148"/>
      <c r="B434" s="149"/>
      <c r="C434" s="26" t="s">
        <v>377</v>
      </c>
      <c r="D434" s="60" t="s">
        <v>288</v>
      </c>
      <c r="E434" s="16">
        <v>10</v>
      </c>
      <c r="F434" s="16">
        <v>20</v>
      </c>
      <c r="G434" s="3">
        <f t="shared" si="6"/>
        <v>200</v>
      </c>
    </row>
    <row r="435" spans="1:7" ht="90">
      <c r="A435" s="148"/>
      <c r="B435" s="149"/>
      <c r="C435" s="26" t="s">
        <v>378</v>
      </c>
      <c r="D435" s="60" t="s">
        <v>288</v>
      </c>
      <c r="E435" s="16">
        <v>2</v>
      </c>
      <c r="F435" s="16">
        <v>8</v>
      </c>
      <c r="G435" s="3">
        <f t="shared" si="6"/>
        <v>400</v>
      </c>
    </row>
    <row r="436" spans="1:7" ht="60">
      <c r="A436" s="148"/>
      <c r="B436" s="149"/>
      <c r="C436" s="26" t="s">
        <v>379</v>
      </c>
      <c r="D436" s="60" t="s">
        <v>288</v>
      </c>
      <c r="E436" s="16">
        <v>3</v>
      </c>
      <c r="F436" s="16">
        <v>3</v>
      </c>
      <c r="G436" s="3">
        <f t="shared" si="6"/>
        <v>100</v>
      </c>
    </row>
    <row r="437" spans="1:7" ht="90">
      <c r="A437" s="148"/>
      <c r="B437" s="149"/>
      <c r="C437" s="26" t="s">
        <v>380</v>
      </c>
      <c r="D437" s="60" t="s">
        <v>214</v>
      </c>
      <c r="E437" s="16">
        <v>1450</v>
      </c>
      <c r="F437" s="16">
        <v>1501</v>
      </c>
      <c r="G437" s="3">
        <f t="shared" si="6"/>
        <v>103.51724137931035</v>
      </c>
    </row>
    <row r="438" spans="1:7" ht="120">
      <c r="A438" s="148"/>
      <c r="B438" s="149"/>
      <c r="C438" s="26" t="s">
        <v>381</v>
      </c>
      <c r="D438" s="60" t="s">
        <v>288</v>
      </c>
      <c r="E438" s="16">
        <v>20</v>
      </c>
      <c r="F438" s="16">
        <v>20</v>
      </c>
      <c r="G438" s="3">
        <f t="shared" si="6"/>
        <v>100</v>
      </c>
    </row>
    <row r="439" spans="1:7" ht="105">
      <c r="A439" s="148"/>
      <c r="B439" s="149"/>
      <c r="C439" s="26" t="s">
        <v>382</v>
      </c>
      <c r="D439" s="60" t="s">
        <v>288</v>
      </c>
      <c r="E439" s="16">
        <v>2</v>
      </c>
      <c r="F439" s="16">
        <v>6</v>
      </c>
      <c r="G439" s="3">
        <f t="shared" si="6"/>
        <v>300</v>
      </c>
    </row>
    <row r="440" spans="1:7" ht="120">
      <c r="A440" s="148"/>
      <c r="B440" s="149"/>
      <c r="C440" s="26" t="s">
        <v>384</v>
      </c>
      <c r="D440" s="60" t="s">
        <v>288</v>
      </c>
      <c r="E440" s="16">
        <v>6</v>
      </c>
      <c r="F440" s="16">
        <v>7</v>
      </c>
      <c r="G440" s="3">
        <f t="shared" si="6"/>
        <v>116.66666666666667</v>
      </c>
    </row>
    <row r="441" spans="1:7" ht="120">
      <c r="A441" s="148"/>
      <c r="B441" s="149"/>
      <c r="C441" s="26" t="s">
        <v>385</v>
      </c>
      <c r="D441" s="60" t="s">
        <v>288</v>
      </c>
      <c r="E441" s="16">
        <v>6250</v>
      </c>
      <c r="F441" s="16">
        <v>10192</v>
      </c>
      <c r="G441" s="3">
        <f t="shared" si="6"/>
        <v>163.072</v>
      </c>
    </row>
    <row r="442" spans="1:7" ht="150">
      <c r="A442" s="148"/>
      <c r="B442" s="149"/>
      <c r="C442" s="26" t="s">
        <v>386</v>
      </c>
      <c r="D442" s="60" t="s">
        <v>288</v>
      </c>
      <c r="E442" s="16">
        <v>20</v>
      </c>
      <c r="F442" s="16">
        <v>7</v>
      </c>
      <c r="G442" s="3">
        <f t="shared" si="6"/>
        <v>35</v>
      </c>
    </row>
    <row r="443" spans="1:7" ht="150">
      <c r="A443" s="148"/>
      <c r="B443" s="149"/>
      <c r="C443" s="26" t="s">
        <v>383</v>
      </c>
      <c r="D443" s="60" t="s">
        <v>288</v>
      </c>
      <c r="E443" s="16">
        <v>6</v>
      </c>
      <c r="F443" s="16">
        <v>7</v>
      </c>
      <c r="G443" s="3">
        <f t="shared" si="6"/>
        <v>116.66666666666667</v>
      </c>
    </row>
    <row r="444" spans="1:7" ht="90">
      <c r="A444" s="148"/>
      <c r="B444" s="149"/>
      <c r="C444" s="26" t="s">
        <v>387</v>
      </c>
      <c r="D444" s="60" t="s">
        <v>288</v>
      </c>
      <c r="E444" s="16">
        <v>3</v>
      </c>
      <c r="F444" s="16">
        <v>3</v>
      </c>
      <c r="G444" s="3">
        <f t="shared" si="6"/>
        <v>100</v>
      </c>
    </row>
    <row r="445" spans="1:7" ht="90">
      <c r="A445" s="148"/>
      <c r="B445" s="149"/>
      <c r="C445" s="26" t="s">
        <v>388</v>
      </c>
      <c r="D445" s="60" t="s">
        <v>214</v>
      </c>
      <c r="E445" s="16">
        <v>1300</v>
      </c>
      <c r="F445" s="16">
        <v>2154</v>
      </c>
      <c r="G445" s="3">
        <f t="shared" si="6"/>
        <v>165.69230769230771</v>
      </c>
    </row>
    <row r="446" spans="1:7" ht="120">
      <c r="A446" s="148"/>
      <c r="B446" s="149"/>
      <c r="C446" s="26" t="s">
        <v>389</v>
      </c>
      <c r="D446" s="60" t="s">
        <v>288</v>
      </c>
      <c r="E446" s="16">
        <v>3</v>
      </c>
      <c r="F446" s="16">
        <v>12</v>
      </c>
      <c r="G446" s="3">
        <f t="shared" si="6"/>
        <v>400</v>
      </c>
    </row>
    <row r="447" spans="1:7" ht="120">
      <c r="A447" s="148"/>
      <c r="B447" s="149"/>
      <c r="C447" s="26" t="s">
        <v>390</v>
      </c>
      <c r="D447" s="60" t="s">
        <v>288</v>
      </c>
      <c r="E447" s="16">
        <v>20</v>
      </c>
      <c r="F447" s="16">
        <v>12</v>
      </c>
      <c r="G447" s="3">
        <f t="shared" si="6"/>
        <v>60</v>
      </c>
    </row>
    <row r="448" spans="1:7" ht="75">
      <c r="A448" s="148"/>
      <c r="B448" s="149"/>
      <c r="C448" s="26" t="s">
        <v>391</v>
      </c>
      <c r="D448" s="60" t="s">
        <v>288</v>
      </c>
      <c r="E448" s="16">
        <v>4</v>
      </c>
      <c r="F448" s="16">
        <v>4</v>
      </c>
      <c r="G448" s="3">
        <f t="shared" si="6"/>
        <v>100</v>
      </c>
    </row>
    <row r="449" spans="1:7" ht="105">
      <c r="A449" s="148"/>
      <c r="B449" s="149"/>
      <c r="C449" s="26" t="s">
        <v>392</v>
      </c>
      <c r="D449" s="60" t="s">
        <v>372</v>
      </c>
      <c r="E449" s="16">
        <v>37</v>
      </c>
      <c r="F449" s="16">
        <v>37</v>
      </c>
      <c r="G449" s="3">
        <f t="shared" si="6"/>
        <v>100</v>
      </c>
    </row>
    <row r="450" spans="1:7" ht="105">
      <c r="A450" s="148"/>
      <c r="B450" s="149"/>
      <c r="C450" s="26" t="s">
        <v>393</v>
      </c>
      <c r="D450" s="60" t="s">
        <v>214</v>
      </c>
      <c r="E450" s="16">
        <v>11350</v>
      </c>
      <c r="F450" s="16">
        <v>14163</v>
      </c>
      <c r="G450" s="3">
        <f t="shared" si="6"/>
        <v>124.78414096916299</v>
      </c>
    </row>
    <row r="451" spans="1:7" ht="105">
      <c r="A451" s="148"/>
      <c r="B451" s="149"/>
      <c r="C451" s="26" t="s">
        <v>394</v>
      </c>
      <c r="D451" s="60" t="s">
        <v>214</v>
      </c>
      <c r="E451" s="16">
        <v>87270</v>
      </c>
      <c r="F451" s="16">
        <v>126826</v>
      </c>
      <c r="G451" s="3">
        <f t="shared" si="6"/>
        <v>145.32599977082617</v>
      </c>
    </row>
    <row r="452" spans="1:7" ht="120">
      <c r="A452" s="148"/>
      <c r="B452" s="149"/>
      <c r="C452" s="26" t="s">
        <v>395</v>
      </c>
      <c r="D452" s="60" t="s">
        <v>372</v>
      </c>
      <c r="E452" s="16">
        <v>20</v>
      </c>
      <c r="F452" s="16">
        <v>20</v>
      </c>
      <c r="G452" s="3">
        <f t="shared" si="6"/>
        <v>100</v>
      </c>
    </row>
    <row r="453" spans="1:7" ht="120">
      <c r="A453" s="148"/>
      <c r="B453" s="149"/>
      <c r="C453" s="26" t="s">
        <v>396</v>
      </c>
      <c r="D453" s="60" t="s">
        <v>372</v>
      </c>
      <c r="E453" s="16">
        <v>10</v>
      </c>
      <c r="F453" s="16">
        <v>19</v>
      </c>
      <c r="G453" s="3">
        <f t="shared" si="6"/>
        <v>190</v>
      </c>
    </row>
    <row r="454" spans="1:7" ht="105">
      <c r="A454" s="148"/>
      <c r="B454" s="149"/>
      <c r="C454" s="26" t="s">
        <v>397</v>
      </c>
      <c r="D454" s="60" t="s">
        <v>214</v>
      </c>
      <c r="E454" s="16">
        <v>600</v>
      </c>
      <c r="F454" s="16">
        <v>8989</v>
      </c>
      <c r="G454" s="3">
        <f t="shared" si="6"/>
        <v>1498.1666666666667</v>
      </c>
    </row>
    <row r="455" spans="1:7" ht="105">
      <c r="A455" s="148"/>
      <c r="B455" s="149"/>
      <c r="C455" s="26" t="s">
        <v>398</v>
      </c>
      <c r="D455" s="60" t="s">
        <v>214</v>
      </c>
      <c r="E455" s="16">
        <v>600</v>
      </c>
      <c r="F455" s="16">
        <v>416</v>
      </c>
      <c r="G455" s="3">
        <f t="shared" si="6"/>
        <v>69.333333333333343</v>
      </c>
    </row>
    <row r="456" spans="1:7" ht="120">
      <c r="A456" s="148"/>
      <c r="B456" s="149"/>
      <c r="C456" s="26" t="s">
        <v>399</v>
      </c>
      <c r="D456" s="60" t="s">
        <v>372</v>
      </c>
      <c r="E456" s="16">
        <v>150</v>
      </c>
      <c r="F456" s="16">
        <v>153</v>
      </c>
      <c r="G456" s="3">
        <f t="shared" si="6"/>
        <v>102</v>
      </c>
    </row>
    <row r="457" spans="1:7" ht="90">
      <c r="A457" s="148"/>
      <c r="B457" s="149"/>
      <c r="C457" s="26" t="s">
        <v>400</v>
      </c>
      <c r="D457" s="60" t="s">
        <v>372</v>
      </c>
      <c r="E457" s="16">
        <v>1</v>
      </c>
      <c r="F457" s="16">
        <v>1</v>
      </c>
      <c r="G457" s="3">
        <f t="shared" si="6"/>
        <v>100</v>
      </c>
    </row>
    <row r="458" spans="1:7" ht="60">
      <c r="A458" s="148"/>
      <c r="B458" s="149"/>
      <c r="C458" s="26" t="s">
        <v>401</v>
      </c>
      <c r="D458" s="60" t="s">
        <v>372</v>
      </c>
      <c r="E458" s="16">
        <v>2</v>
      </c>
      <c r="F458" s="16">
        <v>2</v>
      </c>
      <c r="G458" s="3">
        <f t="shared" si="6"/>
        <v>100</v>
      </c>
    </row>
    <row r="459" spans="1:7" ht="60">
      <c r="A459" s="140"/>
      <c r="B459" s="138"/>
      <c r="C459" s="26" t="s">
        <v>402</v>
      </c>
      <c r="D459" s="60" t="s">
        <v>29</v>
      </c>
      <c r="E459" s="16">
        <v>30</v>
      </c>
      <c r="F459" s="16">
        <v>30</v>
      </c>
      <c r="G459" s="3">
        <f t="shared" si="6"/>
        <v>100</v>
      </c>
    </row>
    <row r="460" spans="1:7" ht="18.75">
      <c r="A460" s="134" t="s">
        <v>272</v>
      </c>
      <c r="B460" s="203"/>
      <c r="C460" s="203"/>
      <c r="D460" s="203"/>
      <c r="E460" s="203"/>
      <c r="F460" s="203"/>
      <c r="G460" s="204"/>
    </row>
    <row r="461" spans="1:7" ht="30">
      <c r="A461" s="125">
        <v>207</v>
      </c>
      <c r="B461" s="218" t="s">
        <v>273</v>
      </c>
      <c r="C461" s="120" t="s">
        <v>274</v>
      </c>
      <c r="D461" s="101" t="s">
        <v>278</v>
      </c>
      <c r="E461" s="121">
        <v>26280</v>
      </c>
      <c r="F461" s="122">
        <v>26280</v>
      </c>
      <c r="G461" s="1">
        <f t="shared" si="6"/>
        <v>100</v>
      </c>
    </row>
    <row r="462" spans="1:7">
      <c r="A462" s="129"/>
      <c r="B462" s="219"/>
      <c r="C462" s="120" t="s">
        <v>275</v>
      </c>
      <c r="D462" s="101" t="s">
        <v>278</v>
      </c>
      <c r="E462" s="101">
        <v>8760</v>
      </c>
      <c r="F462" s="122">
        <v>8760</v>
      </c>
      <c r="G462" s="1">
        <f t="shared" si="6"/>
        <v>100</v>
      </c>
    </row>
    <row r="463" spans="1:7">
      <c r="A463" s="129"/>
      <c r="B463" s="219"/>
      <c r="C463" s="120" t="s">
        <v>276</v>
      </c>
      <c r="D463" s="101" t="s">
        <v>278</v>
      </c>
      <c r="E463" s="101">
        <v>8760</v>
      </c>
      <c r="F463" s="122">
        <v>8760</v>
      </c>
      <c r="G463" s="1">
        <f t="shared" ref="G463:G479" si="7">F463/E463*100</f>
        <v>100</v>
      </c>
    </row>
    <row r="464" spans="1:7">
      <c r="A464" s="126"/>
      <c r="B464" s="220"/>
      <c r="C464" s="120" t="s">
        <v>277</v>
      </c>
      <c r="D464" s="101" t="s">
        <v>278</v>
      </c>
      <c r="E464" s="101">
        <v>8760</v>
      </c>
      <c r="F464" s="122">
        <v>8760</v>
      </c>
      <c r="G464" s="1">
        <f t="shared" si="7"/>
        <v>100</v>
      </c>
    </row>
    <row r="465" spans="1:7" ht="75">
      <c r="A465" s="139">
        <v>208</v>
      </c>
      <c r="B465" s="221" t="s">
        <v>279</v>
      </c>
      <c r="C465" s="21" t="s">
        <v>280</v>
      </c>
      <c r="D465" s="1" t="s">
        <v>288</v>
      </c>
      <c r="E465" s="1">
        <v>462</v>
      </c>
      <c r="F465" s="1">
        <v>462</v>
      </c>
      <c r="G465" s="1">
        <f t="shared" si="7"/>
        <v>100</v>
      </c>
    </row>
    <row r="466" spans="1:7" ht="30">
      <c r="A466" s="148"/>
      <c r="B466" s="149"/>
      <c r="C466" s="21" t="s">
        <v>281</v>
      </c>
      <c r="D466" s="1" t="s">
        <v>288</v>
      </c>
      <c r="E466" s="1">
        <v>250</v>
      </c>
      <c r="F466" s="1">
        <v>250</v>
      </c>
      <c r="G466" s="1">
        <f t="shared" si="7"/>
        <v>100</v>
      </c>
    </row>
    <row r="467" spans="1:7" ht="30">
      <c r="A467" s="148"/>
      <c r="B467" s="149"/>
      <c r="C467" s="21" t="s">
        <v>282</v>
      </c>
      <c r="D467" s="1" t="s">
        <v>288</v>
      </c>
      <c r="E467" s="1">
        <v>52</v>
      </c>
      <c r="F467" s="1">
        <v>52</v>
      </c>
      <c r="G467" s="1">
        <f t="shared" si="7"/>
        <v>100</v>
      </c>
    </row>
    <row r="468" spans="1:7" ht="30">
      <c r="A468" s="148"/>
      <c r="B468" s="149"/>
      <c r="C468" s="21" t="s">
        <v>283</v>
      </c>
      <c r="D468" s="1" t="s">
        <v>288</v>
      </c>
      <c r="E468" s="1">
        <v>52</v>
      </c>
      <c r="F468" s="1">
        <v>52</v>
      </c>
      <c r="G468" s="1">
        <f t="shared" si="7"/>
        <v>100</v>
      </c>
    </row>
    <row r="469" spans="1:7" ht="30">
      <c r="A469" s="148"/>
      <c r="B469" s="149"/>
      <c r="C469" s="21" t="s">
        <v>284</v>
      </c>
      <c r="D469" s="1" t="s">
        <v>288</v>
      </c>
      <c r="E469" s="1">
        <v>26</v>
      </c>
      <c r="F469" s="1">
        <v>26</v>
      </c>
      <c r="G469" s="1">
        <f t="shared" si="7"/>
        <v>100</v>
      </c>
    </row>
    <row r="470" spans="1:7" ht="30">
      <c r="A470" s="148"/>
      <c r="B470" s="149"/>
      <c r="C470" s="21" t="s">
        <v>285</v>
      </c>
      <c r="D470" s="1" t="s">
        <v>288</v>
      </c>
      <c r="E470" s="1">
        <v>26</v>
      </c>
      <c r="F470" s="1">
        <v>26</v>
      </c>
      <c r="G470" s="1">
        <f t="shared" si="7"/>
        <v>100</v>
      </c>
    </row>
    <row r="471" spans="1:7" ht="30">
      <c r="A471" s="148"/>
      <c r="B471" s="149"/>
      <c r="C471" s="21" t="s">
        <v>286</v>
      </c>
      <c r="D471" s="1" t="s">
        <v>288</v>
      </c>
      <c r="E471" s="1">
        <v>52</v>
      </c>
      <c r="F471" s="1">
        <v>52</v>
      </c>
      <c r="G471" s="1">
        <f t="shared" si="7"/>
        <v>100</v>
      </c>
    </row>
    <row r="472" spans="1:7" ht="30">
      <c r="A472" s="140"/>
      <c r="B472" s="138"/>
      <c r="C472" s="21" t="s">
        <v>287</v>
      </c>
      <c r="D472" s="1" t="s">
        <v>288</v>
      </c>
      <c r="E472" s="1">
        <v>4</v>
      </c>
      <c r="F472" s="1">
        <v>4</v>
      </c>
      <c r="G472" s="1">
        <f t="shared" si="7"/>
        <v>100</v>
      </c>
    </row>
    <row r="473" spans="1:7" ht="18.75">
      <c r="A473" s="205" t="s">
        <v>289</v>
      </c>
      <c r="B473" s="206"/>
      <c r="C473" s="206"/>
      <c r="D473" s="206"/>
      <c r="E473" s="206"/>
      <c r="F473" s="206"/>
      <c r="G473" s="207"/>
    </row>
    <row r="474" spans="1:7">
      <c r="A474" s="125">
        <v>209</v>
      </c>
      <c r="B474" s="130" t="s">
        <v>290</v>
      </c>
      <c r="C474" s="22" t="s">
        <v>291</v>
      </c>
      <c r="D474" s="25" t="s">
        <v>296</v>
      </c>
      <c r="E474" s="1">
        <v>133627</v>
      </c>
      <c r="F474" s="1">
        <v>133627</v>
      </c>
      <c r="G474" s="1">
        <f t="shared" si="7"/>
        <v>100</v>
      </c>
    </row>
    <row r="475" spans="1:7">
      <c r="A475" s="129"/>
      <c r="B475" s="131"/>
      <c r="C475" s="23" t="s">
        <v>292</v>
      </c>
      <c r="D475" s="25" t="s">
        <v>296</v>
      </c>
      <c r="E475" s="1">
        <v>32604</v>
      </c>
      <c r="F475" s="1">
        <v>32604</v>
      </c>
      <c r="G475" s="1">
        <f t="shared" si="7"/>
        <v>100</v>
      </c>
    </row>
    <row r="476" spans="1:7">
      <c r="A476" s="129"/>
      <c r="B476" s="131"/>
      <c r="C476" s="23" t="s">
        <v>293</v>
      </c>
      <c r="D476" s="25" t="s">
        <v>296</v>
      </c>
      <c r="E476" s="1">
        <v>14820</v>
      </c>
      <c r="F476" s="1">
        <v>14820</v>
      </c>
      <c r="G476" s="1">
        <f t="shared" si="7"/>
        <v>100</v>
      </c>
    </row>
    <row r="477" spans="1:7">
      <c r="A477" s="129"/>
      <c r="B477" s="131"/>
      <c r="C477" s="208" t="s">
        <v>294</v>
      </c>
      <c r="D477" s="211" t="s">
        <v>297</v>
      </c>
      <c r="E477" s="180">
        <v>14</v>
      </c>
      <c r="F477" s="180">
        <v>15</v>
      </c>
      <c r="G477" s="170">
        <f t="shared" si="7"/>
        <v>107.14285714285714</v>
      </c>
    </row>
    <row r="478" spans="1:7">
      <c r="A478" s="129"/>
      <c r="B478" s="131"/>
      <c r="C478" s="208"/>
      <c r="D478" s="212"/>
      <c r="E478" s="126"/>
      <c r="F478" s="126"/>
      <c r="G478" s="202"/>
    </row>
    <row r="479" spans="1:7">
      <c r="A479" s="129"/>
      <c r="B479" s="131"/>
      <c r="C479" s="208" t="s">
        <v>295</v>
      </c>
      <c r="D479" s="211" t="s">
        <v>297</v>
      </c>
      <c r="E479" s="180">
        <v>217067</v>
      </c>
      <c r="F479" s="180">
        <v>228828</v>
      </c>
      <c r="G479" s="170">
        <f t="shared" si="7"/>
        <v>105.41814278540727</v>
      </c>
    </row>
    <row r="480" spans="1:7">
      <c r="A480" s="126"/>
      <c r="B480" s="132"/>
      <c r="C480" s="208"/>
      <c r="D480" s="212"/>
      <c r="E480" s="126"/>
      <c r="F480" s="126"/>
      <c r="G480" s="202"/>
    </row>
    <row r="481" spans="1:7" ht="90">
      <c r="A481" s="14">
        <v>210</v>
      </c>
      <c r="B481" s="15" t="s">
        <v>298</v>
      </c>
      <c r="C481" s="2" t="s">
        <v>299</v>
      </c>
      <c r="D481" s="1" t="s">
        <v>300</v>
      </c>
      <c r="E481" s="1">
        <v>1125</v>
      </c>
      <c r="F481" s="1">
        <v>1135</v>
      </c>
      <c r="G481" s="1">
        <v>100.9</v>
      </c>
    </row>
    <row r="482" spans="1:7" ht="18.75">
      <c r="A482" s="134" t="s">
        <v>301</v>
      </c>
      <c r="B482" s="203"/>
      <c r="C482" s="203"/>
      <c r="D482" s="203"/>
      <c r="E482" s="203"/>
      <c r="F482" s="203"/>
      <c r="G482" s="204"/>
    </row>
    <row r="483" spans="1:7" ht="30">
      <c r="A483" s="125">
        <v>211</v>
      </c>
      <c r="B483" s="130" t="s">
        <v>302</v>
      </c>
      <c r="C483" s="26" t="s">
        <v>303</v>
      </c>
      <c r="D483" s="1" t="s">
        <v>288</v>
      </c>
      <c r="E483" s="1">
        <v>20</v>
      </c>
      <c r="F483" s="1">
        <v>18</v>
      </c>
      <c r="G483" s="3">
        <f t="shared" ref="G483:G801" si="8">F483/E483*100</f>
        <v>90</v>
      </c>
    </row>
    <row r="484" spans="1:7" ht="195">
      <c r="A484" s="129"/>
      <c r="B484" s="131"/>
      <c r="C484" s="26" t="s">
        <v>304</v>
      </c>
      <c r="D484" s="1" t="s">
        <v>288</v>
      </c>
      <c r="E484" s="1">
        <v>80</v>
      </c>
      <c r="F484" s="1">
        <v>39</v>
      </c>
      <c r="G484" s="3">
        <f t="shared" si="8"/>
        <v>48.75</v>
      </c>
    </row>
    <row r="485" spans="1:7" ht="90">
      <c r="A485" s="129"/>
      <c r="B485" s="131"/>
      <c r="C485" s="26" t="s">
        <v>305</v>
      </c>
      <c r="D485" s="1" t="s">
        <v>288</v>
      </c>
      <c r="E485" s="1">
        <v>11</v>
      </c>
      <c r="F485" s="1">
        <v>18</v>
      </c>
      <c r="G485" s="3">
        <f t="shared" si="8"/>
        <v>163.63636363636365</v>
      </c>
    </row>
    <row r="486" spans="1:7" ht="60">
      <c r="A486" s="129"/>
      <c r="B486" s="131"/>
      <c r="C486" s="26" t="s">
        <v>306</v>
      </c>
      <c r="D486" s="1" t="s">
        <v>288</v>
      </c>
      <c r="E486" s="1">
        <v>10</v>
      </c>
      <c r="F486" s="1">
        <v>6</v>
      </c>
      <c r="G486" s="3">
        <f t="shared" si="8"/>
        <v>60</v>
      </c>
    </row>
    <row r="487" spans="1:7" ht="90">
      <c r="A487" s="129"/>
      <c r="B487" s="131"/>
      <c r="C487" s="26" t="s">
        <v>307</v>
      </c>
      <c r="D487" s="1" t="s">
        <v>288</v>
      </c>
      <c r="E487" s="1">
        <v>80</v>
      </c>
      <c r="F487" s="1">
        <v>81</v>
      </c>
      <c r="G487" s="3">
        <f t="shared" si="8"/>
        <v>101.25</v>
      </c>
    </row>
    <row r="488" spans="1:7" ht="60">
      <c r="A488" s="129"/>
      <c r="B488" s="131"/>
      <c r="C488" s="26" t="s">
        <v>308</v>
      </c>
      <c r="D488" s="1" t="s">
        <v>288</v>
      </c>
      <c r="E488" s="1">
        <v>6</v>
      </c>
      <c r="F488" s="1">
        <v>5</v>
      </c>
      <c r="G488" s="3">
        <f t="shared" si="8"/>
        <v>83.333333333333343</v>
      </c>
    </row>
    <row r="489" spans="1:7" ht="105">
      <c r="A489" s="129"/>
      <c r="B489" s="131"/>
      <c r="C489" s="26" t="s">
        <v>309</v>
      </c>
      <c r="D489" s="1" t="s">
        <v>288</v>
      </c>
      <c r="E489" s="1">
        <v>50</v>
      </c>
      <c r="F489" s="1">
        <v>81</v>
      </c>
      <c r="G489" s="3">
        <f t="shared" si="8"/>
        <v>162</v>
      </c>
    </row>
    <row r="490" spans="1:7" ht="30">
      <c r="A490" s="129"/>
      <c r="B490" s="131"/>
      <c r="C490" s="26" t="s">
        <v>310</v>
      </c>
      <c r="D490" s="1" t="s">
        <v>288</v>
      </c>
      <c r="E490" s="1">
        <v>860</v>
      </c>
      <c r="F490" s="1">
        <v>976</v>
      </c>
      <c r="G490" s="3">
        <f t="shared" si="8"/>
        <v>113.48837209302324</v>
      </c>
    </row>
    <row r="491" spans="1:7" ht="90">
      <c r="A491" s="126"/>
      <c r="B491" s="132"/>
      <c r="C491" s="26" t="s">
        <v>311</v>
      </c>
      <c r="D491" s="1" t="s">
        <v>288</v>
      </c>
      <c r="E491" s="1">
        <v>180</v>
      </c>
      <c r="F491" s="1">
        <v>112</v>
      </c>
      <c r="G491" s="3">
        <f t="shared" si="8"/>
        <v>62.222222222222221</v>
      </c>
    </row>
    <row r="492" spans="1:7" ht="18.75">
      <c r="A492" s="198" t="s">
        <v>403</v>
      </c>
      <c r="B492" s="199"/>
      <c r="C492" s="199"/>
      <c r="D492" s="199"/>
      <c r="E492" s="199"/>
      <c r="F492" s="199"/>
      <c r="G492" s="200"/>
    </row>
    <row r="493" spans="1:7" ht="30">
      <c r="A493" s="175">
        <v>213</v>
      </c>
      <c r="B493" s="137" t="s">
        <v>415</v>
      </c>
      <c r="C493" s="28" t="s">
        <v>416</v>
      </c>
      <c r="D493" s="18" t="s">
        <v>417</v>
      </c>
      <c r="E493" s="63">
        <v>8</v>
      </c>
      <c r="F493" s="63">
        <v>8</v>
      </c>
      <c r="G493" s="3">
        <f t="shared" si="8"/>
        <v>100</v>
      </c>
    </row>
    <row r="494" spans="1:7" ht="30">
      <c r="A494" s="176"/>
      <c r="B494" s="149"/>
      <c r="C494" s="28" t="s">
        <v>418</v>
      </c>
      <c r="D494" s="18" t="s">
        <v>417</v>
      </c>
      <c r="E494" s="63">
        <v>300</v>
      </c>
      <c r="F494" s="63">
        <v>300</v>
      </c>
      <c r="G494" s="3">
        <f t="shared" si="8"/>
        <v>100</v>
      </c>
    </row>
    <row r="495" spans="1:7" ht="30">
      <c r="A495" s="176"/>
      <c r="B495" s="149"/>
      <c r="C495" s="28" t="s">
        <v>419</v>
      </c>
      <c r="D495" s="18" t="s">
        <v>297</v>
      </c>
      <c r="E495" s="63">
        <v>5</v>
      </c>
      <c r="F495" s="63">
        <v>5</v>
      </c>
      <c r="G495" s="3">
        <f t="shared" si="8"/>
        <v>100</v>
      </c>
    </row>
    <row r="496" spans="1:7" ht="30">
      <c r="A496" s="176"/>
      <c r="B496" s="149"/>
      <c r="C496" s="28" t="s">
        <v>420</v>
      </c>
      <c r="D496" s="18" t="s">
        <v>421</v>
      </c>
      <c r="E496" s="63">
        <v>10</v>
      </c>
      <c r="F496" s="63">
        <v>10</v>
      </c>
      <c r="G496" s="3">
        <f t="shared" si="8"/>
        <v>100</v>
      </c>
    </row>
    <row r="497" spans="1:7" ht="30">
      <c r="A497" s="176"/>
      <c r="B497" s="149"/>
      <c r="C497" s="28" t="s">
        <v>422</v>
      </c>
      <c r="D497" s="18" t="s">
        <v>417</v>
      </c>
      <c r="E497" s="63">
        <v>1199</v>
      </c>
      <c r="F497" s="63">
        <v>1199</v>
      </c>
      <c r="G497" s="3">
        <f t="shared" si="8"/>
        <v>100</v>
      </c>
    </row>
    <row r="498" spans="1:7" ht="30">
      <c r="A498" s="176"/>
      <c r="B498" s="149"/>
      <c r="C498" s="28" t="s">
        <v>423</v>
      </c>
      <c r="D498" s="18" t="s">
        <v>297</v>
      </c>
      <c r="E498" s="63">
        <v>2</v>
      </c>
      <c r="F498" s="63">
        <v>2</v>
      </c>
      <c r="G498" s="3">
        <f t="shared" si="8"/>
        <v>100</v>
      </c>
    </row>
    <row r="499" spans="1:7" ht="45">
      <c r="A499" s="176"/>
      <c r="B499" s="149"/>
      <c r="C499" s="28" t="s">
        <v>424</v>
      </c>
      <c r="D499" s="18" t="s">
        <v>297</v>
      </c>
      <c r="E499" s="63">
        <v>3</v>
      </c>
      <c r="F499" s="63">
        <v>3</v>
      </c>
      <c r="G499" s="3">
        <f t="shared" si="8"/>
        <v>100</v>
      </c>
    </row>
    <row r="500" spans="1:7" ht="30">
      <c r="A500" s="176"/>
      <c r="B500" s="149"/>
      <c r="C500" s="28" t="s">
        <v>425</v>
      </c>
      <c r="D500" s="18" t="s">
        <v>297</v>
      </c>
      <c r="E500" s="63">
        <v>25</v>
      </c>
      <c r="F500" s="63">
        <v>25</v>
      </c>
      <c r="G500" s="3">
        <f t="shared" si="8"/>
        <v>100</v>
      </c>
    </row>
    <row r="501" spans="1:7" ht="45">
      <c r="A501" s="176"/>
      <c r="B501" s="149"/>
      <c r="C501" s="28" t="s">
        <v>426</v>
      </c>
      <c r="D501" s="18" t="s">
        <v>297</v>
      </c>
      <c r="E501" s="63">
        <v>60</v>
      </c>
      <c r="F501" s="63">
        <v>60</v>
      </c>
      <c r="G501" s="3">
        <f t="shared" si="8"/>
        <v>100</v>
      </c>
    </row>
    <row r="502" spans="1:7" ht="30">
      <c r="A502" s="176"/>
      <c r="B502" s="149"/>
      <c r="C502" s="28" t="s">
        <v>427</v>
      </c>
      <c r="D502" s="18" t="s">
        <v>428</v>
      </c>
      <c r="E502" s="63" t="s">
        <v>429</v>
      </c>
      <c r="F502" s="63" t="s">
        <v>429</v>
      </c>
      <c r="G502" s="3">
        <v>100</v>
      </c>
    </row>
    <row r="503" spans="1:7">
      <c r="A503" s="176"/>
      <c r="B503" s="149"/>
      <c r="C503" s="28" t="s">
        <v>430</v>
      </c>
      <c r="D503" s="18" t="s">
        <v>316</v>
      </c>
      <c r="E503" s="63">
        <v>6</v>
      </c>
      <c r="F503" s="63">
        <v>6</v>
      </c>
      <c r="G503" s="3">
        <f t="shared" si="8"/>
        <v>100</v>
      </c>
    </row>
    <row r="504" spans="1:7">
      <c r="A504" s="176"/>
      <c r="B504" s="149"/>
      <c r="C504" s="28" t="s">
        <v>431</v>
      </c>
      <c r="D504" s="18" t="s">
        <v>432</v>
      </c>
      <c r="E504" s="64" t="s">
        <v>433</v>
      </c>
      <c r="F504" s="64" t="s">
        <v>433</v>
      </c>
      <c r="G504" s="3">
        <v>100</v>
      </c>
    </row>
    <row r="505" spans="1:7" ht="30">
      <c r="A505" s="176"/>
      <c r="B505" s="149"/>
      <c r="C505" s="65" t="s">
        <v>434</v>
      </c>
      <c r="D505" s="18" t="s">
        <v>432</v>
      </c>
      <c r="E505" s="63" t="s">
        <v>435</v>
      </c>
      <c r="F505" s="63" t="s">
        <v>435</v>
      </c>
      <c r="G505" s="3">
        <v>100</v>
      </c>
    </row>
    <row r="506" spans="1:7" ht="30">
      <c r="A506" s="176"/>
      <c r="B506" s="149"/>
      <c r="C506" s="28" t="s">
        <v>436</v>
      </c>
      <c r="D506" s="18" t="s">
        <v>437</v>
      </c>
      <c r="E506" s="63" t="s">
        <v>438</v>
      </c>
      <c r="F506" s="63" t="s">
        <v>438</v>
      </c>
      <c r="G506" s="3">
        <v>100</v>
      </c>
    </row>
    <row r="507" spans="1:7">
      <c r="A507" s="176"/>
      <c r="B507" s="149"/>
      <c r="C507" s="189" t="s">
        <v>439</v>
      </c>
      <c r="D507" s="190" t="s">
        <v>440</v>
      </c>
      <c r="E507" s="191" t="s">
        <v>441</v>
      </c>
      <c r="F507" s="191" t="s">
        <v>441</v>
      </c>
      <c r="G507" s="170">
        <v>100</v>
      </c>
    </row>
    <row r="508" spans="1:7">
      <c r="A508" s="176"/>
      <c r="B508" s="149"/>
      <c r="C508" s="189"/>
      <c r="D508" s="190"/>
      <c r="E508" s="191"/>
      <c r="F508" s="191"/>
      <c r="G508" s="174"/>
    </row>
    <row r="509" spans="1:7">
      <c r="A509" s="176"/>
      <c r="B509" s="149"/>
      <c r="C509" s="189"/>
      <c r="D509" s="190"/>
      <c r="E509" s="191"/>
      <c r="F509" s="191"/>
      <c r="G509" s="171"/>
    </row>
    <row r="510" spans="1:7">
      <c r="A510" s="176"/>
      <c r="B510" s="149"/>
      <c r="C510" s="28" t="s">
        <v>442</v>
      </c>
      <c r="D510" s="18" t="s">
        <v>437</v>
      </c>
      <c r="E510" s="63" t="s">
        <v>443</v>
      </c>
      <c r="F510" s="63" t="s">
        <v>443</v>
      </c>
      <c r="G510" s="3">
        <v>100</v>
      </c>
    </row>
    <row r="511" spans="1:7">
      <c r="A511" s="176"/>
      <c r="B511" s="149"/>
      <c r="C511" s="28" t="s">
        <v>444</v>
      </c>
      <c r="D511" s="18" t="s">
        <v>421</v>
      </c>
      <c r="E511" s="63">
        <v>611</v>
      </c>
      <c r="F511" s="63">
        <v>611</v>
      </c>
      <c r="G511" s="3">
        <f t="shared" si="8"/>
        <v>100</v>
      </c>
    </row>
    <row r="512" spans="1:7">
      <c r="A512" s="176"/>
      <c r="B512" s="149"/>
      <c r="C512" s="28" t="s">
        <v>445</v>
      </c>
      <c r="D512" s="18" t="s">
        <v>421</v>
      </c>
      <c r="E512" s="63">
        <v>15</v>
      </c>
      <c r="F512" s="63">
        <v>15</v>
      </c>
      <c r="G512" s="3">
        <f t="shared" si="8"/>
        <v>100</v>
      </c>
    </row>
    <row r="513" spans="1:7">
      <c r="A513" s="176"/>
      <c r="B513" s="149"/>
      <c r="C513" s="28" t="s">
        <v>446</v>
      </c>
      <c r="D513" s="18" t="s">
        <v>421</v>
      </c>
      <c r="E513" s="63">
        <v>449.6</v>
      </c>
      <c r="F513" s="63">
        <v>449.6</v>
      </c>
      <c r="G513" s="3">
        <f t="shared" si="8"/>
        <v>100</v>
      </c>
    </row>
    <row r="514" spans="1:7" ht="30">
      <c r="A514" s="176"/>
      <c r="B514" s="149"/>
      <c r="C514" s="28" t="s">
        <v>447</v>
      </c>
      <c r="D514" s="18" t="s">
        <v>421</v>
      </c>
      <c r="E514" s="63">
        <v>5703.8</v>
      </c>
      <c r="F514" s="63">
        <v>5703.8</v>
      </c>
      <c r="G514" s="3">
        <f t="shared" si="8"/>
        <v>100</v>
      </c>
    </row>
    <row r="515" spans="1:7">
      <c r="A515" s="176"/>
      <c r="B515" s="149"/>
      <c r="C515" s="28" t="s">
        <v>448</v>
      </c>
      <c r="D515" s="18" t="s">
        <v>421</v>
      </c>
      <c r="E515" s="63">
        <v>662.7</v>
      </c>
      <c r="F515" s="63">
        <v>662.7</v>
      </c>
      <c r="G515" s="3">
        <f t="shared" si="8"/>
        <v>100</v>
      </c>
    </row>
    <row r="516" spans="1:7" ht="30">
      <c r="A516" s="176"/>
      <c r="B516" s="149"/>
      <c r="C516" s="28" t="s">
        <v>449</v>
      </c>
      <c r="D516" s="18" t="s">
        <v>450</v>
      </c>
      <c r="E516" s="63" t="s">
        <v>451</v>
      </c>
      <c r="F516" s="63" t="s">
        <v>451</v>
      </c>
      <c r="G516" s="3">
        <v>100</v>
      </c>
    </row>
    <row r="517" spans="1:7">
      <c r="A517" s="176"/>
      <c r="B517" s="149"/>
      <c r="C517" s="28" t="s">
        <v>452</v>
      </c>
      <c r="D517" s="18" t="s">
        <v>453</v>
      </c>
      <c r="E517" s="63" t="s">
        <v>454</v>
      </c>
      <c r="F517" s="63" t="s">
        <v>454</v>
      </c>
      <c r="G517" s="3">
        <v>100</v>
      </c>
    </row>
    <row r="518" spans="1:7">
      <c r="A518" s="176"/>
      <c r="B518" s="149"/>
      <c r="C518" s="28" t="s">
        <v>455</v>
      </c>
      <c r="D518" s="18" t="s">
        <v>453</v>
      </c>
      <c r="E518" s="63" t="s">
        <v>456</v>
      </c>
      <c r="F518" s="63" t="s">
        <v>457</v>
      </c>
      <c r="G518" s="3">
        <v>100</v>
      </c>
    </row>
    <row r="519" spans="1:7">
      <c r="A519" s="176"/>
      <c r="B519" s="149"/>
      <c r="C519" s="28" t="s">
        <v>458</v>
      </c>
      <c r="D519" s="18" t="s">
        <v>450</v>
      </c>
      <c r="E519" s="63" t="s">
        <v>459</v>
      </c>
      <c r="F519" s="63" t="s">
        <v>459</v>
      </c>
      <c r="G519" s="3">
        <v>100</v>
      </c>
    </row>
    <row r="520" spans="1:7">
      <c r="A520" s="176"/>
      <c r="B520" s="149"/>
      <c r="C520" s="158" t="s">
        <v>460</v>
      </c>
      <c r="D520" s="186" t="s">
        <v>432</v>
      </c>
      <c r="E520" s="187" t="s">
        <v>461</v>
      </c>
      <c r="F520" s="187" t="s">
        <v>461</v>
      </c>
      <c r="G520" s="170">
        <v>100</v>
      </c>
    </row>
    <row r="521" spans="1:7">
      <c r="A521" s="176"/>
      <c r="B521" s="149"/>
      <c r="C521" s="185"/>
      <c r="D521" s="171"/>
      <c r="E521" s="188"/>
      <c r="F521" s="188"/>
      <c r="G521" s="171"/>
    </row>
    <row r="522" spans="1:7">
      <c r="A522" s="176"/>
      <c r="B522" s="149"/>
      <c r="C522" s="28" t="s">
        <v>462</v>
      </c>
      <c r="D522" s="18" t="s">
        <v>421</v>
      </c>
      <c r="E522" s="63">
        <v>1152.7</v>
      </c>
      <c r="F522" s="63">
        <v>1152.7</v>
      </c>
      <c r="G522" s="3">
        <f t="shared" si="8"/>
        <v>100</v>
      </c>
    </row>
    <row r="523" spans="1:7">
      <c r="A523" s="176"/>
      <c r="B523" s="149"/>
      <c r="C523" s="28" t="s">
        <v>463</v>
      </c>
      <c r="D523" s="18" t="s">
        <v>421</v>
      </c>
      <c r="E523" s="63">
        <v>574.1</v>
      </c>
      <c r="F523" s="63">
        <v>574.1</v>
      </c>
      <c r="G523" s="3">
        <f t="shared" si="8"/>
        <v>100</v>
      </c>
    </row>
    <row r="524" spans="1:7">
      <c r="A524" s="176"/>
      <c r="B524" s="149"/>
      <c r="C524" s="28" t="s">
        <v>464</v>
      </c>
      <c r="D524" s="18" t="s">
        <v>421</v>
      </c>
      <c r="E524" s="63">
        <v>549.5</v>
      </c>
      <c r="F524" s="63">
        <v>549.5</v>
      </c>
      <c r="G524" s="3">
        <f t="shared" si="8"/>
        <v>100</v>
      </c>
    </row>
    <row r="525" spans="1:7">
      <c r="A525" s="177"/>
      <c r="B525" s="138"/>
      <c r="C525" s="28" t="s">
        <v>465</v>
      </c>
      <c r="D525" s="18" t="s">
        <v>421</v>
      </c>
      <c r="E525" s="63">
        <v>29.1</v>
      </c>
      <c r="F525" s="63">
        <v>29.1</v>
      </c>
      <c r="G525" s="3">
        <f t="shared" si="8"/>
        <v>100</v>
      </c>
    </row>
    <row r="526" spans="1:7" ht="30">
      <c r="A526" s="147">
        <v>214</v>
      </c>
      <c r="B526" s="182" t="s">
        <v>466</v>
      </c>
      <c r="C526" s="66" t="s">
        <v>416</v>
      </c>
      <c r="D526" s="67" t="s">
        <v>417</v>
      </c>
      <c r="E526" s="68">
        <v>11</v>
      </c>
      <c r="F526" s="68">
        <v>11</v>
      </c>
      <c r="G526" s="3">
        <f t="shared" si="8"/>
        <v>100</v>
      </c>
    </row>
    <row r="527" spans="1:7" ht="30">
      <c r="A527" s="148"/>
      <c r="B527" s="183"/>
      <c r="C527" s="66" t="s">
        <v>418</v>
      </c>
      <c r="D527" s="67" t="s">
        <v>417</v>
      </c>
      <c r="E527" s="68">
        <v>200</v>
      </c>
      <c r="F527" s="68">
        <v>200</v>
      </c>
      <c r="G527" s="3">
        <f t="shared" si="8"/>
        <v>100</v>
      </c>
    </row>
    <row r="528" spans="1:7" ht="30">
      <c r="A528" s="148"/>
      <c r="B528" s="183"/>
      <c r="C528" s="66" t="s">
        <v>419</v>
      </c>
      <c r="D528" s="67" t="s">
        <v>264</v>
      </c>
      <c r="E528" s="68">
        <v>4</v>
      </c>
      <c r="F528" s="68">
        <v>4</v>
      </c>
      <c r="G528" s="3">
        <f t="shared" si="8"/>
        <v>100</v>
      </c>
    </row>
    <row r="529" spans="1:7" ht="60">
      <c r="A529" s="148"/>
      <c r="B529" s="183"/>
      <c r="C529" s="66" t="s">
        <v>467</v>
      </c>
      <c r="D529" s="67" t="s">
        <v>421</v>
      </c>
      <c r="E529" s="68">
        <v>10</v>
      </c>
      <c r="F529" s="68">
        <v>10</v>
      </c>
      <c r="G529" s="3">
        <f t="shared" si="8"/>
        <v>100</v>
      </c>
    </row>
    <row r="530" spans="1:7" ht="30">
      <c r="A530" s="148"/>
      <c r="B530" s="183"/>
      <c r="C530" s="69" t="s">
        <v>468</v>
      </c>
      <c r="D530" s="25" t="s">
        <v>417</v>
      </c>
      <c r="E530" s="70">
        <v>1800</v>
      </c>
      <c r="F530" s="71">
        <v>1800</v>
      </c>
      <c r="G530" s="3">
        <f t="shared" si="8"/>
        <v>100</v>
      </c>
    </row>
    <row r="531" spans="1:7" ht="30">
      <c r="A531" s="148"/>
      <c r="B531" s="183"/>
      <c r="C531" s="66" t="s">
        <v>469</v>
      </c>
      <c r="D531" s="67" t="s">
        <v>264</v>
      </c>
      <c r="E531" s="68">
        <v>1</v>
      </c>
      <c r="F531" s="68">
        <v>1</v>
      </c>
      <c r="G531" s="3">
        <f t="shared" si="8"/>
        <v>100</v>
      </c>
    </row>
    <row r="532" spans="1:7" ht="30">
      <c r="A532" s="148"/>
      <c r="B532" s="183"/>
      <c r="C532" s="66" t="s">
        <v>470</v>
      </c>
      <c r="D532" s="67" t="s">
        <v>264</v>
      </c>
      <c r="E532" s="68">
        <v>2</v>
      </c>
      <c r="F532" s="68">
        <v>2</v>
      </c>
      <c r="G532" s="3">
        <f t="shared" si="8"/>
        <v>100</v>
      </c>
    </row>
    <row r="533" spans="1:7" ht="45">
      <c r="A533" s="148"/>
      <c r="B533" s="183"/>
      <c r="C533" s="72" t="s">
        <v>471</v>
      </c>
      <c r="D533" s="67" t="s">
        <v>264</v>
      </c>
      <c r="E533" s="68">
        <v>2</v>
      </c>
      <c r="F533" s="68">
        <v>2</v>
      </c>
      <c r="G533" s="3">
        <f t="shared" si="8"/>
        <v>100</v>
      </c>
    </row>
    <row r="534" spans="1:7" ht="45">
      <c r="A534" s="148"/>
      <c r="B534" s="183"/>
      <c r="C534" s="72" t="s">
        <v>472</v>
      </c>
      <c r="D534" s="67" t="s">
        <v>264</v>
      </c>
      <c r="E534" s="68">
        <v>30</v>
      </c>
      <c r="F534" s="68">
        <v>30</v>
      </c>
      <c r="G534" s="3">
        <f t="shared" si="8"/>
        <v>100</v>
      </c>
    </row>
    <row r="535" spans="1:7" ht="45">
      <c r="A535" s="148"/>
      <c r="B535" s="183"/>
      <c r="C535" s="72" t="s">
        <v>473</v>
      </c>
      <c r="D535" s="67" t="s">
        <v>264</v>
      </c>
      <c r="E535" s="68">
        <v>60</v>
      </c>
      <c r="F535" s="68">
        <v>60</v>
      </c>
      <c r="G535" s="3">
        <f t="shared" si="8"/>
        <v>100</v>
      </c>
    </row>
    <row r="536" spans="1:7" ht="29.25">
      <c r="A536" s="148"/>
      <c r="B536" s="183"/>
      <c r="C536" s="73" t="s">
        <v>474</v>
      </c>
      <c r="D536" s="67"/>
      <c r="E536" s="68"/>
      <c r="F536" s="68"/>
      <c r="G536" s="3"/>
    </row>
    <row r="537" spans="1:7">
      <c r="A537" s="148"/>
      <c r="B537" s="183"/>
      <c r="C537" s="72" t="s">
        <v>475</v>
      </c>
      <c r="D537" s="67" t="s">
        <v>417</v>
      </c>
      <c r="E537" s="68">
        <v>245</v>
      </c>
      <c r="F537" s="68">
        <v>245</v>
      </c>
      <c r="G537" s="3">
        <f t="shared" si="8"/>
        <v>100</v>
      </c>
    </row>
    <row r="538" spans="1:7">
      <c r="A538" s="148"/>
      <c r="B538" s="183"/>
      <c r="C538" s="72" t="s">
        <v>430</v>
      </c>
      <c r="D538" s="67"/>
      <c r="E538" s="68">
        <v>6</v>
      </c>
      <c r="F538" s="68">
        <v>6</v>
      </c>
      <c r="G538" s="3">
        <f t="shared" si="8"/>
        <v>100</v>
      </c>
    </row>
    <row r="539" spans="1:7" ht="45">
      <c r="A539" s="148"/>
      <c r="B539" s="183"/>
      <c r="C539" s="72" t="s">
        <v>476</v>
      </c>
      <c r="D539" s="67" t="s">
        <v>421</v>
      </c>
      <c r="E539" s="68">
        <v>80</v>
      </c>
      <c r="F539" s="68">
        <v>80</v>
      </c>
      <c r="G539" s="3">
        <f t="shared" si="8"/>
        <v>100</v>
      </c>
    </row>
    <row r="540" spans="1:7">
      <c r="A540" s="148"/>
      <c r="B540" s="183"/>
      <c r="C540" s="69" t="s">
        <v>477</v>
      </c>
      <c r="D540" s="25" t="s">
        <v>421</v>
      </c>
      <c r="E540" s="70">
        <v>1094.5</v>
      </c>
      <c r="F540" s="70">
        <v>1094.5</v>
      </c>
      <c r="G540" s="3">
        <f t="shared" si="8"/>
        <v>100</v>
      </c>
    </row>
    <row r="541" spans="1:7">
      <c r="A541" s="148"/>
      <c r="B541" s="183"/>
      <c r="C541" s="69" t="s">
        <v>444</v>
      </c>
      <c r="D541" s="25" t="s">
        <v>421</v>
      </c>
      <c r="E541" s="70">
        <v>35</v>
      </c>
      <c r="F541" s="70">
        <v>35</v>
      </c>
      <c r="G541" s="3">
        <f t="shared" si="8"/>
        <v>100</v>
      </c>
    </row>
    <row r="542" spans="1:7">
      <c r="A542" s="148"/>
      <c r="B542" s="183"/>
      <c r="C542" s="69" t="s">
        <v>478</v>
      </c>
      <c r="D542" s="25" t="s">
        <v>421</v>
      </c>
      <c r="E542" s="70">
        <v>10</v>
      </c>
      <c r="F542" s="70">
        <v>10</v>
      </c>
      <c r="G542" s="3">
        <f t="shared" si="8"/>
        <v>100</v>
      </c>
    </row>
    <row r="543" spans="1:7" ht="30">
      <c r="A543" s="148"/>
      <c r="B543" s="183"/>
      <c r="C543" s="72" t="s">
        <v>479</v>
      </c>
      <c r="D543" s="25" t="s">
        <v>421</v>
      </c>
      <c r="E543" s="70">
        <v>851.9</v>
      </c>
      <c r="F543" s="70">
        <v>851.9</v>
      </c>
      <c r="G543" s="3">
        <f t="shared" si="8"/>
        <v>100</v>
      </c>
    </row>
    <row r="544" spans="1:7">
      <c r="A544" s="148"/>
      <c r="B544" s="183"/>
      <c r="C544" s="74" t="s">
        <v>446</v>
      </c>
      <c r="D544" s="75" t="s">
        <v>421</v>
      </c>
      <c r="E544" s="76">
        <v>120</v>
      </c>
      <c r="F544" s="76">
        <v>120</v>
      </c>
      <c r="G544" s="3">
        <f t="shared" si="8"/>
        <v>100</v>
      </c>
    </row>
    <row r="545" spans="1:7">
      <c r="A545" s="148"/>
      <c r="B545" s="183"/>
      <c r="C545" s="77" t="s">
        <v>448</v>
      </c>
      <c r="D545" s="75"/>
      <c r="E545" s="76">
        <v>45</v>
      </c>
      <c r="F545" s="76">
        <v>45</v>
      </c>
      <c r="G545" s="3">
        <f t="shared" si="8"/>
        <v>100</v>
      </c>
    </row>
    <row r="546" spans="1:7">
      <c r="A546" s="148"/>
      <c r="B546" s="183"/>
      <c r="C546" s="178" t="s">
        <v>480</v>
      </c>
      <c r="D546" s="75" t="s">
        <v>421</v>
      </c>
      <c r="E546" s="76">
        <v>185.6</v>
      </c>
      <c r="F546" s="76">
        <v>185.6</v>
      </c>
      <c r="G546" s="3">
        <f t="shared" si="8"/>
        <v>100</v>
      </c>
    </row>
    <row r="547" spans="1:7">
      <c r="A547" s="148"/>
      <c r="B547" s="183"/>
      <c r="C547" s="179"/>
      <c r="D547" s="78" t="s">
        <v>481</v>
      </c>
      <c r="E547" s="79">
        <v>3844.4</v>
      </c>
      <c r="F547" s="79">
        <v>3844.4</v>
      </c>
      <c r="G547" s="3">
        <f t="shared" si="8"/>
        <v>100</v>
      </c>
    </row>
    <row r="548" spans="1:7">
      <c r="A548" s="148"/>
      <c r="B548" s="183"/>
      <c r="C548" s="181" t="s">
        <v>482</v>
      </c>
      <c r="D548" s="75" t="s">
        <v>421</v>
      </c>
      <c r="E548" s="76">
        <v>25.3</v>
      </c>
      <c r="F548" s="76">
        <v>25.3</v>
      </c>
      <c r="G548" s="3">
        <f t="shared" si="8"/>
        <v>100</v>
      </c>
    </row>
    <row r="549" spans="1:7">
      <c r="A549" s="148"/>
      <c r="B549" s="183"/>
      <c r="C549" s="181"/>
      <c r="D549" s="75" t="s">
        <v>481</v>
      </c>
      <c r="E549" s="76">
        <v>375</v>
      </c>
      <c r="F549" s="76">
        <v>375</v>
      </c>
      <c r="G549" s="3">
        <f t="shared" si="8"/>
        <v>100</v>
      </c>
    </row>
    <row r="550" spans="1:7">
      <c r="A550" s="140"/>
      <c r="B550" s="184"/>
      <c r="C550" s="181"/>
      <c r="D550" s="75" t="s">
        <v>481</v>
      </c>
      <c r="E550" s="76">
        <v>59</v>
      </c>
      <c r="F550" s="76">
        <v>59</v>
      </c>
      <c r="G550" s="3">
        <f t="shared" si="8"/>
        <v>100</v>
      </c>
    </row>
    <row r="551" spans="1:7" ht="30">
      <c r="A551" s="147">
        <v>215</v>
      </c>
      <c r="B551" s="137" t="s">
        <v>483</v>
      </c>
      <c r="C551" s="80" t="s">
        <v>418</v>
      </c>
      <c r="D551" s="81" t="s">
        <v>417</v>
      </c>
      <c r="E551" s="81">
        <v>41</v>
      </c>
      <c r="F551" s="81">
        <v>41</v>
      </c>
      <c r="G551" s="3">
        <f t="shared" si="8"/>
        <v>100</v>
      </c>
    </row>
    <row r="552" spans="1:7" ht="30">
      <c r="A552" s="148"/>
      <c r="B552" s="149"/>
      <c r="C552" s="80" t="s">
        <v>419</v>
      </c>
      <c r="D552" s="81" t="s">
        <v>297</v>
      </c>
      <c r="E552" s="81">
        <v>1</v>
      </c>
      <c r="F552" s="81">
        <v>1</v>
      </c>
      <c r="G552" s="3">
        <f t="shared" si="8"/>
        <v>100</v>
      </c>
    </row>
    <row r="553" spans="1:7" ht="60">
      <c r="A553" s="148"/>
      <c r="B553" s="149"/>
      <c r="C553" s="80" t="s">
        <v>484</v>
      </c>
      <c r="D553" s="81" t="s">
        <v>421</v>
      </c>
      <c r="E553" s="81">
        <v>6</v>
      </c>
      <c r="F553" s="81">
        <v>6</v>
      </c>
      <c r="G553" s="3">
        <f t="shared" si="8"/>
        <v>100</v>
      </c>
    </row>
    <row r="554" spans="1:7">
      <c r="A554" s="148"/>
      <c r="B554" s="149"/>
      <c r="C554" s="82" t="s">
        <v>485</v>
      </c>
      <c r="D554" s="83" t="s">
        <v>417</v>
      </c>
      <c r="E554" s="83">
        <v>3.8</v>
      </c>
      <c r="F554" s="83">
        <v>3.8</v>
      </c>
      <c r="G554" s="3">
        <f t="shared" si="8"/>
        <v>100</v>
      </c>
    </row>
    <row r="555" spans="1:7" ht="30">
      <c r="A555" s="148"/>
      <c r="B555" s="149"/>
      <c r="C555" s="82" t="s">
        <v>422</v>
      </c>
      <c r="D555" s="83" t="s">
        <v>417</v>
      </c>
      <c r="E555" s="83">
        <v>349</v>
      </c>
      <c r="F555" s="83">
        <v>349</v>
      </c>
      <c r="G555" s="3">
        <f t="shared" si="8"/>
        <v>100</v>
      </c>
    </row>
    <row r="556" spans="1:7">
      <c r="A556" s="148"/>
      <c r="B556" s="149"/>
      <c r="C556" s="80" t="s">
        <v>486</v>
      </c>
      <c r="D556" s="81" t="s">
        <v>297</v>
      </c>
      <c r="E556" s="81">
        <v>4</v>
      </c>
      <c r="F556" s="81">
        <v>4</v>
      </c>
      <c r="G556" s="3">
        <f t="shared" si="8"/>
        <v>100</v>
      </c>
    </row>
    <row r="557" spans="1:7" ht="45">
      <c r="A557" s="148"/>
      <c r="B557" s="149"/>
      <c r="C557" s="80" t="s">
        <v>487</v>
      </c>
      <c r="D557" s="81" t="s">
        <v>297</v>
      </c>
      <c r="E557" s="81">
        <v>28</v>
      </c>
      <c r="F557" s="81">
        <v>28</v>
      </c>
      <c r="G557" s="3">
        <f t="shared" si="8"/>
        <v>100</v>
      </c>
    </row>
    <row r="558" spans="1:7" ht="30">
      <c r="A558" s="148"/>
      <c r="B558" s="149"/>
      <c r="C558" s="80" t="s">
        <v>488</v>
      </c>
      <c r="D558" s="81" t="s">
        <v>489</v>
      </c>
      <c r="E558" s="84" t="s">
        <v>490</v>
      </c>
      <c r="F558" s="84" t="s">
        <v>490</v>
      </c>
      <c r="G558" s="3">
        <f t="shared" si="8"/>
        <v>100</v>
      </c>
    </row>
    <row r="559" spans="1:7">
      <c r="A559" s="148"/>
      <c r="B559" s="149"/>
      <c r="C559" s="80" t="s">
        <v>430</v>
      </c>
      <c r="D559" s="81" t="s">
        <v>316</v>
      </c>
      <c r="E559" s="81">
        <v>2</v>
      </c>
      <c r="F559" s="81">
        <v>2</v>
      </c>
      <c r="G559" s="3">
        <f t="shared" si="8"/>
        <v>100</v>
      </c>
    </row>
    <row r="560" spans="1:7" ht="45">
      <c r="A560" s="148"/>
      <c r="B560" s="149"/>
      <c r="C560" s="80" t="s">
        <v>491</v>
      </c>
      <c r="D560" s="81" t="s">
        <v>492</v>
      </c>
      <c r="E560" s="81" t="s">
        <v>493</v>
      </c>
      <c r="F560" s="81" t="s">
        <v>493</v>
      </c>
      <c r="G560" s="3">
        <v>100</v>
      </c>
    </row>
    <row r="561" spans="1:7">
      <c r="A561" s="148"/>
      <c r="B561" s="149"/>
      <c r="C561" s="80" t="s">
        <v>434</v>
      </c>
      <c r="D561" s="81" t="s">
        <v>494</v>
      </c>
      <c r="E561" s="81" t="s">
        <v>495</v>
      </c>
      <c r="F561" s="81" t="s">
        <v>495</v>
      </c>
      <c r="G561" s="3">
        <v>100</v>
      </c>
    </row>
    <row r="562" spans="1:7">
      <c r="A562" s="148"/>
      <c r="B562" s="149"/>
      <c r="C562" s="80" t="s">
        <v>444</v>
      </c>
      <c r="D562" s="81" t="s">
        <v>421</v>
      </c>
      <c r="E562" s="81">
        <v>6.4</v>
      </c>
      <c r="F562" s="81">
        <v>6.4</v>
      </c>
      <c r="G562" s="3">
        <f t="shared" si="8"/>
        <v>100</v>
      </c>
    </row>
    <row r="563" spans="1:7">
      <c r="A563" s="148"/>
      <c r="B563" s="149"/>
      <c r="C563" s="80" t="s">
        <v>446</v>
      </c>
      <c r="D563" s="81" t="s">
        <v>421</v>
      </c>
      <c r="E563" s="81">
        <v>7.5</v>
      </c>
      <c r="F563" s="81">
        <v>7.5</v>
      </c>
      <c r="G563" s="3">
        <f t="shared" si="8"/>
        <v>100</v>
      </c>
    </row>
    <row r="564" spans="1:7" ht="30">
      <c r="A564" s="148"/>
      <c r="B564" s="149"/>
      <c r="C564" s="82" t="s">
        <v>447</v>
      </c>
      <c r="D564" s="83" t="s">
        <v>421</v>
      </c>
      <c r="E564" s="83">
        <v>72.099999999999994</v>
      </c>
      <c r="F564" s="83">
        <v>72.099999999999994</v>
      </c>
      <c r="G564" s="3">
        <f t="shared" si="8"/>
        <v>100</v>
      </c>
    </row>
    <row r="565" spans="1:7">
      <c r="A565" s="148"/>
      <c r="B565" s="149"/>
      <c r="C565" s="80" t="s">
        <v>496</v>
      </c>
      <c r="D565" s="81" t="s">
        <v>497</v>
      </c>
      <c r="E565" s="81">
        <v>6.4</v>
      </c>
      <c r="F565" s="81">
        <v>6.4</v>
      </c>
      <c r="G565" s="3">
        <f t="shared" si="8"/>
        <v>100</v>
      </c>
    </row>
    <row r="566" spans="1:7">
      <c r="A566" s="148"/>
      <c r="B566" s="149"/>
      <c r="C566" s="172" t="s">
        <v>498</v>
      </c>
      <c r="D566" s="173" t="s">
        <v>450</v>
      </c>
      <c r="E566" s="173" t="s">
        <v>499</v>
      </c>
      <c r="F566" s="173" t="s">
        <v>499</v>
      </c>
      <c r="G566" s="170">
        <v>100</v>
      </c>
    </row>
    <row r="567" spans="1:7">
      <c r="A567" s="148"/>
      <c r="B567" s="149"/>
      <c r="C567" s="172"/>
      <c r="D567" s="173"/>
      <c r="E567" s="173"/>
      <c r="F567" s="173"/>
      <c r="G567" s="171"/>
    </row>
    <row r="568" spans="1:7">
      <c r="A568" s="148"/>
      <c r="B568" s="149"/>
      <c r="C568" s="82" t="s">
        <v>500</v>
      </c>
      <c r="D568" s="83" t="s">
        <v>450</v>
      </c>
      <c r="E568" s="83" t="s">
        <v>501</v>
      </c>
      <c r="F568" s="83" t="s">
        <v>501</v>
      </c>
      <c r="G568" s="3">
        <v>100</v>
      </c>
    </row>
    <row r="569" spans="1:7">
      <c r="A569" s="148"/>
      <c r="B569" s="149"/>
      <c r="C569" s="82" t="s">
        <v>502</v>
      </c>
      <c r="D569" s="83" t="s">
        <v>450</v>
      </c>
      <c r="E569" s="83" t="s">
        <v>503</v>
      </c>
      <c r="F569" s="83" t="s">
        <v>503</v>
      </c>
      <c r="G569" s="3">
        <v>100</v>
      </c>
    </row>
    <row r="570" spans="1:7">
      <c r="A570" s="148"/>
      <c r="B570" s="149"/>
      <c r="C570" s="82" t="s">
        <v>504</v>
      </c>
      <c r="D570" s="83" t="s">
        <v>421</v>
      </c>
      <c r="E570" s="83">
        <v>86.1</v>
      </c>
      <c r="F570" s="83">
        <v>86.1</v>
      </c>
      <c r="G570" s="3">
        <f t="shared" si="8"/>
        <v>100</v>
      </c>
    </row>
    <row r="571" spans="1:7">
      <c r="A571" s="148"/>
      <c r="B571" s="149"/>
      <c r="C571" s="80" t="s">
        <v>505</v>
      </c>
      <c r="D571" s="81" t="s">
        <v>421</v>
      </c>
      <c r="E571" s="81">
        <v>46.7</v>
      </c>
      <c r="F571" s="81">
        <v>46.7</v>
      </c>
      <c r="G571" s="3">
        <f t="shared" si="8"/>
        <v>100</v>
      </c>
    </row>
    <row r="572" spans="1:7">
      <c r="A572" s="148"/>
      <c r="B572" s="149"/>
      <c r="C572" s="80" t="s">
        <v>506</v>
      </c>
      <c r="D572" s="81" t="s">
        <v>421</v>
      </c>
      <c r="E572" s="81">
        <v>25.2</v>
      </c>
      <c r="F572" s="81">
        <v>25.2</v>
      </c>
      <c r="G572" s="3">
        <f t="shared" si="8"/>
        <v>100</v>
      </c>
    </row>
    <row r="573" spans="1:7">
      <c r="A573" s="140"/>
      <c r="B573" s="138"/>
      <c r="C573" s="80" t="s">
        <v>507</v>
      </c>
      <c r="D573" s="81" t="s">
        <v>421</v>
      </c>
      <c r="E573" s="81">
        <v>14.2</v>
      </c>
      <c r="F573" s="81">
        <v>14.2</v>
      </c>
      <c r="G573" s="3">
        <f t="shared" si="8"/>
        <v>100</v>
      </c>
    </row>
    <row r="574" spans="1:7">
      <c r="A574" s="147">
        <v>216</v>
      </c>
      <c r="B574" s="137" t="s">
        <v>508</v>
      </c>
      <c r="C574" s="85" t="s">
        <v>480</v>
      </c>
      <c r="D574" s="81" t="s">
        <v>509</v>
      </c>
      <c r="E574" s="81" t="s">
        <v>510</v>
      </c>
      <c r="F574" s="81" t="s">
        <v>510</v>
      </c>
      <c r="G574" s="3" t="e">
        <f t="shared" si="8"/>
        <v>#VALUE!</v>
      </c>
    </row>
    <row r="575" spans="1:7">
      <c r="A575" s="148"/>
      <c r="B575" s="149"/>
      <c r="C575" s="85" t="s">
        <v>511</v>
      </c>
      <c r="D575" s="81" t="s">
        <v>421</v>
      </c>
      <c r="E575" s="81">
        <v>180</v>
      </c>
      <c r="F575" s="81">
        <v>180</v>
      </c>
      <c r="G575" s="3">
        <f t="shared" si="8"/>
        <v>100</v>
      </c>
    </row>
    <row r="576" spans="1:7">
      <c r="A576" s="148"/>
      <c r="B576" s="149"/>
      <c r="C576" s="85" t="s">
        <v>485</v>
      </c>
      <c r="D576" s="81" t="s">
        <v>417</v>
      </c>
      <c r="E576" s="81">
        <v>2</v>
      </c>
      <c r="F576" s="81">
        <v>2</v>
      </c>
      <c r="G576" s="3">
        <f t="shared" si="8"/>
        <v>100</v>
      </c>
    </row>
    <row r="577" spans="1:7" ht="30">
      <c r="A577" s="148"/>
      <c r="B577" s="149"/>
      <c r="C577" s="85" t="s">
        <v>512</v>
      </c>
      <c r="D577" s="81" t="s">
        <v>421</v>
      </c>
      <c r="E577" s="81">
        <v>50</v>
      </c>
      <c r="F577" s="81">
        <v>50</v>
      </c>
      <c r="G577" s="3">
        <f t="shared" si="8"/>
        <v>100</v>
      </c>
    </row>
    <row r="578" spans="1:7" ht="30">
      <c r="A578" s="148"/>
      <c r="B578" s="149"/>
      <c r="C578" s="85" t="s">
        <v>419</v>
      </c>
      <c r="D578" s="81" t="s">
        <v>264</v>
      </c>
      <c r="E578" s="81">
        <v>5</v>
      </c>
      <c r="F578" s="81">
        <v>5</v>
      </c>
      <c r="G578" s="3">
        <f t="shared" si="8"/>
        <v>100</v>
      </c>
    </row>
    <row r="579" spans="1:7" ht="60">
      <c r="A579" s="148"/>
      <c r="B579" s="149"/>
      <c r="C579" s="85" t="s">
        <v>513</v>
      </c>
      <c r="D579" s="81" t="s">
        <v>421</v>
      </c>
      <c r="E579" s="81">
        <v>10</v>
      </c>
      <c r="F579" s="81">
        <v>10</v>
      </c>
      <c r="G579" s="3">
        <f t="shared" si="8"/>
        <v>100</v>
      </c>
    </row>
    <row r="580" spans="1:7" ht="30">
      <c r="A580" s="148"/>
      <c r="B580" s="149"/>
      <c r="C580" s="85" t="s">
        <v>514</v>
      </c>
      <c r="D580" s="81" t="s">
        <v>417</v>
      </c>
      <c r="E580" s="81">
        <v>1.5</v>
      </c>
      <c r="F580" s="81">
        <v>1.5</v>
      </c>
      <c r="G580" s="3">
        <f t="shared" si="8"/>
        <v>100</v>
      </c>
    </row>
    <row r="581" spans="1:7" ht="30">
      <c r="A581" s="148"/>
      <c r="B581" s="149"/>
      <c r="C581" s="85" t="s">
        <v>422</v>
      </c>
      <c r="D581" s="81" t="s">
        <v>417</v>
      </c>
      <c r="E581" s="81">
        <v>620</v>
      </c>
      <c r="F581" s="81">
        <v>620</v>
      </c>
      <c r="G581" s="3">
        <f t="shared" si="8"/>
        <v>100</v>
      </c>
    </row>
    <row r="582" spans="1:7" ht="30">
      <c r="A582" s="148"/>
      <c r="B582" s="149"/>
      <c r="C582" s="85" t="s">
        <v>515</v>
      </c>
      <c r="D582" s="81" t="s">
        <v>264</v>
      </c>
      <c r="E582" s="81">
        <v>1</v>
      </c>
      <c r="F582" s="81">
        <v>1</v>
      </c>
      <c r="G582" s="3">
        <f t="shared" si="8"/>
        <v>100</v>
      </c>
    </row>
    <row r="583" spans="1:7">
      <c r="A583" s="148"/>
      <c r="B583" s="149"/>
      <c r="C583" s="85" t="s">
        <v>516</v>
      </c>
      <c r="D583" s="81" t="s">
        <v>264</v>
      </c>
      <c r="E583" s="81">
        <v>10</v>
      </c>
      <c r="F583" s="81">
        <v>10</v>
      </c>
      <c r="G583" s="3">
        <f t="shared" si="8"/>
        <v>100</v>
      </c>
    </row>
    <row r="584" spans="1:7" ht="45">
      <c r="A584" s="148"/>
      <c r="B584" s="149"/>
      <c r="C584" s="85" t="s">
        <v>517</v>
      </c>
      <c r="D584" s="81" t="s">
        <v>264</v>
      </c>
      <c r="E584" s="81">
        <v>14</v>
      </c>
      <c r="F584" s="81">
        <v>14</v>
      </c>
      <c r="G584" s="3">
        <f t="shared" si="8"/>
        <v>100</v>
      </c>
    </row>
    <row r="585" spans="1:7">
      <c r="A585" s="148"/>
      <c r="B585" s="149"/>
      <c r="C585" s="85" t="s">
        <v>430</v>
      </c>
      <c r="D585" s="81" t="s">
        <v>300</v>
      </c>
      <c r="E585" s="81">
        <v>5</v>
      </c>
      <c r="F585" s="81">
        <v>5</v>
      </c>
      <c r="G585" s="3">
        <f t="shared" si="8"/>
        <v>100</v>
      </c>
    </row>
    <row r="586" spans="1:7">
      <c r="A586" s="148"/>
      <c r="B586" s="149"/>
      <c r="C586" s="85" t="s">
        <v>518</v>
      </c>
      <c r="D586" s="81" t="s">
        <v>421</v>
      </c>
      <c r="E586" s="81">
        <v>14</v>
      </c>
      <c r="F586" s="81">
        <v>14</v>
      </c>
      <c r="G586" s="3">
        <f t="shared" si="8"/>
        <v>100</v>
      </c>
    </row>
    <row r="587" spans="1:7">
      <c r="A587" s="148"/>
      <c r="B587" s="149"/>
      <c r="C587" s="85" t="s">
        <v>446</v>
      </c>
      <c r="D587" s="81" t="s">
        <v>421</v>
      </c>
      <c r="E587" s="81">
        <v>43</v>
      </c>
      <c r="F587" s="81">
        <v>43</v>
      </c>
      <c r="G587" s="3">
        <f t="shared" si="8"/>
        <v>100</v>
      </c>
    </row>
    <row r="588" spans="1:7">
      <c r="A588" s="148"/>
      <c r="B588" s="149"/>
      <c r="C588" s="85" t="s">
        <v>448</v>
      </c>
      <c r="D588" s="81" t="s">
        <v>421</v>
      </c>
      <c r="E588" s="81">
        <v>14</v>
      </c>
      <c r="F588" s="81">
        <v>14</v>
      </c>
      <c r="G588" s="3">
        <f t="shared" si="8"/>
        <v>100</v>
      </c>
    </row>
    <row r="589" spans="1:7" ht="30">
      <c r="A589" s="148"/>
      <c r="B589" s="149"/>
      <c r="C589" s="85" t="s">
        <v>479</v>
      </c>
      <c r="D589" s="81" t="s">
        <v>421</v>
      </c>
      <c r="E589" s="81">
        <v>192.9</v>
      </c>
      <c r="F589" s="81">
        <v>192.9</v>
      </c>
      <c r="G589" s="3">
        <f t="shared" si="8"/>
        <v>100</v>
      </c>
    </row>
    <row r="590" spans="1:7" ht="30">
      <c r="A590" s="148"/>
      <c r="B590" s="149"/>
      <c r="C590" s="85" t="s">
        <v>418</v>
      </c>
      <c r="D590" s="81" t="s">
        <v>417</v>
      </c>
      <c r="E590" s="81">
        <v>50</v>
      </c>
      <c r="F590" s="81">
        <v>50</v>
      </c>
      <c r="G590" s="3">
        <f t="shared" si="8"/>
        <v>100</v>
      </c>
    </row>
    <row r="591" spans="1:7">
      <c r="A591" s="148"/>
      <c r="B591" s="149"/>
      <c r="C591" s="85" t="s">
        <v>434</v>
      </c>
      <c r="D591" s="81" t="s">
        <v>437</v>
      </c>
      <c r="E591" s="81" t="s">
        <v>519</v>
      </c>
      <c r="F591" s="81" t="s">
        <v>519</v>
      </c>
      <c r="G591" s="3">
        <v>100</v>
      </c>
    </row>
    <row r="592" spans="1:7">
      <c r="A592" s="148"/>
      <c r="B592" s="149"/>
      <c r="C592" s="85" t="s">
        <v>520</v>
      </c>
      <c r="D592" s="81" t="s">
        <v>437</v>
      </c>
      <c r="E592" s="81" t="s">
        <v>521</v>
      </c>
      <c r="F592" s="81" t="s">
        <v>521</v>
      </c>
      <c r="G592" s="3">
        <v>100</v>
      </c>
    </row>
    <row r="593" spans="1:7" ht="30">
      <c r="A593" s="148"/>
      <c r="B593" s="149"/>
      <c r="C593" s="85" t="s">
        <v>522</v>
      </c>
      <c r="D593" s="81" t="s">
        <v>264</v>
      </c>
      <c r="E593" s="81">
        <v>2</v>
      </c>
      <c r="F593" s="81">
        <v>2</v>
      </c>
      <c r="G593" s="3">
        <f t="shared" si="8"/>
        <v>100</v>
      </c>
    </row>
    <row r="594" spans="1:7" ht="45">
      <c r="A594" s="148"/>
      <c r="B594" s="149"/>
      <c r="C594" s="85" t="s">
        <v>523</v>
      </c>
      <c r="D594" s="81" t="s">
        <v>264</v>
      </c>
      <c r="E594" s="81">
        <v>2</v>
      </c>
      <c r="F594" s="81">
        <v>2</v>
      </c>
      <c r="G594" s="3">
        <f t="shared" si="8"/>
        <v>100</v>
      </c>
    </row>
    <row r="595" spans="1:7">
      <c r="A595" s="140"/>
      <c r="B595" s="138"/>
      <c r="C595" s="85" t="s">
        <v>475</v>
      </c>
      <c r="D595" s="81" t="s">
        <v>417</v>
      </c>
      <c r="E595" s="81">
        <v>220</v>
      </c>
      <c r="F595" s="81">
        <v>220</v>
      </c>
      <c r="G595" s="3">
        <f t="shared" si="8"/>
        <v>100</v>
      </c>
    </row>
    <row r="596" spans="1:7" ht="30">
      <c r="A596" s="147">
        <v>217</v>
      </c>
      <c r="B596" s="166" t="s">
        <v>524</v>
      </c>
      <c r="C596" s="86" t="s">
        <v>416</v>
      </c>
      <c r="D596" s="87" t="s">
        <v>417</v>
      </c>
      <c r="E596" s="88">
        <v>3</v>
      </c>
      <c r="F596" s="88">
        <v>3</v>
      </c>
      <c r="G596" s="3">
        <f t="shared" si="8"/>
        <v>100</v>
      </c>
    </row>
    <row r="597" spans="1:7" ht="30">
      <c r="A597" s="148"/>
      <c r="B597" s="167"/>
      <c r="C597" s="89" t="s">
        <v>525</v>
      </c>
      <c r="D597" s="81" t="s">
        <v>417</v>
      </c>
      <c r="E597" s="18">
        <v>140</v>
      </c>
      <c r="F597" s="18">
        <v>140</v>
      </c>
      <c r="G597" s="3">
        <f t="shared" si="8"/>
        <v>100</v>
      </c>
    </row>
    <row r="598" spans="1:7" ht="30">
      <c r="A598" s="148"/>
      <c r="B598" s="167"/>
      <c r="C598" s="89" t="s">
        <v>526</v>
      </c>
      <c r="D598" s="81" t="s">
        <v>264</v>
      </c>
      <c r="E598" s="18">
        <v>5</v>
      </c>
      <c r="F598" s="18">
        <v>5</v>
      </c>
      <c r="G598" s="3">
        <f t="shared" si="8"/>
        <v>100</v>
      </c>
    </row>
    <row r="599" spans="1:7" ht="60">
      <c r="A599" s="148"/>
      <c r="B599" s="167"/>
      <c r="C599" s="90" t="s">
        <v>527</v>
      </c>
      <c r="D599" s="91" t="s">
        <v>421</v>
      </c>
      <c r="E599" s="91">
        <v>10</v>
      </c>
      <c r="F599" s="88">
        <v>10</v>
      </c>
      <c r="G599" s="3">
        <f t="shared" si="8"/>
        <v>100</v>
      </c>
    </row>
    <row r="600" spans="1:7">
      <c r="A600" s="148"/>
      <c r="B600" s="167"/>
      <c r="C600" s="92" t="s">
        <v>485</v>
      </c>
      <c r="D600" s="93" t="s">
        <v>417</v>
      </c>
      <c r="E600" s="93">
        <v>4</v>
      </c>
      <c r="F600" s="18">
        <v>4</v>
      </c>
      <c r="G600" s="3">
        <f t="shared" si="8"/>
        <v>100</v>
      </c>
    </row>
    <row r="601" spans="1:7" ht="30">
      <c r="A601" s="148"/>
      <c r="B601" s="167"/>
      <c r="C601" s="94" t="s">
        <v>422</v>
      </c>
      <c r="D601" s="95" t="s">
        <v>417</v>
      </c>
      <c r="E601" s="95">
        <v>1200</v>
      </c>
      <c r="F601" s="96">
        <v>1200</v>
      </c>
      <c r="G601" s="3">
        <f t="shared" si="8"/>
        <v>100</v>
      </c>
    </row>
    <row r="602" spans="1:7" ht="30">
      <c r="A602" s="148"/>
      <c r="B602" s="167"/>
      <c r="C602" s="94" t="s">
        <v>528</v>
      </c>
      <c r="D602" s="95" t="s">
        <v>264</v>
      </c>
      <c r="E602" s="95">
        <v>2</v>
      </c>
      <c r="F602" s="96">
        <v>2</v>
      </c>
      <c r="G602" s="3">
        <f t="shared" si="8"/>
        <v>100</v>
      </c>
    </row>
    <row r="603" spans="1:7" ht="45">
      <c r="A603" s="148"/>
      <c r="B603" s="167"/>
      <c r="C603" s="92" t="s">
        <v>529</v>
      </c>
      <c r="D603" s="18" t="s">
        <v>264</v>
      </c>
      <c r="E603" s="18">
        <v>2</v>
      </c>
      <c r="F603" s="18">
        <v>2</v>
      </c>
      <c r="G603" s="3">
        <f t="shared" si="8"/>
        <v>100</v>
      </c>
    </row>
    <row r="604" spans="1:7">
      <c r="A604" s="148"/>
      <c r="B604" s="167"/>
      <c r="C604" s="90" t="s">
        <v>530</v>
      </c>
      <c r="D604" s="91" t="s">
        <v>264</v>
      </c>
      <c r="E604" s="91">
        <v>30</v>
      </c>
      <c r="F604" s="88">
        <v>30</v>
      </c>
      <c r="G604" s="3">
        <f t="shared" si="8"/>
        <v>100</v>
      </c>
    </row>
    <row r="605" spans="1:7" ht="45">
      <c r="A605" s="148"/>
      <c r="B605" s="167"/>
      <c r="C605" s="97" t="s">
        <v>531</v>
      </c>
      <c r="D605" s="98" t="s">
        <v>264</v>
      </c>
      <c r="E605" s="98">
        <v>40</v>
      </c>
      <c r="F605" s="99">
        <v>40</v>
      </c>
      <c r="G605" s="3">
        <f t="shared" si="8"/>
        <v>100</v>
      </c>
    </row>
    <row r="606" spans="1:7">
      <c r="A606" s="148"/>
      <c r="B606" s="167"/>
      <c r="C606" s="163" t="s">
        <v>488</v>
      </c>
      <c r="D606" s="18" t="s">
        <v>264</v>
      </c>
      <c r="E606" s="18">
        <v>13</v>
      </c>
      <c r="F606" s="18">
        <v>13</v>
      </c>
      <c r="G606" s="3">
        <f t="shared" si="8"/>
        <v>100</v>
      </c>
    </row>
    <row r="607" spans="1:7">
      <c r="A607" s="148"/>
      <c r="B607" s="167"/>
      <c r="C607" s="165"/>
      <c r="D607" s="18" t="s">
        <v>417</v>
      </c>
      <c r="E607" s="18">
        <v>660</v>
      </c>
      <c r="F607" s="18">
        <v>660</v>
      </c>
      <c r="G607" s="3">
        <f t="shared" si="8"/>
        <v>100</v>
      </c>
    </row>
    <row r="608" spans="1:7">
      <c r="A608" s="148"/>
      <c r="B608" s="167"/>
      <c r="C608" s="92" t="s">
        <v>430</v>
      </c>
      <c r="D608" s="18" t="s">
        <v>300</v>
      </c>
      <c r="E608" s="18">
        <v>4</v>
      </c>
      <c r="F608" s="18">
        <v>4</v>
      </c>
      <c r="G608" s="3">
        <f t="shared" si="8"/>
        <v>100</v>
      </c>
    </row>
    <row r="609" spans="1:7">
      <c r="A609" s="148"/>
      <c r="B609" s="167"/>
      <c r="C609" s="163" t="s">
        <v>431</v>
      </c>
      <c r="D609" s="18" t="s">
        <v>421</v>
      </c>
      <c r="E609" s="62">
        <f>14.5+25.7+5.7</f>
        <v>45.900000000000006</v>
      </c>
      <c r="F609" s="62">
        <f>14.5+25.7+5.7</f>
        <v>45.900000000000006</v>
      </c>
      <c r="G609" s="3">
        <f t="shared" si="8"/>
        <v>100</v>
      </c>
    </row>
    <row r="610" spans="1:7">
      <c r="A610" s="148"/>
      <c r="B610" s="167"/>
      <c r="C610" s="164"/>
      <c r="D610" s="18" t="s">
        <v>481</v>
      </c>
      <c r="E610" s="62">
        <f>2456+4595+1345</f>
        <v>8396</v>
      </c>
      <c r="F610" s="62">
        <f>2456+4595+1345</f>
        <v>8396</v>
      </c>
      <c r="G610" s="3">
        <f t="shared" si="8"/>
        <v>100</v>
      </c>
    </row>
    <row r="611" spans="1:7">
      <c r="A611" s="148"/>
      <c r="B611" s="167"/>
      <c r="C611" s="165"/>
      <c r="D611" s="18" t="s">
        <v>481</v>
      </c>
      <c r="E611" s="18">
        <f>302+628+186</f>
        <v>1116</v>
      </c>
      <c r="F611" s="18">
        <f>302+628+186</f>
        <v>1116</v>
      </c>
      <c r="G611" s="3">
        <f t="shared" si="8"/>
        <v>100</v>
      </c>
    </row>
    <row r="612" spans="1:7">
      <c r="A612" s="148"/>
      <c r="B612" s="167"/>
      <c r="C612" s="163" t="s">
        <v>434</v>
      </c>
      <c r="D612" s="18" t="s">
        <v>421</v>
      </c>
      <c r="E612" s="18">
        <f>85.9+79.3</f>
        <v>165.2</v>
      </c>
      <c r="F612" s="18">
        <f>85.9+79.3</f>
        <v>165.2</v>
      </c>
      <c r="G612" s="3">
        <f t="shared" si="8"/>
        <v>100</v>
      </c>
    </row>
    <row r="613" spans="1:7">
      <c r="A613" s="148"/>
      <c r="B613" s="167"/>
      <c r="C613" s="164"/>
      <c r="D613" s="18" t="s">
        <v>481</v>
      </c>
      <c r="E613" s="18">
        <f>3165+2386</f>
        <v>5551</v>
      </c>
      <c r="F613" s="18">
        <f>3165+2386</f>
        <v>5551</v>
      </c>
      <c r="G613" s="3">
        <f t="shared" si="8"/>
        <v>100</v>
      </c>
    </row>
    <row r="614" spans="1:7">
      <c r="A614" s="148"/>
      <c r="B614" s="167"/>
      <c r="C614" s="165"/>
      <c r="D614" s="18" t="s">
        <v>481</v>
      </c>
      <c r="E614" s="18">
        <f>354+549</f>
        <v>903</v>
      </c>
      <c r="F614" s="18">
        <f>354+549</f>
        <v>903</v>
      </c>
      <c r="G614" s="3">
        <f t="shared" si="8"/>
        <v>100</v>
      </c>
    </row>
    <row r="615" spans="1:7">
      <c r="A615" s="148"/>
      <c r="B615" s="167"/>
      <c r="C615" s="163" t="s">
        <v>532</v>
      </c>
      <c r="D615" s="18" t="s">
        <v>421</v>
      </c>
      <c r="E615" s="18">
        <f>5+0.6</f>
        <v>5.6</v>
      </c>
      <c r="F615" s="18">
        <f>5+0.6</f>
        <v>5.6</v>
      </c>
      <c r="G615" s="3">
        <f t="shared" si="8"/>
        <v>100</v>
      </c>
    </row>
    <row r="616" spans="1:7">
      <c r="A616" s="148"/>
      <c r="B616" s="167"/>
      <c r="C616" s="164"/>
      <c r="D616" s="18" t="s">
        <v>481</v>
      </c>
      <c r="E616" s="18">
        <f>475+112</f>
        <v>587</v>
      </c>
      <c r="F616" s="18">
        <f>475+112</f>
        <v>587</v>
      </c>
      <c r="G616" s="3">
        <f t="shared" si="8"/>
        <v>100</v>
      </c>
    </row>
    <row r="617" spans="1:7">
      <c r="A617" s="148"/>
      <c r="B617" s="167"/>
      <c r="C617" s="165"/>
      <c r="D617" s="18" t="s">
        <v>481</v>
      </c>
      <c r="E617" s="18">
        <f>5</f>
        <v>5</v>
      </c>
      <c r="F617" s="18">
        <f>5</f>
        <v>5</v>
      </c>
      <c r="G617" s="3">
        <f t="shared" si="8"/>
        <v>100</v>
      </c>
    </row>
    <row r="618" spans="1:7" ht="45">
      <c r="A618" s="148"/>
      <c r="B618" s="167"/>
      <c r="C618" s="92" t="s">
        <v>533</v>
      </c>
      <c r="D618" s="18" t="s">
        <v>440</v>
      </c>
      <c r="E618" s="18" t="s">
        <v>534</v>
      </c>
      <c r="F618" s="18" t="s">
        <v>534</v>
      </c>
      <c r="G618" s="3">
        <v>100</v>
      </c>
    </row>
    <row r="619" spans="1:7">
      <c r="A619" s="148"/>
      <c r="B619" s="167"/>
      <c r="C619" s="92" t="s">
        <v>535</v>
      </c>
      <c r="D619" s="18" t="s">
        <v>421</v>
      </c>
      <c r="E619" s="18">
        <v>17.100000000000001</v>
      </c>
      <c r="F619" s="18">
        <v>17.100000000000001</v>
      </c>
      <c r="G619" s="3">
        <f t="shared" si="8"/>
        <v>100</v>
      </c>
    </row>
    <row r="620" spans="1:7">
      <c r="A620" s="148"/>
      <c r="B620" s="167"/>
      <c r="C620" s="92" t="s">
        <v>444</v>
      </c>
      <c r="D620" s="18" t="s">
        <v>421</v>
      </c>
      <c r="E620" s="18">
        <v>168.6</v>
      </c>
      <c r="F620" s="18">
        <v>168.6</v>
      </c>
      <c r="G620" s="3">
        <f t="shared" si="8"/>
        <v>100</v>
      </c>
    </row>
    <row r="621" spans="1:7">
      <c r="A621" s="148"/>
      <c r="B621" s="167"/>
      <c r="C621" s="92" t="s">
        <v>446</v>
      </c>
      <c r="D621" s="93" t="s">
        <v>421</v>
      </c>
      <c r="E621" s="93">
        <v>300</v>
      </c>
      <c r="F621" s="18">
        <v>300</v>
      </c>
      <c r="G621" s="3">
        <f t="shared" si="8"/>
        <v>100</v>
      </c>
    </row>
    <row r="622" spans="1:7" ht="30">
      <c r="A622" s="148"/>
      <c r="B622" s="167"/>
      <c r="C622" s="97" t="s">
        <v>447</v>
      </c>
      <c r="D622" s="98" t="s">
        <v>421</v>
      </c>
      <c r="E622" s="98">
        <v>1533.8</v>
      </c>
      <c r="F622" s="99">
        <v>1533.8</v>
      </c>
      <c r="G622" s="3">
        <f t="shared" si="8"/>
        <v>100</v>
      </c>
    </row>
    <row r="623" spans="1:7">
      <c r="A623" s="148"/>
      <c r="B623" s="167"/>
      <c r="C623" s="92" t="s">
        <v>496</v>
      </c>
      <c r="D623" s="18" t="s">
        <v>421</v>
      </c>
      <c r="E623" s="18">
        <v>109</v>
      </c>
      <c r="F623" s="18">
        <v>109</v>
      </c>
      <c r="G623" s="3">
        <f t="shared" si="8"/>
        <v>100</v>
      </c>
    </row>
    <row r="624" spans="1:7">
      <c r="A624" s="148"/>
      <c r="B624" s="167"/>
      <c r="C624" s="92" t="s">
        <v>480</v>
      </c>
      <c r="D624" s="18" t="s">
        <v>450</v>
      </c>
      <c r="E624" s="18" t="s">
        <v>536</v>
      </c>
      <c r="F624" s="18" t="s">
        <v>536</v>
      </c>
      <c r="G624" s="3">
        <v>100</v>
      </c>
    </row>
    <row r="625" spans="1:7" ht="30">
      <c r="A625" s="148"/>
      <c r="B625" s="167"/>
      <c r="C625" s="92" t="s">
        <v>537</v>
      </c>
      <c r="D625" s="18" t="s">
        <v>421</v>
      </c>
      <c r="E625" s="18">
        <v>529.6</v>
      </c>
      <c r="F625" s="18">
        <v>529.6</v>
      </c>
      <c r="G625" s="3">
        <f t="shared" si="8"/>
        <v>100</v>
      </c>
    </row>
    <row r="626" spans="1:7">
      <c r="A626" s="148"/>
      <c r="B626" s="167"/>
      <c r="C626" s="100" t="s">
        <v>538</v>
      </c>
      <c r="D626" s="54" t="s">
        <v>421</v>
      </c>
      <c r="E626" s="101">
        <v>426.7</v>
      </c>
      <c r="F626" s="101">
        <v>426.7</v>
      </c>
      <c r="G626" s="3">
        <f t="shared" si="8"/>
        <v>100</v>
      </c>
    </row>
    <row r="627" spans="1:7">
      <c r="A627" s="148"/>
      <c r="B627" s="167"/>
      <c r="C627" s="92" t="s">
        <v>539</v>
      </c>
      <c r="D627" s="18" t="s">
        <v>497</v>
      </c>
      <c r="E627" s="18">
        <v>79.7</v>
      </c>
      <c r="F627" s="18">
        <v>79.7</v>
      </c>
      <c r="G627" s="3">
        <f t="shared" si="8"/>
        <v>100</v>
      </c>
    </row>
    <row r="628" spans="1:7" ht="15.75" thickBot="1">
      <c r="A628" s="140"/>
      <c r="B628" s="168"/>
      <c r="C628" s="102" t="s">
        <v>465</v>
      </c>
      <c r="D628" s="103" t="s">
        <v>421</v>
      </c>
      <c r="E628" s="103">
        <v>23.2</v>
      </c>
      <c r="F628" s="103">
        <v>23.2</v>
      </c>
      <c r="G628" s="3">
        <f t="shared" si="8"/>
        <v>100</v>
      </c>
    </row>
    <row r="629" spans="1:7">
      <c r="A629" s="147">
        <v>218</v>
      </c>
      <c r="B629" s="137" t="s">
        <v>540</v>
      </c>
      <c r="C629" s="26" t="s">
        <v>541</v>
      </c>
      <c r="D629" s="104" t="s">
        <v>264</v>
      </c>
      <c r="E629" s="1">
        <v>12</v>
      </c>
      <c r="F629" s="1">
        <v>12</v>
      </c>
      <c r="G629" s="3">
        <f t="shared" si="8"/>
        <v>100</v>
      </c>
    </row>
    <row r="630" spans="1:7" ht="30">
      <c r="A630" s="148"/>
      <c r="B630" s="149"/>
      <c r="C630" s="26" t="s">
        <v>542</v>
      </c>
      <c r="D630" s="104" t="s">
        <v>264</v>
      </c>
      <c r="E630" s="1">
        <v>8</v>
      </c>
      <c r="F630" s="1">
        <v>8</v>
      </c>
      <c r="G630" s="3">
        <f t="shared" si="8"/>
        <v>100</v>
      </c>
    </row>
    <row r="631" spans="1:7">
      <c r="A631" s="148"/>
      <c r="B631" s="149"/>
      <c r="C631" s="26" t="s">
        <v>543</v>
      </c>
      <c r="D631" s="105" t="s">
        <v>450</v>
      </c>
      <c r="E631" s="1" t="s">
        <v>544</v>
      </c>
      <c r="F631" s="1" t="s">
        <v>544</v>
      </c>
      <c r="G631" s="3">
        <v>100</v>
      </c>
    </row>
    <row r="632" spans="1:7">
      <c r="A632" s="148"/>
      <c r="B632" s="149"/>
      <c r="C632" s="26" t="s">
        <v>545</v>
      </c>
      <c r="D632" s="105" t="s">
        <v>450</v>
      </c>
      <c r="E632" s="1" t="s">
        <v>546</v>
      </c>
      <c r="F632" s="1" t="s">
        <v>546</v>
      </c>
      <c r="G632" s="3">
        <v>100</v>
      </c>
    </row>
    <row r="633" spans="1:7" ht="60">
      <c r="A633" s="140"/>
      <c r="B633" s="138"/>
      <c r="C633" s="26" t="s">
        <v>547</v>
      </c>
      <c r="D633" s="105" t="s">
        <v>548</v>
      </c>
      <c r="E633" s="1">
        <v>180.4</v>
      </c>
      <c r="F633" s="1">
        <v>180.4</v>
      </c>
      <c r="G633" s="3">
        <f t="shared" si="8"/>
        <v>100</v>
      </c>
    </row>
    <row r="634" spans="1:7" ht="30">
      <c r="A634" s="169">
        <v>219</v>
      </c>
      <c r="B634" s="158" t="s">
        <v>549</v>
      </c>
      <c r="C634" s="26" t="s">
        <v>550</v>
      </c>
      <c r="D634" s="25" t="s">
        <v>417</v>
      </c>
      <c r="E634" s="40">
        <v>9</v>
      </c>
      <c r="F634" s="40">
        <v>9</v>
      </c>
      <c r="G634" s="3">
        <f t="shared" si="8"/>
        <v>100</v>
      </c>
    </row>
    <row r="635" spans="1:7">
      <c r="A635" s="129"/>
      <c r="B635" s="131"/>
      <c r="C635" s="26" t="s">
        <v>551</v>
      </c>
      <c r="D635" s="25" t="s">
        <v>417</v>
      </c>
      <c r="E635" s="40">
        <v>5</v>
      </c>
      <c r="F635" s="40">
        <v>5</v>
      </c>
      <c r="G635" s="3">
        <f t="shared" si="8"/>
        <v>100</v>
      </c>
    </row>
    <row r="636" spans="1:7" ht="30">
      <c r="A636" s="129"/>
      <c r="B636" s="131"/>
      <c r="C636" s="26" t="s">
        <v>418</v>
      </c>
      <c r="D636" s="25" t="s">
        <v>417</v>
      </c>
      <c r="E636" s="40">
        <v>30</v>
      </c>
      <c r="F636" s="40">
        <v>30</v>
      </c>
      <c r="G636" s="3">
        <f t="shared" si="8"/>
        <v>100</v>
      </c>
    </row>
    <row r="637" spans="1:7" ht="30">
      <c r="A637" s="129"/>
      <c r="B637" s="131"/>
      <c r="C637" s="26" t="s">
        <v>552</v>
      </c>
      <c r="D637" s="25" t="s">
        <v>297</v>
      </c>
      <c r="E637" s="40">
        <v>4</v>
      </c>
      <c r="F637" s="40">
        <v>4</v>
      </c>
      <c r="G637" s="3">
        <f t="shared" si="8"/>
        <v>100</v>
      </c>
    </row>
    <row r="638" spans="1:7" ht="30">
      <c r="A638" s="129"/>
      <c r="B638" s="131"/>
      <c r="C638" s="26" t="s">
        <v>553</v>
      </c>
      <c r="D638" s="25" t="s">
        <v>421</v>
      </c>
      <c r="E638" s="40">
        <v>10</v>
      </c>
      <c r="F638" s="40">
        <v>10</v>
      </c>
      <c r="G638" s="3">
        <f t="shared" si="8"/>
        <v>100</v>
      </c>
    </row>
    <row r="639" spans="1:7" ht="30">
      <c r="A639" s="129"/>
      <c r="B639" s="131"/>
      <c r="C639" s="26" t="s">
        <v>422</v>
      </c>
      <c r="D639" s="123" t="s">
        <v>417</v>
      </c>
      <c r="E639" s="38">
        <v>1311</v>
      </c>
      <c r="F639" s="39">
        <v>1311</v>
      </c>
      <c r="G639" s="3">
        <f t="shared" si="8"/>
        <v>100</v>
      </c>
    </row>
    <row r="640" spans="1:7">
      <c r="A640" s="129"/>
      <c r="B640" s="131"/>
      <c r="C640" s="26" t="s">
        <v>554</v>
      </c>
      <c r="D640" s="124" t="s">
        <v>417</v>
      </c>
      <c r="E640" s="38">
        <v>2.5</v>
      </c>
      <c r="F640" s="37">
        <v>2.5</v>
      </c>
      <c r="G640" s="3">
        <f t="shared" si="8"/>
        <v>100</v>
      </c>
    </row>
    <row r="641" spans="1:7" ht="30">
      <c r="A641" s="129"/>
      <c r="B641" s="131"/>
      <c r="C641" s="26" t="s">
        <v>555</v>
      </c>
      <c r="D641" s="75" t="s">
        <v>297</v>
      </c>
      <c r="E641" s="40">
        <v>1</v>
      </c>
      <c r="F641" s="42">
        <v>1</v>
      </c>
      <c r="G641" s="3">
        <f t="shared" si="8"/>
        <v>100</v>
      </c>
    </row>
    <row r="642" spans="1:7" ht="45">
      <c r="A642" s="129"/>
      <c r="B642" s="131"/>
      <c r="C642" s="26" t="s">
        <v>424</v>
      </c>
      <c r="D642" s="75" t="s">
        <v>297</v>
      </c>
      <c r="E642" s="40">
        <v>2</v>
      </c>
      <c r="F642" s="42">
        <v>2</v>
      </c>
      <c r="G642" s="3">
        <f t="shared" si="8"/>
        <v>100</v>
      </c>
    </row>
    <row r="643" spans="1:7" ht="30">
      <c r="A643" s="129"/>
      <c r="B643" s="131"/>
      <c r="C643" s="26" t="s">
        <v>556</v>
      </c>
      <c r="D643" s="25" t="s">
        <v>297</v>
      </c>
      <c r="E643" s="40">
        <v>15</v>
      </c>
      <c r="F643" s="40">
        <v>15</v>
      </c>
      <c r="G643" s="3">
        <f t="shared" si="8"/>
        <v>100</v>
      </c>
    </row>
    <row r="644" spans="1:7" ht="30">
      <c r="A644" s="126"/>
      <c r="B644" s="132"/>
      <c r="C644" s="26" t="s">
        <v>557</v>
      </c>
      <c r="D644" s="124" t="s">
        <v>297</v>
      </c>
      <c r="E644" s="41">
        <v>25</v>
      </c>
      <c r="F644" s="37">
        <v>25</v>
      </c>
      <c r="G644" s="3">
        <f t="shared" si="8"/>
        <v>100</v>
      </c>
    </row>
    <row r="645" spans="1:7" ht="30">
      <c r="A645" s="147">
        <v>220</v>
      </c>
      <c r="B645" s="137" t="s">
        <v>558</v>
      </c>
      <c r="C645" s="106" t="s">
        <v>416</v>
      </c>
      <c r="D645" s="44" t="s">
        <v>417</v>
      </c>
      <c r="E645" s="44">
        <v>1</v>
      </c>
      <c r="F645" s="44">
        <v>1</v>
      </c>
      <c r="G645" s="3">
        <f t="shared" si="8"/>
        <v>100</v>
      </c>
    </row>
    <row r="646" spans="1:7" ht="30">
      <c r="A646" s="148"/>
      <c r="B646" s="149"/>
      <c r="C646" s="106" t="s">
        <v>418</v>
      </c>
      <c r="D646" s="44" t="s">
        <v>417</v>
      </c>
      <c r="E646" s="44">
        <v>40</v>
      </c>
      <c r="F646" s="44">
        <v>40</v>
      </c>
      <c r="G646" s="3">
        <f t="shared" si="8"/>
        <v>100</v>
      </c>
    </row>
    <row r="647" spans="1:7" ht="30">
      <c r="A647" s="148"/>
      <c r="B647" s="149"/>
      <c r="C647" s="106" t="s">
        <v>419</v>
      </c>
      <c r="D647" s="44" t="s">
        <v>297</v>
      </c>
      <c r="E647" s="44">
        <v>3</v>
      </c>
      <c r="F647" s="44">
        <v>3</v>
      </c>
      <c r="G647" s="3">
        <f t="shared" si="8"/>
        <v>100</v>
      </c>
    </row>
    <row r="648" spans="1:7" ht="60">
      <c r="A648" s="148"/>
      <c r="B648" s="149"/>
      <c r="C648" s="106" t="s">
        <v>559</v>
      </c>
      <c r="D648" s="44" t="s">
        <v>421</v>
      </c>
      <c r="E648" s="44">
        <v>5</v>
      </c>
      <c r="F648" s="44">
        <v>5</v>
      </c>
      <c r="G648" s="3">
        <f t="shared" si="8"/>
        <v>100</v>
      </c>
    </row>
    <row r="649" spans="1:7" ht="30">
      <c r="A649" s="148"/>
      <c r="B649" s="149"/>
      <c r="C649" s="44" t="s">
        <v>422</v>
      </c>
      <c r="D649" s="44" t="s">
        <v>417</v>
      </c>
      <c r="E649" s="44">
        <v>520</v>
      </c>
      <c r="F649" s="44">
        <v>520</v>
      </c>
      <c r="G649" s="3">
        <f t="shared" si="8"/>
        <v>100</v>
      </c>
    </row>
    <row r="650" spans="1:7" ht="30">
      <c r="A650" s="148"/>
      <c r="B650" s="149"/>
      <c r="C650" s="106" t="s">
        <v>515</v>
      </c>
      <c r="D650" s="44" t="s">
        <v>297</v>
      </c>
      <c r="E650" s="44">
        <v>1</v>
      </c>
      <c r="F650" s="44">
        <v>1</v>
      </c>
      <c r="G650" s="3">
        <f t="shared" si="8"/>
        <v>100</v>
      </c>
    </row>
    <row r="651" spans="1:7" ht="45">
      <c r="A651" s="148"/>
      <c r="B651" s="149"/>
      <c r="C651" s="106" t="s">
        <v>523</v>
      </c>
      <c r="D651" s="44" t="s">
        <v>297</v>
      </c>
      <c r="E651" s="44">
        <v>3</v>
      </c>
      <c r="F651" s="44">
        <v>3</v>
      </c>
      <c r="G651" s="3">
        <f t="shared" si="8"/>
        <v>100</v>
      </c>
    </row>
    <row r="652" spans="1:7">
      <c r="A652" s="148"/>
      <c r="B652" s="149"/>
      <c r="C652" s="106" t="s">
        <v>486</v>
      </c>
      <c r="D652" s="44" t="s">
        <v>297</v>
      </c>
      <c r="E652" s="44">
        <v>18</v>
      </c>
      <c r="F652" s="44">
        <v>18</v>
      </c>
      <c r="G652" s="3">
        <f t="shared" si="8"/>
        <v>100</v>
      </c>
    </row>
    <row r="653" spans="1:7" ht="45">
      <c r="A653" s="148"/>
      <c r="B653" s="149"/>
      <c r="C653" s="44" t="s">
        <v>560</v>
      </c>
      <c r="D653" s="44" t="s">
        <v>297</v>
      </c>
      <c r="E653" s="44">
        <v>60</v>
      </c>
      <c r="F653" s="44">
        <v>60</v>
      </c>
      <c r="G653" s="3">
        <f t="shared" si="8"/>
        <v>100</v>
      </c>
    </row>
    <row r="654" spans="1:7">
      <c r="A654" s="148"/>
      <c r="B654" s="149"/>
      <c r="C654" s="106" t="s">
        <v>475</v>
      </c>
      <c r="D654" s="44" t="s">
        <v>417</v>
      </c>
      <c r="E654" s="44" t="s">
        <v>561</v>
      </c>
      <c r="F654" s="44" t="s">
        <v>561</v>
      </c>
      <c r="G654" s="3">
        <v>100</v>
      </c>
    </row>
    <row r="655" spans="1:7">
      <c r="A655" s="148"/>
      <c r="B655" s="149"/>
      <c r="C655" s="106" t="s">
        <v>430</v>
      </c>
      <c r="D655" s="44" t="s">
        <v>316</v>
      </c>
      <c r="E655" s="44">
        <v>5</v>
      </c>
      <c r="F655" s="44">
        <v>5</v>
      </c>
      <c r="G655" s="3">
        <f t="shared" si="8"/>
        <v>100</v>
      </c>
    </row>
    <row r="656" spans="1:7">
      <c r="A656" s="148"/>
      <c r="B656" s="149"/>
      <c r="C656" s="159" t="s">
        <v>431</v>
      </c>
      <c r="D656" s="44" t="s">
        <v>421</v>
      </c>
      <c r="E656" s="44">
        <v>6.9</v>
      </c>
      <c r="F656" s="44">
        <v>6.9</v>
      </c>
      <c r="G656" s="3">
        <f t="shared" si="8"/>
        <v>100</v>
      </c>
    </row>
    <row r="657" spans="1:7">
      <c r="A657" s="148"/>
      <c r="B657" s="149"/>
      <c r="C657" s="159"/>
      <c r="D657" s="44" t="s">
        <v>562</v>
      </c>
      <c r="E657" s="44">
        <v>1223</v>
      </c>
      <c r="F657" s="44">
        <v>1223</v>
      </c>
      <c r="G657" s="3">
        <f t="shared" si="8"/>
        <v>100</v>
      </c>
    </row>
    <row r="658" spans="1:7">
      <c r="A658" s="148"/>
      <c r="B658" s="149"/>
      <c r="C658" s="159"/>
      <c r="D658" s="44" t="s">
        <v>563</v>
      </c>
      <c r="E658" s="44">
        <v>1152</v>
      </c>
      <c r="F658" s="44">
        <v>1152</v>
      </c>
      <c r="G658" s="3">
        <f t="shared" si="8"/>
        <v>100</v>
      </c>
    </row>
    <row r="659" spans="1:7">
      <c r="A659" s="148"/>
      <c r="B659" s="149"/>
      <c r="C659" s="159" t="s">
        <v>434</v>
      </c>
      <c r="D659" s="44" t="s">
        <v>421</v>
      </c>
      <c r="E659" s="44">
        <v>22.5</v>
      </c>
      <c r="F659" s="44">
        <v>22.5</v>
      </c>
      <c r="G659" s="3">
        <f t="shared" si="8"/>
        <v>100</v>
      </c>
    </row>
    <row r="660" spans="1:7">
      <c r="A660" s="148"/>
      <c r="B660" s="149"/>
      <c r="C660" s="159"/>
      <c r="D660" s="44" t="s">
        <v>562</v>
      </c>
      <c r="E660" s="44">
        <v>1037</v>
      </c>
      <c r="F660" s="44">
        <v>1037</v>
      </c>
      <c r="G660" s="3">
        <f t="shared" si="8"/>
        <v>100</v>
      </c>
    </row>
    <row r="661" spans="1:7">
      <c r="A661" s="148"/>
      <c r="B661" s="149"/>
      <c r="C661" s="159"/>
      <c r="D661" s="44" t="s">
        <v>563</v>
      </c>
      <c r="E661" s="44">
        <v>965</v>
      </c>
      <c r="F661" s="44">
        <v>965</v>
      </c>
      <c r="G661" s="3">
        <f t="shared" si="8"/>
        <v>100</v>
      </c>
    </row>
    <row r="662" spans="1:7" ht="45">
      <c r="A662" s="148"/>
      <c r="B662" s="149"/>
      <c r="C662" s="44" t="s">
        <v>564</v>
      </c>
      <c r="D662" s="44" t="s">
        <v>492</v>
      </c>
      <c r="E662" s="44" t="s">
        <v>565</v>
      </c>
      <c r="F662" s="44" t="s">
        <v>565</v>
      </c>
      <c r="G662" s="3">
        <v>100</v>
      </c>
    </row>
    <row r="663" spans="1:7">
      <c r="A663" s="148"/>
      <c r="B663" s="149"/>
      <c r="C663" s="106" t="s">
        <v>444</v>
      </c>
      <c r="D663" s="44" t="s">
        <v>421</v>
      </c>
      <c r="E663" s="44">
        <v>10</v>
      </c>
      <c r="F663" s="44">
        <v>10</v>
      </c>
      <c r="G663" s="3">
        <f t="shared" si="8"/>
        <v>100</v>
      </c>
    </row>
    <row r="664" spans="1:7">
      <c r="A664" s="148"/>
      <c r="B664" s="149"/>
      <c r="C664" s="44" t="s">
        <v>446</v>
      </c>
      <c r="D664" s="44" t="s">
        <v>421</v>
      </c>
      <c r="E664" s="44">
        <v>8</v>
      </c>
      <c r="F664" s="44">
        <v>8</v>
      </c>
      <c r="G664" s="3">
        <f t="shared" si="8"/>
        <v>100</v>
      </c>
    </row>
    <row r="665" spans="1:7" ht="30">
      <c r="A665" s="148"/>
      <c r="B665" s="149"/>
      <c r="C665" s="44" t="s">
        <v>447</v>
      </c>
      <c r="D665" s="44" t="s">
        <v>421</v>
      </c>
      <c r="E665" s="44">
        <v>181</v>
      </c>
      <c r="F665" s="44">
        <v>181</v>
      </c>
      <c r="G665" s="3">
        <f t="shared" si="8"/>
        <v>100</v>
      </c>
    </row>
    <row r="666" spans="1:7" ht="15.75">
      <c r="A666" s="148"/>
      <c r="B666" s="149"/>
      <c r="C666" s="43" t="s">
        <v>496</v>
      </c>
      <c r="D666" s="43" t="s">
        <v>421</v>
      </c>
      <c r="E666" s="43">
        <v>10</v>
      </c>
      <c r="F666" s="44">
        <v>10</v>
      </c>
      <c r="G666" s="3">
        <f t="shared" si="8"/>
        <v>100</v>
      </c>
    </row>
    <row r="667" spans="1:7" ht="15.75">
      <c r="A667" s="148"/>
      <c r="B667" s="149"/>
      <c r="C667" s="160" t="s">
        <v>566</v>
      </c>
      <c r="D667" s="43" t="s">
        <v>421</v>
      </c>
      <c r="E667" s="43">
        <v>32</v>
      </c>
      <c r="F667" s="44">
        <v>32</v>
      </c>
      <c r="G667" s="3">
        <f t="shared" si="8"/>
        <v>100</v>
      </c>
    </row>
    <row r="668" spans="1:7" ht="15.75">
      <c r="A668" s="148"/>
      <c r="B668" s="149"/>
      <c r="C668" s="161"/>
      <c r="D668" s="43" t="s">
        <v>562</v>
      </c>
      <c r="E668" s="43">
        <v>755</v>
      </c>
      <c r="F668" s="44">
        <v>755</v>
      </c>
      <c r="G668" s="3">
        <f t="shared" si="8"/>
        <v>100</v>
      </c>
    </row>
    <row r="669" spans="1:7" ht="15.75">
      <c r="A669" s="148"/>
      <c r="B669" s="149"/>
      <c r="C669" s="153" t="s">
        <v>455</v>
      </c>
      <c r="D669" s="43" t="s">
        <v>421</v>
      </c>
      <c r="E669" s="43">
        <v>20.2</v>
      </c>
      <c r="F669" s="44">
        <v>20.2</v>
      </c>
      <c r="G669" s="3">
        <f t="shared" si="8"/>
        <v>100</v>
      </c>
    </row>
    <row r="670" spans="1:7" ht="15.75">
      <c r="A670" s="148"/>
      <c r="B670" s="149"/>
      <c r="C670" s="153"/>
      <c r="D670" s="43" t="s">
        <v>562</v>
      </c>
      <c r="E670" s="43">
        <v>526</v>
      </c>
      <c r="F670" s="44">
        <v>526</v>
      </c>
      <c r="G670" s="3">
        <f t="shared" si="8"/>
        <v>100</v>
      </c>
    </row>
    <row r="671" spans="1:7" ht="15.75">
      <c r="A671" s="148"/>
      <c r="B671" s="149"/>
      <c r="C671" s="153" t="s">
        <v>458</v>
      </c>
      <c r="D671" s="43" t="s">
        <v>421</v>
      </c>
      <c r="E671" s="43">
        <v>11.8</v>
      </c>
      <c r="F671" s="44">
        <v>11.8</v>
      </c>
      <c r="G671" s="3">
        <f t="shared" si="8"/>
        <v>100</v>
      </c>
    </row>
    <row r="672" spans="1:7" ht="15.75">
      <c r="A672" s="148"/>
      <c r="B672" s="149"/>
      <c r="C672" s="153"/>
      <c r="D672" s="43" t="s">
        <v>562</v>
      </c>
      <c r="E672" s="43">
        <v>229</v>
      </c>
      <c r="F672" s="44">
        <v>229</v>
      </c>
      <c r="G672" s="3">
        <f t="shared" si="8"/>
        <v>100</v>
      </c>
    </row>
    <row r="673" spans="1:7" ht="15.75">
      <c r="A673" s="148"/>
      <c r="B673" s="149"/>
      <c r="C673" s="153" t="s">
        <v>567</v>
      </c>
      <c r="D673" s="43" t="s">
        <v>421</v>
      </c>
      <c r="E673" s="43">
        <v>12.4</v>
      </c>
      <c r="F673" s="44">
        <v>12.4</v>
      </c>
      <c r="G673" s="3">
        <f t="shared" si="8"/>
        <v>100</v>
      </c>
    </row>
    <row r="674" spans="1:7" ht="15.75">
      <c r="A674" s="148"/>
      <c r="B674" s="149"/>
      <c r="C674" s="153"/>
      <c r="D674" s="43" t="s">
        <v>562</v>
      </c>
      <c r="E674" s="43">
        <v>529</v>
      </c>
      <c r="F674" s="44">
        <v>529</v>
      </c>
      <c r="G674" s="3">
        <f t="shared" si="8"/>
        <v>100</v>
      </c>
    </row>
    <row r="675" spans="1:7" ht="15.75">
      <c r="A675" s="148"/>
      <c r="B675" s="149"/>
      <c r="C675" s="153"/>
      <c r="D675" s="43" t="s">
        <v>563</v>
      </c>
      <c r="E675" s="43">
        <v>438</v>
      </c>
      <c r="F675" s="44">
        <v>438</v>
      </c>
      <c r="G675" s="3">
        <f t="shared" si="8"/>
        <v>100</v>
      </c>
    </row>
    <row r="676" spans="1:7" ht="15.75">
      <c r="A676" s="148"/>
      <c r="B676" s="149"/>
      <c r="C676" s="153" t="s">
        <v>568</v>
      </c>
      <c r="D676" s="43" t="s">
        <v>421</v>
      </c>
      <c r="E676" s="43">
        <v>12.8</v>
      </c>
      <c r="F676" s="44">
        <v>12.8</v>
      </c>
      <c r="G676" s="3">
        <f t="shared" si="8"/>
        <v>100</v>
      </c>
    </row>
    <row r="677" spans="1:7" ht="15.75">
      <c r="A677" s="148"/>
      <c r="B677" s="149"/>
      <c r="C677" s="153"/>
      <c r="D677" s="43" t="s">
        <v>562</v>
      </c>
      <c r="E677" s="43">
        <v>966</v>
      </c>
      <c r="F677" s="44">
        <v>966</v>
      </c>
      <c r="G677" s="3">
        <f t="shared" si="8"/>
        <v>100</v>
      </c>
    </row>
    <row r="678" spans="1:7" ht="15.75">
      <c r="A678" s="148"/>
      <c r="B678" s="149"/>
      <c r="C678" s="153"/>
      <c r="D678" s="43" t="s">
        <v>563</v>
      </c>
      <c r="E678" s="43">
        <v>771</v>
      </c>
      <c r="F678" s="44">
        <v>771</v>
      </c>
      <c r="G678" s="3">
        <f t="shared" si="8"/>
        <v>100</v>
      </c>
    </row>
    <row r="679" spans="1:7" ht="15.75">
      <c r="A679" s="148"/>
      <c r="B679" s="149"/>
      <c r="C679" s="43" t="s">
        <v>569</v>
      </c>
      <c r="D679" s="43" t="s">
        <v>421</v>
      </c>
      <c r="E679" s="43">
        <v>107.2</v>
      </c>
      <c r="F679" s="43">
        <v>107.2</v>
      </c>
      <c r="G679" s="3">
        <f t="shared" si="8"/>
        <v>100</v>
      </c>
    </row>
    <row r="680" spans="1:7" ht="31.5">
      <c r="A680" s="148"/>
      <c r="B680" s="149"/>
      <c r="C680" s="43" t="s">
        <v>538</v>
      </c>
      <c r="D680" s="43" t="s">
        <v>421</v>
      </c>
      <c r="E680" s="43">
        <v>76.099999999999994</v>
      </c>
      <c r="F680" s="43">
        <v>76.099999999999994</v>
      </c>
      <c r="G680" s="3">
        <f t="shared" si="8"/>
        <v>100</v>
      </c>
    </row>
    <row r="681" spans="1:7" ht="15.75">
      <c r="A681" s="148"/>
      <c r="B681" s="149"/>
      <c r="C681" s="43" t="s">
        <v>570</v>
      </c>
      <c r="D681" s="43" t="s">
        <v>421</v>
      </c>
      <c r="E681" s="43">
        <v>27.9</v>
      </c>
      <c r="F681" s="43">
        <v>27.9</v>
      </c>
      <c r="G681" s="3">
        <f t="shared" si="8"/>
        <v>100</v>
      </c>
    </row>
    <row r="682" spans="1:7" ht="15.75">
      <c r="A682" s="140"/>
      <c r="B682" s="138"/>
      <c r="C682" s="43" t="s">
        <v>571</v>
      </c>
      <c r="D682" s="43" t="s">
        <v>421</v>
      </c>
      <c r="E682" s="43">
        <v>3.2</v>
      </c>
      <c r="F682" s="43">
        <v>3.2</v>
      </c>
      <c r="G682" s="3">
        <f t="shared" si="8"/>
        <v>100</v>
      </c>
    </row>
    <row r="683" spans="1:7" ht="30">
      <c r="A683" s="147">
        <v>221</v>
      </c>
      <c r="B683" s="137" t="s">
        <v>572</v>
      </c>
      <c r="C683" s="45" t="s">
        <v>573</v>
      </c>
      <c r="D683" s="46" t="s">
        <v>417</v>
      </c>
      <c r="E683" s="27">
        <v>1.5</v>
      </c>
      <c r="F683" s="27">
        <v>1.5</v>
      </c>
      <c r="G683" s="3">
        <f t="shared" si="8"/>
        <v>100</v>
      </c>
    </row>
    <row r="684" spans="1:7" ht="30">
      <c r="A684" s="148"/>
      <c r="B684" s="149"/>
      <c r="C684" s="45" t="s">
        <v>574</v>
      </c>
      <c r="D684" s="46" t="s">
        <v>417</v>
      </c>
      <c r="E684" s="27">
        <v>65</v>
      </c>
      <c r="F684" s="27">
        <v>65</v>
      </c>
      <c r="G684" s="3">
        <f t="shared" si="8"/>
        <v>100</v>
      </c>
    </row>
    <row r="685" spans="1:7" ht="30">
      <c r="A685" s="148"/>
      <c r="B685" s="149"/>
      <c r="C685" s="45" t="s">
        <v>419</v>
      </c>
      <c r="D685" s="46" t="s">
        <v>264</v>
      </c>
      <c r="E685" s="27">
        <v>4</v>
      </c>
      <c r="F685" s="27">
        <v>4</v>
      </c>
      <c r="G685" s="3">
        <f t="shared" si="8"/>
        <v>100</v>
      </c>
    </row>
    <row r="686" spans="1:7" ht="30">
      <c r="A686" s="148"/>
      <c r="B686" s="149"/>
      <c r="C686" s="45" t="s">
        <v>468</v>
      </c>
      <c r="D686" s="47" t="s">
        <v>417</v>
      </c>
      <c r="E686" s="27">
        <v>360</v>
      </c>
      <c r="F686" s="27">
        <v>360</v>
      </c>
      <c r="G686" s="3">
        <f t="shared" si="8"/>
        <v>100</v>
      </c>
    </row>
    <row r="687" spans="1:7" ht="30">
      <c r="A687" s="148"/>
      <c r="B687" s="149"/>
      <c r="C687" s="45" t="s">
        <v>515</v>
      </c>
      <c r="D687" s="47" t="s">
        <v>264</v>
      </c>
      <c r="E687" s="27">
        <v>2</v>
      </c>
      <c r="F687" s="27">
        <v>2</v>
      </c>
      <c r="G687" s="3">
        <f t="shared" si="8"/>
        <v>100</v>
      </c>
    </row>
    <row r="688" spans="1:7" ht="45">
      <c r="A688" s="148"/>
      <c r="B688" s="149"/>
      <c r="C688" s="48" t="s">
        <v>575</v>
      </c>
      <c r="D688" s="47" t="s">
        <v>264</v>
      </c>
      <c r="E688" s="27">
        <v>1</v>
      </c>
      <c r="F688" s="27">
        <v>1</v>
      </c>
      <c r="G688" s="3">
        <f t="shared" si="8"/>
        <v>100</v>
      </c>
    </row>
    <row r="689" spans="1:7" ht="45">
      <c r="A689" s="148"/>
      <c r="B689" s="149"/>
      <c r="C689" s="48" t="s">
        <v>576</v>
      </c>
      <c r="D689" s="47" t="s">
        <v>264</v>
      </c>
      <c r="E689" s="27">
        <v>25</v>
      </c>
      <c r="F689" s="27">
        <v>25</v>
      </c>
      <c r="G689" s="3">
        <f t="shared" si="8"/>
        <v>100</v>
      </c>
    </row>
    <row r="690" spans="1:7" ht="45">
      <c r="A690" s="148"/>
      <c r="B690" s="149"/>
      <c r="C690" s="48" t="s">
        <v>473</v>
      </c>
      <c r="D690" s="47" t="s">
        <v>264</v>
      </c>
      <c r="E690" s="27">
        <v>75</v>
      </c>
      <c r="F690" s="27">
        <v>75</v>
      </c>
      <c r="G690" s="3">
        <f t="shared" si="8"/>
        <v>100</v>
      </c>
    </row>
    <row r="691" spans="1:7" ht="15.75">
      <c r="A691" s="148"/>
      <c r="B691" s="149"/>
      <c r="C691" s="48" t="s">
        <v>475</v>
      </c>
      <c r="D691" s="47" t="s">
        <v>417</v>
      </c>
      <c r="E691" s="27" t="s">
        <v>577</v>
      </c>
      <c r="F691" s="27" t="s">
        <v>578</v>
      </c>
      <c r="G691" s="3">
        <v>100</v>
      </c>
    </row>
    <row r="692" spans="1:7" ht="15.75">
      <c r="A692" s="148"/>
      <c r="B692" s="149"/>
      <c r="C692" s="48" t="s">
        <v>430</v>
      </c>
      <c r="D692" s="47" t="s">
        <v>300</v>
      </c>
      <c r="E692" s="27">
        <v>4</v>
      </c>
      <c r="F692" s="27">
        <v>4</v>
      </c>
      <c r="G692" s="3">
        <f t="shared" si="8"/>
        <v>100</v>
      </c>
    </row>
    <row r="693" spans="1:7" ht="45">
      <c r="A693" s="148"/>
      <c r="B693" s="149"/>
      <c r="C693" s="48" t="s">
        <v>476</v>
      </c>
      <c r="D693" s="47" t="s">
        <v>421</v>
      </c>
      <c r="E693" s="27" t="s">
        <v>579</v>
      </c>
      <c r="F693" s="27" t="s">
        <v>579</v>
      </c>
      <c r="G693" s="3">
        <v>100</v>
      </c>
    </row>
    <row r="694" spans="1:7" ht="15.75">
      <c r="A694" s="148"/>
      <c r="B694" s="149"/>
      <c r="C694" s="162" t="s">
        <v>431</v>
      </c>
      <c r="D694" s="47" t="s">
        <v>421</v>
      </c>
      <c r="E694" s="27">
        <v>6</v>
      </c>
      <c r="F694" s="27">
        <v>6</v>
      </c>
      <c r="G694" s="3">
        <f t="shared" si="8"/>
        <v>100</v>
      </c>
    </row>
    <row r="695" spans="1:7" ht="15.75">
      <c r="A695" s="148"/>
      <c r="B695" s="149"/>
      <c r="C695" s="162"/>
      <c r="D695" s="47" t="s">
        <v>481</v>
      </c>
      <c r="E695" s="49">
        <v>1438</v>
      </c>
      <c r="F695" s="27">
        <v>1438</v>
      </c>
      <c r="G695" s="3">
        <f t="shared" si="8"/>
        <v>100</v>
      </c>
    </row>
    <row r="696" spans="1:7" ht="15.75">
      <c r="A696" s="148"/>
      <c r="B696" s="149"/>
      <c r="C696" s="162"/>
      <c r="D696" s="47" t="s">
        <v>481</v>
      </c>
      <c r="E696" s="49">
        <v>1359</v>
      </c>
      <c r="F696" s="27">
        <v>1359</v>
      </c>
      <c r="G696" s="3">
        <f t="shared" si="8"/>
        <v>100</v>
      </c>
    </row>
    <row r="697" spans="1:7" ht="15.75">
      <c r="A697" s="148"/>
      <c r="B697" s="149"/>
      <c r="C697" s="162" t="s">
        <v>434</v>
      </c>
      <c r="D697" s="47" t="s">
        <v>421</v>
      </c>
      <c r="E697" s="49">
        <v>11.2</v>
      </c>
      <c r="F697" s="49">
        <v>11.2</v>
      </c>
      <c r="G697" s="3">
        <f t="shared" si="8"/>
        <v>100</v>
      </c>
    </row>
    <row r="698" spans="1:7" ht="15.75">
      <c r="A698" s="148"/>
      <c r="B698" s="149"/>
      <c r="C698" s="162"/>
      <c r="D698" s="47" t="s">
        <v>481</v>
      </c>
      <c r="E698" s="49">
        <v>873</v>
      </c>
      <c r="F698" s="49">
        <v>873</v>
      </c>
      <c r="G698" s="3">
        <f t="shared" si="8"/>
        <v>100</v>
      </c>
    </row>
    <row r="699" spans="1:7" ht="15.75">
      <c r="A699" s="148"/>
      <c r="B699" s="149"/>
      <c r="C699" s="162"/>
      <c r="D699" s="47" t="s">
        <v>481</v>
      </c>
      <c r="E699" s="49">
        <v>50</v>
      </c>
      <c r="F699" s="49">
        <v>50</v>
      </c>
      <c r="G699" s="3">
        <f t="shared" si="8"/>
        <v>100</v>
      </c>
    </row>
    <row r="700" spans="1:7" ht="15.75">
      <c r="A700" s="148"/>
      <c r="B700" s="149"/>
      <c r="C700" s="162" t="s">
        <v>532</v>
      </c>
      <c r="D700" s="47" t="s">
        <v>421</v>
      </c>
      <c r="E700" s="27">
        <f>7.8+2.2</f>
        <v>10</v>
      </c>
      <c r="F700" s="27">
        <f>7.8+2.23</f>
        <v>10.029999999999999</v>
      </c>
      <c r="G700" s="3">
        <f t="shared" si="8"/>
        <v>100.29999999999998</v>
      </c>
    </row>
    <row r="701" spans="1:7" ht="15.75">
      <c r="A701" s="148"/>
      <c r="B701" s="149"/>
      <c r="C701" s="162"/>
      <c r="D701" s="47" t="s">
        <v>481</v>
      </c>
      <c r="E701" s="49">
        <f>1282+88</f>
        <v>1370</v>
      </c>
      <c r="F701" s="49">
        <f>1282+88</f>
        <v>1370</v>
      </c>
      <c r="G701" s="3">
        <f t="shared" si="8"/>
        <v>100</v>
      </c>
    </row>
    <row r="702" spans="1:7" ht="15.75">
      <c r="A702" s="148"/>
      <c r="B702" s="149"/>
      <c r="C702" s="48" t="s">
        <v>580</v>
      </c>
      <c r="D702" s="47" t="s">
        <v>421</v>
      </c>
      <c r="E702" s="27">
        <v>33</v>
      </c>
      <c r="F702" s="27">
        <v>33</v>
      </c>
      <c r="G702" s="3">
        <f t="shared" si="8"/>
        <v>100</v>
      </c>
    </row>
    <row r="703" spans="1:7" ht="15.75">
      <c r="A703" s="148"/>
      <c r="B703" s="149"/>
      <c r="C703" s="48" t="s">
        <v>446</v>
      </c>
      <c r="D703" s="47" t="s">
        <v>421</v>
      </c>
      <c r="E703" s="27">
        <v>64.900000000000006</v>
      </c>
      <c r="F703" s="27">
        <v>64.900000000000006</v>
      </c>
      <c r="G703" s="3">
        <f t="shared" si="8"/>
        <v>100</v>
      </c>
    </row>
    <row r="704" spans="1:7" ht="30">
      <c r="A704" s="148"/>
      <c r="B704" s="149"/>
      <c r="C704" s="48" t="s">
        <v>581</v>
      </c>
      <c r="D704" s="47" t="s">
        <v>421</v>
      </c>
      <c r="E704" s="27">
        <v>434.6</v>
      </c>
      <c r="F704" s="27">
        <v>434.6</v>
      </c>
      <c r="G704" s="3">
        <f t="shared" si="8"/>
        <v>100</v>
      </c>
    </row>
    <row r="705" spans="1:7" ht="15.75">
      <c r="A705" s="148"/>
      <c r="B705" s="149"/>
      <c r="C705" s="48" t="s">
        <v>448</v>
      </c>
      <c r="D705" s="47" t="s">
        <v>421</v>
      </c>
      <c r="E705" s="27">
        <v>35.9</v>
      </c>
      <c r="F705" s="27">
        <v>35.9</v>
      </c>
      <c r="G705" s="3">
        <f t="shared" si="8"/>
        <v>100</v>
      </c>
    </row>
    <row r="706" spans="1:7" ht="15.75">
      <c r="A706" s="148"/>
      <c r="B706" s="149"/>
      <c r="C706" s="162" t="s">
        <v>480</v>
      </c>
      <c r="D706" s="47" t="s">
        <v>421</v>
      </c>
      <c r="E706" s="27">
        <v>15.5</v>
      </c>
      <c r="F706" s="27">
        <v>15.5</v>
      </c>
      <c r="G706" s="3">
        <f t="shared" si="8"/>
        <v>100</v>
      </c>
    </row>
    <row r="707" spans="1:7" ht="15.75">
      <c r="A707" s="148"/>
      <c r="B707" s="149"/>
      <c r="C707" s="162"/>
      <c r="D707" s="47" t="s">
        <v>481</v>
      </c>
      <c r="E707" s="49">
        <v>1236</v>
      </c>
      <c r="F707" s="27">
        <v>1236</v>
      </c>
      <c r="G707" s="3">
        <f t="shared" si="8"/>
        <v>100</v>
      </c>
    </row>
    <row r="708" spans="1:7" ht="15.75">
      <c r="A708" s="140"/>
      <c r="B708" s="138"/>
      <c r="C708" s="48" t="s">
        <v>582</v>
      </c>
      <c r="D708" s="50" t="s">
        <v>421</v>
      </c>
      <c r="E708" s="27">
        <v>87.4</v>
      </c>
      <c r="F708" s="27">
        <v>87.4</v>
      </c>
      <c r="G708" s="3">
        <f t="shared" si="8"/>
        <v>100</v>
      </c>
    </row>
    <row r="709" spans="1:7" ht="30">
      <c r="A709" s="147">
        <v>222</v>
      </c>
      <c r="B709" s="137" t="s">
        <v>583</v>
      </c>
      <c r="C709" s="107" t="s">
        <v>418</v>
      </c>
      <c r="D709" s="67" t="s">
        <v>417</v>
      </c>
      <c r="E709" s="108">
        <v>49</v>
      </c>
      <c r="F709" s="108">
        <v>49</v>
      </c>
      <c r="G709" s="3">
        <f t="shared" si="8"/>
        <v>100</v>
      </c>
    </row>
    <row r="710" spans="1:7">
      <c r="A710" s="148"/>
      <c r="B710" s="156"/>
      <c r="C710" s="24" t="s">
        <v>584</v>
      </c>
      <c r="D710" s="67" t="s">
        <v>264</v>
      </c>
      <c r="E710" s="108">
        <v>3</v>
      </c>
      <c r="F710" s="108">
        <v>3</v>
      </c>
      <c r="G710" s="3">
        <f t="shared" si="8"/>
        <v>100</v>
      </c>
    </row>
    <row r="711" spans="1:7" ht="60">
      <c r="A711" s="148"/>
      <c r="B711" s="156"/>
      <c r="C711" s="21" t="s">
        <v>585</v>
      </c>
      <c r="D711" s="67" t="s">
        <v>421</v>
      </c>
      <c r="E711" s="108">
        <v>9</v>
      </c>
      <c r="F711" s="108">
        <v>9</v>
      </c>
      <c r="G711" s="3">
        <f t="shared" si="8"/>
        <v>100</v>
      </c>
    </row>
    <row r="712" spans="1:7">
      <c r="A712" s="148"/>
      <c r="B712" s="156"/>
      <c r="C712" s="24" t="s">
        <v>485</v>
      </c>
      <c r="D712" s="67" t="s">
        <v>417</v>
      </c>
      <c r="E712" s="109">
        <v>5.2</v>
      </c>
      <c r="F712" s="108">
        <v>5.2</v>
      </c>
      <c r="G712" s="3">
        <f t="shared" si="8"/>
        <v>100</v>
      </c>
    </row>
    <row r="713" spans="1:7" ht="30">
      <c r="A713" s="148"/>
      <c r="B713" s="156"/>
      <c r="C713" s="107" t="s">
        <v>422</v>
      </c>
      <c r="D713" s="67" t="s">
        <v>417</v>
      </c>
      <c r="E713" s="108">
        <v>471</v>
      </c>
      <c r="F713" s="108">
        <v>471</v>
      </c>
      <c r="G713" s="3">
        <f t="shared" si="8"/>
        <v>100</v>
      </c>
    </row>
    <row r="714" spans="1:7" ht="30">
      <c r="A714" s="148"/>
      <c r="B714" s="156"/>
      <c r="C714" s="107" t="s">
        <v>515</v>
      </c>
      <c r="D714" s="67" t="s">
        <v>264</v>
      </c>
      <c r="E714" s="108">
        <v>1</v>
      </c>
      <c r="F714" s="108">
        <v>1</v>
      </c>
      <c r="G714" s="3">
        <f t="shared" si="8"/>
        <v>100</v>
      </c>
    </row>
    <row r="715" spans="1:7" ht="45">
      <c r="A715" s="148"/>
      <c r="B715" s="156"/>
      <c r="C715" s="107" t="s">
        <v>523</v>
      </c>
      <c r="D715" s="67" t="s">
        <v>264</v>
      </c>
      <c r="E715" s="108">
        <v>2</v>
      </c>
      <c r="F715" s="110">
        <v>2</v>
      </c>
      <c r="G715" s="3">
        <f t="shared" si="8"/>
        <v>100</v>
      </c>
    </row>
    <row r="716" spans="1:7">
      <c r="A716" s="148"/>
      <c r="B716" s="156"/>
      <c r="C716" s="107" t="s">
        <v>486</v>
      </c>
      <c r="D716" s="67" t="s">
        <v>264</v>
      </c>
      <c r="E716" s="108">
        <v>21</v>
      </c>
      <c r="F716" s="110">
        <v>21</v>
      </c>
      <c r="G716" s="3">
        <f t="shared" si="8"/>
        <v>100</v>
      </c>
    </row>
    <row r="717" spans="1:7" ht="45">
      <c r="A717" s="148"/>
      <c r="B717" s="156"/>
      <c r="C717" s="107" t="s">
        <v>586</v>
      </c>
      <c r="D717" s="67" t="s">
        <v>264</v>
      </c>
      <c r="E717" s="108">
        <v>47</v>
      </c>
      <c r="F717" s="110">
        <v>47</v>
      </c>
      <c r="G717" s="3">
        <f t="shared" si="8"/>
        <v>100</v>
      </c>
    </row>
    <row r="718" spans="1:7" ht="30">
      <c r="A718" s="148"/>
      <c r="B718" s="156"/>
      <c r="C718" s="107" t="s">
        <v>488</v>
      </c>
      <c r="D718" s="67" t="s">
        <v>428</v>
      </c>
      <c r="E718" s="108" t="s">
        <v>587</v>
      </c>
      <c r="F718" s="111" t="s">
        <v>587</v>
      </c>
      <c r="G718" s="3" t="e">
        <f t="shared" si="8"/>
        <v>#VALUE!</v>
      </c>
    </row>
    <row r="719" spans="1:7">
      <c r="A719" s="148"/>
      <c r="B719" s="156"/>
      <c r="C719" s="107" t="s">
        <v>430</v>
      </c>
      <c r="D719" s="67" t="s">
        <v>300</v>
      </c>
      <c r="E719" s="108">
        <v>4</v>
      </c>
      <c r="F719" s="111">
        <v>4</v>
      </c>
      <c r="G719" s="3">
        <f t="shared" si="8"/>
        <v>100</v>
      </c>
    </row>
    <row r="720" spans="1:7" ht="45">
      <c r="A720" s="148"/>
      <c r="B720" s="156"/>
      <c r="C720" s="107" t="s">
        <v>491</v>
      </c>
      <c r="D720" s="67" t="s">
        <v>440</v>
      </c>
      <c r="E720" s="108" t="s">
        <v>588</v>
      </c>
      <c r="F720" s="112" t="s">
        <v>588</v>
      </c>
      <c r="G720" s="3">
        <v>100</v>
      </c>
    </row>
    <row r="721" spans="1:7">
      <c r="A721" s="148"/>
      <c r="B721" s="156"/>
      <c r="C721" s="154" t="s">
        <v>431</v>
      </c>
      <c r="D721" s="67" t="s">
        <v>421</v>
      </c>
      <c r="E721" s="113">
        <f>47+0.35</f>
        <v>47.35</v>
      </c>
      <c r="F721" s="113">
        <f>47+0.35</f>
        <v>47.35</v>
      </c>
      <c r="G721" s="3">
        <f t="shared" si="8"/>
        <v>100</v>
      </c>
    </row>
    <row r="722" spans="1:7">
      <c r="A722" s="148"/>
      <c r="B722" s="156"/>
      <c r="C722" s="193"/>
      <c r="D722" s="67" t="s">
        <v>481</v>
      </c>
      <c r="E722" s="113">
        <f>9106+42</f>
        <v>9148</v>
      </c>
      <c r="F722" s="113">
        <f>9106+42</f>
        <v>9148</v>
      </c>
      <c r="G722" s="3">
        <f t="shared" si="8"/>
        <v>100</v>
      </c>
    </row>
    <row r="723" spans="1:7">
      <c r="A723" s="148"/>
      <c r="B723" s="156"/>
      <c r="C723" s="155"/>
      <c r="D723" s="67" t="s">
        <v>481</v>
      </c>
      <c r="E723" s="113">
        <f>509+3</f>
        <v>512</v>
      </c>
      <c r="F723" s="113">
        <f>509+3</f>
        <v>512</v>
      </c>
      <c r="G723" s="3">
        <f t="shared" si="8"/>
        <v>100</v>
      </c>
    </row>
    <row r="724" spans="1:7">
      <c r="A724" s="148"/>
      <c r="B724" s="156"/>
      <c r="C724" s="154" t="s">
        <v>434</v>
      </c>
      <c r="D724" s="67" t="s">
        <v>421</v>
      </c>
      <c r="E724" s="113">
        <v>21.15</v>
      </c>
      <c r="F724" s="113">
        <v>21.15</v>
      </c>
      <c r="G724" s="3">
        <f t="shared" si="8"/>
        <v>100</v>
      </c>
    </row>
    <row r="725" spans="1:7">
      <c r="A725" s="148"/>
      <c r="B725" s="156"/>
      <c r="C725" s="193"/>
      <c r="D725" s="67" t="s">
        <v>481</v>
      </c>
      <c r="E725" s="113">
        <v>472</v>
      </c>
      <c r="F725" s="113">
        <v>472</v>
      </c>
      <c r="G725" s="3">
        <f t="shared" si="8"/>
        <v>100</v>
      </c>
    </row>
    <row r="726" spans="1:7">
      <c r="A726" s="148"/>
      <c r="B726" s="156"/>
      <c r="C726" s="155"/>
      <c r="D726" s="67" t="s">
        <v>481</v>
      </c>
      <c r="E726" s="113">
        <v>8</v>
      </c>
      <c r="F726" s="113">
        <v>8</v>
      </c>
      <c r="G726" s="3">
        <f t="shared" si="8"/>
        <v>100</v>
      </c>
    </row>
    <row r="727" spans="1:7">
      <c r="A727" s="148"/>
      <c r="B727" s="156"/>
      <c r="C727" s="154" t="s">
        <v>589</v>
      </c>
      <c r="D727" s="67" t="s">
        <v>421</v>
      </c>
      <c r="E727" s="113">
        <v>5</v>
      </c>
      <c r="F727" s="113">
        <v>5</v>
      </c>
      <c r="G727" s="3">
        <f t="shared" si="8"/>
        <v>100</v>
      </c>
    </row>
    <row r="728" spans="1:7">
      <c r="A728" s="148"/>
      <c r="B728" s="156"/>
      <c r="C728" s="155"/>
      <c r="D728" s="67" t="s">
        <v>481</v>
      </c>
      <c r="E728" s="113">
        <v>226</v>
      </c>
      <c r="F728" s="113">
        <v>226</v>
      </c>
      <c r="G728" s="3">
        <f t="shared" si="8"/>
        <v>100</v>
      </c>
    </row>
    <row r="729" spans="1:7">
      <c r="A729" s="148"/>
      <c r="B729" s="156"/>
      <c r="C729" s="107" t="s">
        <v>444</v>
      </c>
      <c r="D729" s="67" t="s">
        <v>421</v>
      </c>
      <c r="E729" s="108">
        <v>19.899999999999999</v>
      </c>
      <c r="F729" s="110">
        <v>19.899999999999999</v>
      </c>
      <c r="G729" s="3">
        <f t="shared" si="8"/>
        <v>100</v>
      </c>
    </row>
    <row r="730" spans="1:7">
      <c r="A730" s="148"/>
      <c r="B730" s="156"/>
      <c r="C730" s="107" t="s">
        <v>446</v>
      </c>
      <c r="D730" s="67" t="s">
        <v>421</v>
      </c>
      <c r="E730" s="108">
        <v>43.5</v>
      </c>
      <c r="F730" s="110">
        <v>43.5</v>
      </c>
      <c r="G730" s="3">
        <f t="shared" si="8"/>
        <v>100</v>
      </c>
    </row>
    <row r="731" spans="1:7" ht="30">
      <c r="A731" s="148"/>
      <c r="B731" s="156"/>
      <c r="C731" s="107" t="s">
        <v>447</v>
      </c>
      <c r="D731" s="67" t="s">
        <v>421</v>
      </c>
      <c r="E731" s="108">
        <v>181.3</v>
      </c>
      <c r="F731" s="110">
        <v>181.3</v>
      </c>
      <c r="G731" s="3">
        <f t="shared" si="8"/>
        <v>100</v>
      </c>
    </row>
    <row r="732" spans="1:7">
      <c r="A732" s="148"/>
      <c r="B732" s="156"/>
      <c r="C732" s="107" t="s">
        <v>496</v>
      </c>
      <c r="D732" s="67" t="s">
        <v>421</v>
      </c>
      <c r="E732" s="108">
        <v>19.899999999999999</v>
      </c>
      <c r="F732" s="110">
        <v>19.899999999999999</v>
      </c>
      <c r="G732" s="3">
        <f t="shared" si="8"/>
        <v>100</v>
      </c>
    </row>
    <row r="733" spans="1:7" ht="30">
      <c r="A733" s="148"/>
      <c r="B733" s="156"/>
      <c r="C733" s="48" t="s">
        <v>590</v>
      </c>
      <c r="D733" s="67" t="s">
        <v>450</v>
      </c>
      <c r="E733" s="108" t="s">
        <v>591</v>
      </c>
      <c r="F733" s="110" t="s">
        <v>591</v>
      </c>
      <c r="G733" s="3">
        <v>100</v>
      </c>
    </row>
    <row r="734" spans="1:7">
      <c r="A734" s="148"/>
      <c r="B734" s="156"/>
      <c r="C734" s="107" t="s">
        <v>455</v>
      </c>
      <c r="D734" s="67" t="s">
        <v>450</v>
      </c>
      <c r="E734" s="108" t="s">
        <v>592</v>
      </c>
      <c r="F734" s="110" t="s">
        <v>592</v>
      </c>
      <c r="G734" s="3">
        <v>100</v>
      </c>
    </row>
    <row r="735" spans="1:7">
      <c r="A735" s="148"/>
      <c r="B735" s="156"/>
      <c r="C735" s="107" t="s">
        <v>593</v>
      </c>
      <c r="D735" s="67" t="s">
        <v>450</v>
      </c>
      <c r="E735" s="108" t="s">
        <v>594</v>
      </c>
      <c r="F735" s="110" t="s">
        <v>594</v>
      </c>
      <c r="G735" s="3">
        <v>100</v>
      </c>
    </row>
    <row r="736" spans="1:7">
      <c r="A736" s="148"/>
      <c r="B736" s="156"/>
      <c r="C736" s="107" t="s">
        <v>595</v>
      </c>
      <c r="D736" s="67" t="s">
        <v>421</v>
      </c>
      <c r="E736" s="108">
        <v>233.9</v>
      </c>
      <c r="F736" s="110">
        <v>233.9</v>
      </c>
      <c r="G736" s="3">
        <f t="shared" si="8"/>
        <v>100</v>
      </c>
    </row>
    <row r="737" spans="1:7" ht="30">
      <c r="A737" s="148"/>
      <c r="B737" s="156"/>
      <c r="C737" s="107" t="s">
        <v>596</v>
      </c>
      <c r="D737" s="67" t="s">
        <v>421</v>
      </c>
      <c r="E737" s="108">
        <v>132.4</v>
      </c>
      <c r="F737" s="110">
        <v>132.4</v>
      </c>
      <c r="G737" s="3">
        <f t="shared" si="8"/>
        <v>100</v>
      </c>
    </row>
    <row r="738" spans="1:7">
      <c r="A738" s="148"/>
      <c r="B738" s="156"/>
      <c r="C738" s="107" t="s">
        <v>597</v>
      </c>
      <c r="D738" s="67" t="s">
        <v>421</v>
      </c>
      <c r="E738" s="108">
        <v>50.8</v>
      </c>
      <c r="F738" s="110">
        <v>50.8</v>
      </c>
      <c r="G738" s="3">
        <f t="shared" si="8"/>
        <v>100</v>
      </c>
    </row>
    <row r="739" spans="1:7">
      <c r="A739" s="140"/>
      <c r="B739" s="157"/>
      <c r="C739" s="107" t="s">
        <v>598</v>
      </c>
      <c r="D739" s="67" t="s">
        <v>421</v>
      </c>
      <c r="E739" s="108">
        <v>50.7</v>
      </c>
      <c r="F739" s="110">
        <v>50.7</v>
      </c>
      <c r="G739" s="3">
        <f t="shared" si="8"/>
        <v>100</v>
      </c>
    </row>
    <row r="740" spans="1:7" ht="30">
      <c r="A740" s="147">
        <v>223</v>
      </c>
      <c r="B740" s="137" t="s">
        <v>599</v>
      </c>
      <c r="C740" s="51" t="s">
        <v>418</v>
      </c>
      <c r="D740" s="101" t="s">
        <v>417</v>
      </c>
      <c r="E740" s="53">
        <v>55</v>
      </c>
      <c r="F740" s="44">
        <v>55</v>
      </c>
      <c r="G740" s="3">
        <f t="shared" si="8"/>
        <v>100</v>
      </c>
    </row>
    <row r="741" spans="1:7" ht="30">
      <c r="A741" s="148"/>
      <c r="B741" s="149"/>
      <c r="C741" s="51" t="s">
        <v>419</v>
      </c>
      <c r="D741" s="101" t="s">
        <v>297</v>
      </c>
      <c r="E741" s="53">
        <v>5</v>
      </c>
      <c r="F741" s="44">
        <v>5</v>
      </c>
      <c r="G741" s="3">
        <f t="shared" si="8"/>
        <v>100</v>
      </c>
    </row>
    <row r="742" spans="1:7" ht="60">
      <c r="A742" s="148"/>
      <c r="B742" s="149"/>
      <c r="C742" s="51" t="s">
        <v>600</v>
      </c>
      <c r="D742" s="101" t="s">
        <v>421</v>
      </c>
      <c r="E742" s="53">
        <v>10</v>
      </c>
      <c r="F742" s="44">
        <v>10</v>
      </c>
      <c r="G742" s="3">
        <f t="shared" si="8"/>
        <v>100</v>
      </c>
    </row>
    <row r="743" spans="1:7">
      <c r="A743" s="148"/>
      <c r="B743" s="149"/>
      <c r="C743" s="51" t="s">
        <v>485</v>
      </c>
      <c r="D743" s="101" t="s">
        <v>417</v>
      </c>
      <c r="E743" s="53">
        <v>10</v>
      </c>
      <c r="F743" s="44">
        <v>10</v>
      </c>
      <c r="G743" s="3">
        <f t="shared" si="8"/>
        <v>100</v>
      </c>
    </row>
    <row r="744" spans="1:7" ht="30">
      <c r="A744" s="148"/>
      <c r="B744" s="149"/>
      <c r="C744" s="51" t="s">
        <v>422</v>
      </c>
      <c r="D744" s="101" t="s">
        <v>417</v>
      </c>
      <c r="E744" s="54">
        <v>500</v>
      </c>
      <c r="F744" s="54">
        <v>500</v>
      </c>
      <c r="G744" s="3">
        <f t="shared" si="8"/>
        <v>100</v>
      </c>
    </row>
    <row r="745" spans="1:7" ht="30">
      <c r="A745" s="148"/>
      <c r="B745" s="149"/>
      <c r="C745" s="51" t="s">
        <v>522</v>
      </c>
      <c r="D745" s="101" t="s">
        <v>297</v>
      </c>
      <c r="E745" s="54">
        <v>1</v>
      </c>
      <c r="F745" s="54">
        <v>1</v>
      </c>
      <c r="G745" s="3">
        <f t="shared" si="8"/>
        <v>100</v>
      </c>
    </row>
    <row r="746" spans="1:7" ht="30">
      <c r="A746" s="148"/>
      <c r="B746" s="149"/>
      <c r="C746" s="51" t="s">
        <v>515</v>
      </c>
      <c r="D746" s="101" t="s">
        <v>297</v>
      </c>
      <c r="E746" s="54">
        <v>2</v>
      </c>
      <c r="F746" s="54">
        <v>2</v>
      </c>
      <c r="G746" s="3">
        <f t="shared" si="8"/>
        <v>100</v>
      </c>
    </row>
    <row r="747" spans="1:7" ht="45">
      <c r="A747" s="148"/>
      <c r="B747" s="149"/>
      <c r="C747" s="51" t="s">
        <v>424</v>
      </c>
      <c r="D747" s="101" t="s">
        <v>297</v>
      </c>
      <c r="E747" s="54">
        <v>1</v>
      </c>
      <c r="F747" s="54">
        <v>1</v>
      </c>
      <c r="G747" s="3">
        <f t="shared" si="8"/>
        <v>100</v>
      </c>
    </row>
    <row r="748" spans="1:7" ht="45">
      <c r="A748" s="148"/>
      <c r="B748" s="149"/>
      <c r="C748" s="51" t="s">
        <v>601</v>
      </c>
      <c r="D748" s="101" t="s">
        <v>297</v>
      </c>
      <c r="E748" s="54">
        <v>20</v>
      </c>
      <c r="F748" s="54">
        <v>20</v>
      </c>
      <c r="G748" s="3">
        <f t="shared" si="8"/>
        <v>100</v>
      </c>
    </row>
    <row r="749" spans="1:7" ht="45">
      <c r="A749" s="148"/>
      <c r="B749" s="149"/>
      <c r="C749" s="51" t="s">
        <v>602</v>
      </c>
      <c r="D749" s="101" t="s">
        <v>297</v>
      </c>
      <c r="E749" s="54">
        <v>50</v>
      </c>
      <c r="F749" s="54">
        <v>50</v>
      </c>
      <c r="G749" s="3">
        <f t="shared" si="8"/>
        <v>100</v>
      </c>
    </row>
    <row r="750" spans="1:7" ht="30">
      <c r="A750" s="148"/>
      <c r="B750" s="149"/>
      <c r="C750" s="51" t="s">
        <v>603</v>
      </c>
      <c r="D750" s="101" t="s">
        <v>489</v>
      </c>
      <c r="E750" s="54" t="s">
        <v>604</v>
      </c>
      <c r="F750" s="55" t="s">
        <v>604</v>
      </c>
      <c r="G750" s="3">
        <v>100</v>
      </c>
    </row>
    <row r="751" spans="1:7">
      <c r="A751" s="148"/>
      <c r="B751" s="149"/>
      <c r="C751" s="51" t="s">
        <v>430</v>
      </c>
      <c r="D751" s="101" t="s">
        <v>316</v>
      </c>
      <c r="E751" s="54">
        <v>6</v>
      </c>
      <c r="F751" s="54">
        <v>6</v>
      </c>
      <c r="G751" s="3">
        <f t="shared" si="8"/>
        <v>100</v>
      </c>
    </row>
    <row r="752" spans="1:7" ht="45">
      <c r="A752" s="148"/>
      <c r="B752" s="149"/>
      <c r="C752" s="51" t="s">
        <v>605</v>
      </c>
      <c r="D752" s="101" t="s">
        <v>606</v>
      </c>
      <c r="E752" s="54" t="s">
        <v>607</v>
      </c>
      <c r="F752" s="54" t="s">
        <v>607</v>
      </c>
      <c r="G752" s="3">
        <v>100</v>
      </c>
    </row>
    <row r="753" spans="1:7">
      <c r="A753" s="148"/>
      <c r="B753" s="149"/>
      <c r="C753" s="150" t="s">
        <v>431</v>
      </c>
      <c r="D753" s="101" t="s">
        <v>608</v>
      </c>
      <c r="E753" s="54">
        <v>124.1</v>
      </c>
      <c r="F753" s="54">
        <f>F756+F759</f>
        <v>156.5</v>
      </c>
      <c r="G753" s="3">
        <f t="shared" si="8"/>
        <v>126.10797743755037</v>
      </c>
    </row>
    <row r="754" spans="1:7">
      <c r="A754" s="148"/>
      <c r="B754" s="149"/>
      <c r="C754" s="151"/>
      <c r="D754" s="67" t="s">
        <v>609</v>
      </c>
      <c r="E754" s="54">
        <v>24164</v>
      </c>
      <c r="F754" s="54">
        <f>F757+F760</f>
        <v>31543</v>
      </c>
      <c r="G754" s="3">
        <f t="shared" si="8"/>
        <v>130.53716272140375</v>
      </c>
    </row>
    <row r="755" spans="1:7">
      <c r="A755" s="148"/>
      <c r="B755" s="149"/>
      <c r="C755" s="152"/>
      <c r="D755" s="67" t="s">
        <v>610</v>
      </c>
      <c r="E755" s="54">
        <v>3319</v>
      </c>
      <c r="F755" s="54">
        <f>F758+F761</f>
        <v>4469</v>
      </c>
      <c r="G755" s="3">
        <f t="shared" si="8"/>
        <v>134.6489906598373</v>
      </c>
    </row>
    <row r="756" spans="1:7">
      <c r="A756" s="148"/>
      <c r="B756" s="149"/>
      <c r="C756" s="150" t="s">
        <v>431</v>
      </c>
      <c r="D756" s="101" t="s">
        <v>608</v>
      </c>
      <c r="E756" s="54">
        <f>116.7+32.4</f>
        <v>149.1</v>
      </c>
      <c r="F756" s="54">
        <f>116.7+32.4</f>
        <v>149.1</v>
      </c>
      <c r="G756" s="3">
        <f t="shared" si="8"/>
        <v>100</v>
      </c>
    </row>
    <row r="757" spans="1:7">
      <c r="A757" s="148"/>
      <c r="B757" s="149"/>
      <c r="C757" s="151"/>
      <c r="D757" s="67" t="s">
        <v>609</v>
      </c>
      <c r="E757" s="54">
        <f>22429+7379</f>
        <v>29808</v>
      </c>
      <c r="F757" s="54">
        <f>22429+7379</f>
        <v>29808</v>
      </c>
      <c r="G757" s="3">
        <f t="shared" ref="G757:G784" si="9">F757/E757*100</f>
        <v>100</v>
      </c>
    </row>
    <row r="758" spans="1:7">
      <c r="A758" s="148"/>
      <c r="B758" s="149"/>
      <c r="C758" s="152"/>
      <c r="D758" s="67" t="s">
        <v>610</v>
      </c>
      <c r="E758" s="54">
        <f>2182+1150</f>
        <v>3332</v>
      </c>
      <c r="F758" s="54">
        <f>2182+1150</f>
        <v>3332</v>
      </c>
      <c r="G758" s="3">
        <f t="shared" si="9"/>
        <v>100</v>
      </c>
    </row>
    <row r="759" spans="1:7">
      <c r="A759" s="148"/>
      <c r="B759" s="149"/>
      <c r="C759" s="150" t="s">
        <v>611</v>
      </c>
      <c r="D759" s="101" t="s">
        <v>608</v>
      </c>
      <c r="E759" s="54">
        <v>7.4</v>
      </c>
      <c r="F759" s="54">
        <v>7.4</v>
      </c>
      <c r="G759" s="3">
        <f t="shared" si="9"/>
        <v>100</v>
      </c>
    </row>
    <row r="760" spans="1:7">
      <c r="A760" s="148"/>
      <c r="B760" s="149"/>
      <c r="C760" s="151"/>
      <c r="D760" s="67" t="s">
        <v>609</v>
      </c>
      <c r="E760" s="54">
        <v>1735</v>
      </c>
      <c r="F760" s="54">
        <v>1735</v>
      </c>
      <c r="G760" s="3">
        <f t="shared" si="9"/>
        <v>100</v>
      </c>
    </row>
    <row r="761" spans="1:7">
      <c r="A761" s="148"/>
      <c r="B761" s="149"/>
      <c r="C761" s="152"/>
      <c r="D761" s="67" t="s">
        <v>610</v>
      </c>
      <c r="E761" s="54">
        <v>1137</v>
      </c>
      <c r="F761" s="54">
        <v>1137</v>
      </c>
      <c r="G761" s="3">
        <f t="shared" si="9"/>
        <v>100</v>
      </c>
    </row>
    <row r="762" spans="1:7">
      <c r="A762" s="148"/>
      <c r="B762" s="149"/>
      <c r="C762" s="144" t="s">
        <v>612</v>
      </c>
      <c r="D762" s="101" t="s">
        <v>608</v>
      </c>
      <c r="E762" s="54">
        <v>96.9</v>
      </c>
      <c r="F762" s="54">
        <v>96.9</v>
      </c>
      <c r="G762" s="3">
        <f t="shared" si="9"/>
        <v>100</v>
      </c>
    </row>
    <row r="763" spans="1:7">
      <c r="A763" s="148"/>
      <c r="B763" s="149"/>
      <c r="C763" s="145"/>
      <c r="D763" s="67" t="s">
        <v>609</v>
      </c>
      <c r="E763" s="54">
        <v>6532</v>
      </c>
      <c r="F763" s="54">
        <v>6532</v>
      </c>
      <c r="G763" s="3">
        <f t="shared" si="9"/>
        <v>100</v>
      </c>
    </row>
    <row r="764" spans="1:7">
      <c r="A764" s="148"/>
      <c r="B764" s="149"/>
      <c r="C764" s="146"/>
      <c r="D764" s="67" t="s">
        <v>610</v>
      </c>
      <c r="E764" s="54">
        <v>3475</v>
      </c>
      <c r="F764" s="54">
        <v>3475</v>
      </c>
      <c r="G764" s="3">
        <f t="shared" si="9"/>
        <v>100</v>
      </c>
    </row>
    <row r="765" spans="1:7">
      <c r="A765" s="148"/>
      <c r="B765" s="149"/>
      <c r="C765" s="150" t="s">
        <v>434</v>
      </c>
      <c r="D765" s="101" t="s">
        <v>608</v>
      </c>
      <c r="E765" s="54">
        <v>54.5</v>
      </c>
      <c r="F765" s="54">
        <v>54.5</v>
      </c>
      <c r="G765" s="3">
        <f t="shared" si="9"/>
        <v>100</v>
      </c>
    </row>
    <row r="766" spans="1:7">
      <c r="A766" s="148"/>
      <c r="B766" s="149"/>
      <c r="C766" s="151"/>
      <c r="D766" s="67" t="s">
        <v>609</v>
      </c>
      <c r="E766" s="54">
        <v>3170</v>
      </c>
      <c r="F766" s="54">
        <v>3170</v>
      </c>
      <c r="G766" s="3">
        <f t="shared" si="9"/>
        <v>100</v>
      </c>
    </row>
    <row r="767" spans="1:7">
      <c r="A767" s="148"/>
      <c r="B767" s="149"/>
      <c r="C767" s="152"/>
      <c r="D767" s="67" t="s">
        <v>610</v>
      </c>
      <c r="E767" s="54">
        <v>492</v>
      </c>
      <c r="F767" s="54">
        <v>492</v>
      </c>
      <c r="G767" s="3">
        <f t="shared" si="9"/>
        <v>100</v>
      </c>
    </row>
    <row r="768" spans="1:7">
      <c r="A768" s="148"/>
      <c r="B768" s="149"/>
      <c r="C768" s="144" t="s">
        <v>613</v>
      </c>
      <c r="D768" s="101" t="s">
        <v>608</v>
      </c>
      <c r="E768" s="54">
        <v>9</v>
      </c>
      <c r="F768" s="54">
        <v>9</v>
      </c>
      <c r="G768" s="3">
        <f t="shared" si="9"/>
        <v>100</v>
      </c>
    </row>
    <row r="769" spans="1:7">
      <c r="A769" s="148"/>
      <c r="B769" s="149"/>
      <c r="C769" s="145"/>
      <c r="D769" s="67" t="s">
        <v>609</v>
      </c>
      <c r="E769" s="54">
        <v>115</v>
      </c>
      <c r="F769" s="54">
        <v>115</v>
      </c>
      <c r="G769" s="3">
        <f t="shared" si="9"/>
        <v>100</v>
      </c>
    </row>
    <row r="770" spans="1:7">
      <c r="A770" s="148"/>
      <c r="B770" s="149"/>
      <c r="C770" s="146"/>
      <c r="D770" s="67" t="s">
        <v>610</v>
      </c>
      <c r="E770" s="54">
        <v>0</v>
      </c>
      <c r="F770" s="54">
        <v>0</v>
      </c>
      <c r="G770" s="3">
        <v>0</v>
      </c>
    </row>
    <row r="771" spans="1:7">
      <c r="A771" s="148"/>
      <c r="B771" s="149"/>
      <c r="C771" s="52" t="s">
        <v>444</v>
      </c>
      <c r="D771" s="101" t="s">
        <v>421</v>
      </c>
      <c r="E771" s="56">
        <v>40</v>
      </c>
      <c r="F771" s="54">
        <v>40</v>
      </c>
      <c r="G771" s="3">
        <f t="shared" si="9"/>
        <v>100</v>
      </c>
    </row>
    <row r="772" spans="1:7">
      <c r="A772" s="148"/>
      <c r="B772" s="149"/>
      <c r="C772" s="52" t="s">
        <v>446</v>
      </c>
      <c r="D772" s="101" t="s">
        <v>421</v>
      </c>
      <c r="E772" s="56">
        <v>70</v>
      </c>
      <c r="F772" s="54">
        <v>70</v>
      </c>
      <c r="G772" s="3">
        <f t="shared" si="9"/>
        <v>100</v>
      </c>
    </row>
    <row r="773" spans="1:7" ht="30">
      <c r="A773" s="148"/>
      <c r="B773" s="149"/>
      <c r="C773" s="51" t="s">
        <v>447</v>
      </c>
      <c r="D773" s="101" t="s">
        <v>421</v>
      </c>
      <c r="E773" s="54">
        <v>1127.3</v>
      </c>
      <c r="F773" s="54">
        <v>1127.3</v>
      </c>
      <c r="G773" s="3">
        <f t="shared" si="9"/>
        <v>100</v>
      </c>
    </row>
    <row r="774" spans="1:7">
      <c r="A774" s="148"/>
      <c r="B774" s="149"/>
      <c r="C774" s="51" t="s">
        <v>496</v>
      </c>
      <c r="D774" s="101" t="s">
        <v>421</v>
      </c>
      <c r="E774" s="56">
        <v>40</v>
      </c>
      <c r="F774" s="54">
        <v>40</v>
      </c>
      <c r="G774" s="3">
        <f t="shared" si="9"/>
        <v>100</v>
      </c>
    </row>
    <row r="775" spans="1:7">
      <c r="A775" s="148"/>
      <c r="B775" s="149"/>
      <c r="C775" s="51" t="s">
        <v>614</v>
      </c>
      <c r="D775" s="101" t="s">
        <v>615</v>
      </c>
      <c r="E775" s="54" t="s">
        <v>616</v>
      </c>
      <c r="F775" s="57" t="s">
        <v>616</v>
      </c>
      <c r="G775" s="3">
        <v>100</v>
      </c>
    </row>
    <row r="776" spans="1:7">
      <c r="A776" s="148"/>
      <c r="B776" s="149"/>
      <c r="C776" s="51" t="s">
        <v>617</v>
      </c>
      <c r="D776" s="101" t="s">
        <v>615</v>
      </c>
      <c r="E776" s="54" t="s">
        <v>618</v>
      </c>
      <c r="F776" s="57" t="s">
        <v>618</v>
      </c>
      <c r="G776" s="3">
        <v>100</v>
      </c>
    </row>
    <row r="777" spans="1:7">
      <c r="A777" s="148"/>
      <c r="B777" s="149"/>
      <c r="C777" s="51" t="s">
        <v>619</v>
      </c>
      <c r="D777" s="101" t="s">
        <v>615</v>
      </c>
      <c r="E777" s="54" t="s">
        <v>620</v>
      </c>
      <c r="F777" s="57" t="s">
        <v>620</v>
      </c>
      <c r="G777" s="3">
        <v>100</v>
      </c>
    </row>
    <row r="778" spans="1:7">
      <c r="A778" s="148"/>
      <c r="B778" s="149"/>
      <c r="C778" s="144" t="s">
        <v>621</v>
      </c>
      <c r="D778" s="101" t="s">
        <v>608</v>
      </c>
      <c r="E778" s="54">
        <v>13</v>
      </c>
      <c r="F778" s="57">
        <v>13</v>
      </c>
      <c r="G778" s="3">
        <f t="shared" si="9"/>
        <v>100</v>
      </c>
    </row>
    <row r="779" spans="1:7">
      <c r="A779" s="148"/>
      <c r="B779" s="149"/>
      <c r="C779" s="145"/>
      <c r="D779" s="67" t="s">
        <v>609</v>
      </c>
      <c r="E779" s="54">
        <v>784</v>
      </c>
      <c r="F779" s="57">
        <v>784</v>
      </c>
      <c r="G779" s="3">
        <f t="shared" si="9"/>
        <v>100</v>
      </c>
    </row>
    <row r="780" spans="1:7">
      <c r="A780" s="148"/>
      <c r="B780" s="149"/>
      <c r="C780" s="146"/>
      <c r="D780" s="67" t="s">
        <v>610</v>
      </c>
      <c r="E780" s="54">
        <v>524</v>
      </c>
      <c r="F780" s="57">
        <v>524</v>
      </c>
      <c r="G780" s="3">
        <f t="shared" si="9"/>
        <v>100</v>
      </c>
    </row>
    <row r="781" spans="1:7">
      <c r="A781" s="148"/>
      <c r="B781" s="149"/>
      <c r="C781" s="52" t="s">
        <v>477</v>
      </c>
      <c r="D781" s="101" t="s">
        <v>421</v>
      </c>
      <c r="E781" s="54">
        <v>250</v>
      </c>
      <c r="F781" s="57">
        <v>250</v>
      </c>
      <c r="G781" s="3">
        <f t="shared" si="9"/>
        <v>100</v>
      </c>
    </row>
    <row r="782" spans="1:7">
      <c r="A782" s="148"/>
      <c r="B782" s="149"/>
      <c r="C782" s="58" t="s">
        <v>622</v>
      </c>
      <c r="D782" s="101" t="s">
        <v>421</v>
      </c>
      <c r="E782" s="54">
        <v>110</v>
      </c>
      <c r="F782" s="57">
        <v>110</v>
      </c>
      <c r="G782" s="3">
        <f t="shared" si="9"/>
        <v>100</v>
      </c>
    </row>
    <row r="783" spans="1:7">
      <c r="A783" s="148"/>
      <c r="B783" s="149"/>
      <c r="C783" s="59" t="s">
        <v>623</v>
      </c>
      <c r="D783" s="101" t="s">
        <v>421</v>
      </c>
      <c r="E783" s="54">
        <v>120</v>
      </c>
      <c r="F783" s="57">
        <v>120</v>
      </c>
      <c r="G783" s="3">
        <f t="shared" si="9"/>
        <v>100</v>
      </c>
    </row>
    <row r="784" spans="1:7">
      <c r="A784" s="140"/>
      <c r="B784" s="138"/>
      <c r="C784" s="52" t="s">
        <v>465</v>
      </c>
      <c r="D784" s="101" t="s">
        <v>421</v>
      </c>
      <c r="E784" s="54">
        <v>20</v>
      </c>
      <c r="F784" s="54">
        <v>20</v>
      </c>
      <c r="G784" s="3">
        <f t="shared" si="9"/>
        <v>100</v>
      </c>
    </row>
    <row r="785" spans="1:7" ht="18.75">
      <c r="A785" s="198" t="s">
        <v>404</v>
      </c>
      <c r="B785" s="199"/>
      <c r="C785" s="199"/>
      <c r="D785" s="199"/>
      <c r="E785" s="199"/>
      <c r="F785" s="199"/>
      <c r="G785" s="200"/>
    </row>
    <row r="786" spans="1:7" ht="60">
      <c r="A786" s="197">
        <v>224</v>
      </c>
      <c r="B786" s="194" t="s">
        <v>405</v>
      </c>
      <c r="C786" s="114" t="s">
        <v>406</v>
      </c>
      <c r="D786" s="1" t="s">
        <v>372</v>
      </c>
      <c r="E786" s="1">
        <v>115</v>
      </c>
      <c r="F786" s="1">
        <v>115</v>
      </c>
      <c r="G786" s="3">
        <f t="shared" si="8"/>
        <v>100</v>
      </c>
    </row>
    <row r="787" spans="1:7" ht="30">
      <c r="A787" s="197"/>
      <c r="B787" s="195"/>
      <c r="C787" s="115" t="s">
        <v>407</v>
      </c>
      <c r="D787" s="1" t="s">
        <v>372</v>
      </c>
      <c r="E787" s="1">
        <v>2</v>
      </c>
      <c r="F787" s="1">
        <v>3</v>
      </c>
      <c r="G787" s="3">
        <f t="shared" si="8"/>
        <v>150</v>
      </c>
    </row>
    <row r="788" spans="1:7" ht="30">
      <c r="A788" s="197"/>
      <c r="B788" s="195"/>
      <c r="C788" s="26" t="s">
        <v>408</v>
      </c>
      <c r="D788" s="1" t="s">
        <v>372</v>
      </c>
      <c r="E788" s="1">
        <v>4</v>
      </c>
      <c r="F788" s="1">
        <v>6</v>
      </c>
      <c r="G788" s="3">
        <f t="shared" si="8"/>
        <v>150</v>
      </c>
    </row>
    <row r="789" spans="1:7">
      <c r="A789" s="197"/>
      <c r="B789" s="195"/>
      <c r="C789" s="192" t="s">
        <v>409</v>
      </c>
      <c r="D789" s="180" t="s">
        <v>372</v>
      </c>
      <c r="E789" s="180">
        <v>3</v>
      </c>
      <c r="F789" s="180">
        <v>3</v>
      </c>
      <c r="G789" s="170">
        <v>100</v>
      </c>
    </row>
    <row r="790" spans="1:7">
      <c r="A790" s="197"/>
      <c r="B790" s="195"/>
      <c r="C790" s="192"/>
      <c r="D790" s="171"/>
      <c r="E790" s="171"/>
      <c r="F790" s="171"/>
      <c r="G790" s="171"/>
    </row>
    <row r="791" spans="1:7" ht="30">
      <c r="A791" s="197"/>
      <c r="B791" s="195"/>
      <c r="C791" s="26" t="s">
        <v>410</v>
      </c>
      <c r="D791" s="1" t="s">
        <v>372</v>
      </c>
      <c r="E791" s="1">
        <v>7</v>
      </c>
      <c r="F791" s="1">
        <v>7</v>
      </c>
      <c r="G791" s="3">
        <f t="shared" si="8"/>
        <v>100</v>
      </c>
    </row>
    <row r="792" spans="1:7">
      <c r="A792" s="197"/>
      <c r="B792" s="195"/>
      <c r="C792" s="201" t="s">
        <v>411</v>
      </c>
      <c r="D792" s="180" t="s">
        <v>372</v>
      </c>
      <c r="E792" s="180">
        <v>1</v>
      </c>
      <c r="F792" s="180">
        <v>1</v>
      </c>
      <c r="G792" s="170">
        <v>100</v>
      </c>
    </row>
    <row r="793" spans="1:7">
      <c r="A793" s="197"/>
      <c r="B793" s="195"/>
      <c r="C793" s="201"/>
      <c r="D793" s="171"/>
      <c r="E793" s="171"/>
      <c r="F793" s="171"/>
      <c r="G793" s="171"/>
    </row>
    <row r="794" spans="1:7">
      <c r="A794" s="197"/>
      <c r="B794" s="195"/>
      <c r="C794" s="192" t="s">
        <v>412</v>
      </c>
      <c r="D794" s="180" t="s">
        <v>372</v>
      </c>
      <c r="E794" s="180">
        <v>2</v>
      </c>
      <c r="F794" s="180">
        <v>3</v>
      </c>
      <c r="G794" s="170">
        <v>100</v>
      </c>
    </row>
    <row r="795" spans="1:7">
      <c r="A795" s="197"/>
      <c r="B795" s="195"/>
      <c r="C795" s="192"/>
      <c r="D795" s="171"/>
      <c r="E795" s="171"/>
      <c r="F795" s="171"/>
      <c r="G795" s="171"/>
    </row>
    <row r="796" spans="1:7">
      <c r="A796" s="197"/>
      <c r="B796" s="195"/>
      <c r="C796" s="192" t="s">
        <v>413</v>
      </c>
      <c r="D796" s="180" t="s">
        <v>372</v>
      </c>
      <c r="E796" s="180">
        <v>4</v>
      </c>
      <c r="F796" s="180">
        <v>5</v>
      </c>
      <c r="G796" s="170">
        <v>100</v>
      </c>
    </row>
    <row r="797" spans="1:7">
      <c r="A797" s="197"/>
      <c r="B797" s="196"/>
      <c r="C797" s="192"/>
      <c r="D797" s="171"/>
      <c r="E797" s="171"/>
      <c r="F797" s="171"/>
      <c r="G797" s="171"/>
    </row>
    <row r="798" spans="1:7" ht="18.75">
      <c r="A798" s="213" t="s">
        <v>312</v>
      </c>
      <c r="B798" s="214"/>
      <c r="C798" s="214"/>
      <c r="D798" s="214"/>
      <c r="E798" s="214"/>
      <c r="F798" s="214"/>
      <c r="G798" s="215"/>
    </row>
    <row r="799" spans="1:7" ht="45">
      <c r="A799" s="125">
        <v>225</v>
      </c>
      <c r="B799" s="130" t="s">
        <v>313</v>
      </c>
      <c r="C799" s="2" t="s">
        <v>314</v>
      </c>
      <c r="D799" s="27" t="s">
        <v>315</v>
      </c>
      <c r="E799" s="27">
        <v>55</v>
      </c>
      <c r="F799" s="27">
        <v>67</v>
      </c>
      <c r="G799" s="3">
        <f t="shared" si="8"/>
        <v>121.81818181818183</v>
      </c>
    </row>
    <row r="800" spans="1:7" ht="45">
      <c r="A800" s="129"/>
      <c r="B800" s="131"/>
      <c r="C800" s="2" t="s">
        <v>314</v>
      </c>
      <c r="D800" s="27" t="s">
        <v>316</v>
      </c>
      <c r="E800" s="27">
        <v>61950</v>
      </c>
      <c r="F800" s="27">
        <v>102262</v>
      </c>
      <c r="G800" s="3">
        <f t="shared" si="8"/>
        <v>165.07183212267958</v>
      </c>
    </row>
    <row r="801" spans="1:7" ht="45">
      <c r="A801" s="126"/>
      <c r="B801" s="132"/>
      <c r="C801" s="2" t="s">
        <v>317</v>
      </c>
      <c r="D801" s="27" t="s">
        <v>315</v>
      </c>
      <c r="E801" s="27">
        <v>80</v>
      </c>
      <c r="F801" s="27">
        <v>167</v>
      </c>
      <c r="G801" s="3">
        <f t="shared" si="8"/>
        <v>208.75</v>
      </c>
    </row>
  </sheetData>
  <autoFilter ref="B4:G312"/>
  <mergeCells count="372">
    <mergeCell ref="A3:A4"/>
    <mergeCell ref="A1:G1"/>
    <mergeCell ref="B3:B4"/>
    <mergeCell ref="C2:G2"/>
    <mergeCell ref="D3:G3"/>
    <mergeCell ref="C3:C4"/>
    <mergeCell ref="B176:B180"/>
    <mergeCell ref="A176:A180"/>
    <mergeCell ref="A181:A182"/>
    <mergeCell ref="B181:B182"/>
    <mergeCell ref="A183:A186"/>
    <mergeCell ref="B183:B186"/>
    <mergeCell ref="A187:A189"/>
    <mergeCell ref="B187:B189"/>
    <mergeCell ref="A190:A193"/>
    <mergeCell ref="B190:B193"/>
    <mergeCell ref="A194:A198"/>
    <mergeCell ref="B194:B198"/>
    <mergeCell ref="A200:A203"/>
    <mergeCell ref="B200:B203"/>
    <mergeCell ref="A204:A207"/>
    <mergeCell ref="B204:B207"/>
    <mergeCell ref="A335:A336"/>
    <mergeCell ref="A208:A209"/>
    <mergeCell ref="B208:B209"/>
    <mergeCell ref="A210:A211"/>
    <mergeCell ref="B210:B211"/>
    <mergeCell ref="A227:A232"/>
    <mergeCell ref="B227:B232"/>
    <mergeCell ref="A233:A236"/>
    <mergeCell ref="B233:B236"/>
    <mergeCell ref="A237:A239"/>
    <mergeCell ref="B237:B239"/>
    <mergeCell ref="A240:A244"/>
    <mergeCell ref="B240:B244"/>
    <mergeCell ref="A245:A246"/>
    <mergeCell ref="B245:B246"/>
    <mergeCell ref="A247:A249"/>
    <mergeCell ref="B247:B249"/>
    <mergeCell ref="A250:A252"/>
    <mergeCell ref="B250:B252"/>
    <mergeCell ref="A253:A255"/>
    <mergeCell ref="B253:B255"/>
    <mergeCell ref="A257:A259"/>
    <mergeCell ref="B257:B259"/>
    <mergeCell ref="A260:A261"/>
    <mergeCell ref="B260:B261"/>
    <mergeCell ref="A262:A263"/>
    <mergeCell ref="B262:B263"/>
    <mergeCell ref="A264:A267"/>
    <mergeCell ref="B264:B267"/>
    <mergeCell ref="A268:A272"/>
    <mergeCell ref="B268:B272"/>
    <mergeCell ref="A273:A275"/>
    <mergeCell ref="B273:B275"/>
    <mergeCell ref="A276:A278"/>
    <mergeCell ref="B276:B278"/>
    <mergeCell ref="A279:A280"/>
    <mergeCell ref="B279:B280"/>
    <mergeCell ref="A281:A283"/>
    <mergeCell ref="B281:B283"/>
    <mergeCell ref="A284:A286"/>
    <mergeCell ref="B284:B286"/>
    <mergeCell ref="A289:A290"/>
    <mergeCell ref="B289:B290"/>
    <mergeCell ref="A293:A294"/>
    <mergeCell ref="B293:B294"/>
    <mergeCell ref="A297:A298"/>
    <mergeCell ref="B297:B298"/>
    <mergeCell ref="A299:A301"/>
    <mergeCell ref="B299:B301"/>
    <mergeCell ref="A304:A306"/>
    <mergeCell ref="B304:B306"/>
    <mergeCell ref="A311:A312"/>
    <mergeCell ref="B311:B312"/>
    <mergeCell ref="A313:G313"/>
    <mergeCell ref="B314:B316"/>
    <mergeCell ref="A314:A316"/>
    <mergeCell ref="A317:A318"/>
    <mergeCell ref="B317:B318"/>
    <mergeCell ref="A319:A321"/>
    <mergeCell ref="B319:B321"/>
    <mergeCell ref="A322:A323"/>
    <mergeCell ref="B322:B323"/>
    <mergeCell ref="A324:A326"/>
    <mergeCell ref="B324:B326"/>
    <mergeCell ref="A327:A329"/>
    <mergeCell ref="B327:B329"/>
    <mergeCell ref="A330:A331"/>
    <mergeCell ref="B330:B331"/>
    <mergeCell ref="A333:A334"/>
    <mergeCell ref="B333:B334"/>
    <mergeCell ref="B335:B336"/>
    <mergeCell ref="B338:B339"/>
    <mergeCell ref="A338:A339"/>
    <mergeCell ref="A341:A342"/>
    <mergeCell ref="B341:B342"/>
    <mergeCell ref="A343:A344"/>
    <mergeCell ref="B343:B344"/>
    <mergeCell ref="A345:A346"/>
    <mergeCell ref="B345:B346"/>
    <mergeCell ref="A348:A350"/>
    <mergeCell ref="B348:B350"/>
    <mergeCell ref="A353:A354"/>
    <mergeCell ref="B353:B354"/>
    <mergeCell ref="A356:A358"/>
    <mergeCell ref="B356:B358"/>
    <mergeCell ref="A364:G364"/>
    <mergeCell ref="A365:A366"/>
    <mergeCell ref="B365:B366"/>
    <mergeCell ref="A367:A368"/>
    <mergeCell ref="B367:B368"/>
    <mergeCell ref="A369:A370"/>
    <mergeCell ref="B369:B370"/>
    <mergeCell ref="A371:A372"/>
    <mergeCell ref="B371:B372"/>
    <mergeCell ref="A373:A374"/>
    <mergeCell ref="B373:B374"/>
    <mergeCell ref="A375:A376"/>
    <mergeCell ref="B375:B376"/>
    <mergeCell ref="A377:A378"/>
    <mergeCell ref="B377:B378"/>
    <mergeCell ref="A379:A380"/>
    <mergeCell ref="B379:B380"/>
    <mergeCell ref="A381:A382"/>
    <mergeCell ref="B381:B382"/>
    <mergeCell ref="A383:A384"/>
    <mergeCell ref="B383:B384"/>
    <mergeCell ref="A385:A386"/>
    <mergeCell ref="B385:B386"/>
    <mergeCell ref="A387:A388"/>
    <mergeCell ref="B387:B388"/>
    <mergeCell ref="A389:A390"/>
    <mergeCell ref="B389:B390"/>
    <mergeCell ref="A391:A392"/>
    <mergeCell ref="B391:B392"/>
    <mergeCell ref="A393:A394"/>
    <mergeCell ref="B393:B394"/>
    <mergeCell ref="A403:A404"/>
    <mergeCell ref="B403:B404"/>
    <mergeCell ref="A395:A396"/>
    <mergeCell ref="B395:B396"/>
    <mergeCell ref="A397:A398"/>
    <mergeCell ref="B397:B398"/>
    <mergeCell ref="A399:A400"/>
    <mergeCell ref="B399:B400"/>
    <mergeCell ref="A5:G5"/>
    <mergeCell ref="B6:B9"/>
    <mergeCell ref="A6:A9"/>
    <mergeCell ref="B142:B145"/>
    <mergeCell ref="A142:A145"/>
    <mergeCell ref="B146:B148"/>
    <mergeCell ref="A146:A148"/>
    <mergeCell ref="A12:G12"/>
    <mergeCell ref="A118:A119"/>
    <mergeCell ref="B131:B134"/>
    <mergeCell ref="B461:B464"/>
    <mergeCell ref="A461:A464"/>
    <mergeCell ref="A465:A472"/>
    <mergeCell ref="B465:B472"/>
    <mergeCell ref="B127:B130"/>
    <mergeCell ref="A127:A130"/>
    <mergeCell ref="B135:B138"/>
    <mergeCell ref="A135:A138"/>
    <mergeCell ref="B139:B141"/>
    <mergeCell ref="A139:A141"/>
    <mergeCell ref="B118:B119"/>
    <mergeCell ref="A120:A122"/>
    <mergeCell ref="B120:B122"/>
    <mergeCell ref="A123:A126"/>
    <mergeCell ref="B123:B126"/>
    <mergeCell ref="A131:A134"/>
    <mergeCell ref="G477:G478"/>
    <mergeCell ref="D479:D480"/>
    <mergeCell ref="A798:G798"/>
    <mergeCell ref="A106:G106"/>
    <mergeCell ref="B107:B109"/>
    <mergeCell ref="A107:A109"/>
    <mergeCell ref="B111:B113"/>
    <mergeCell ref="A111:A113"/>
    <mergeCell ref="A114:A117"/>
    <mergeCell ref="B114:B117"/>
    <mergeCell ref="C479:C480"/>
    <mergeCell ref="B474:B480"/>
    <mergeCell ref="A474:A480"/>
    <mergeCell ref="D477:D478"/>
    <mergeCell ref="E477:E478"/>
    <mergeCell ref="F477:F478"/>
    <mergeCell ref="B149:B150"/>
    <mergeCell ref="A149:A150"/>
    <mergeCell ref="B151:B153"/>
    <mergeCell ref="B154:B157"/>
    <mergeCell ref="A151:A153"/>
    <mergeCell ref="A154:A157"/>
    <mergeCell ref="B158:B160"/>
    <mergeCell ref="B161:B163"/>
    <mergeCell ref="A158:A160"/>
    <mergeCell ref="A161:A163"/>
    <mergeCell ref="B164:B167"/>
    <mergeCell ref="A460:G460"/>
    <mergeCell ref="A175:G175"/>
    <mergeCell ref="A164:A167"/>
    <mergeCell ref="B168:B171"/>
    <mergeCell ref="A168:A171"/>
    <mergeCell ref="B173:B174"/>
    <mergeCell ref="A173:A174"/>
    <mergeCell ref="A423:G423"/>
    <mergeCell ref="B418:B419"/>
    <mergeCell ref="A418:A419"/>
    <mergeCell ref="A401:A402"/>
    <mergeCell ref="B401:B402"/>
    <mergeCell ref="B361:B363"/>
    <mergeCell ref="A405:A406"/>
    <mergeCell ref="B405:B406"/>
    <mergeCell ref="A431:G431"/>
    <mergeCell ref="B432:B459"/>
    <mergeCell ref="A432:A459"/>
    <mergeCell ref="A492:G492"/>
    <mergeCell ref="E479:E480"/>
    <mergeCell ref="F479:F480"/>
    <mergeCell ref="G479:G480"/>
    <mergeCell ref="A482:G482"/>
    <mergeCell ref="A473:G473"/>
    <mergeCell ref="C477:C478"/>
    <mergeCell ref="G792:G793"/>
    <mergeCell ref="D794:D795"/>
    <mergeCell ref="D796:D797"/>
    <mergeCell ref="E794:E795"/>
    <mergeCell ref="A483:A491"/>
    <mergeCell ref="B483:B491"/>
    <mergeCell ref="A785:G785"/>
    <mergeCell ref="C789:C790"/>
    <mergeCell ref="C792:C793"/>
    <mergeCell ref="C794:C795"/>
    <mergeCell ref="B786:B797"/>
    <mergeCell ref="A786:A797"/>
    <mergeCell ref="D789:D790"/>
    <mergeCell ref="E789:E790"/>
    <mergeCell ref="G794:G795"/>
    <mergeCell ref="G796:G797"/>
    <mergeCell ref="G789:G790"/>
    <mergeCell ref="F794:F795"/>
    <mergeCell ref="F796:F797"/>
    <mergeCell ref="D792:D793"/>
    <mergeCell ref="F507:F509"/>
    <mergeCell ref="C796:C797"/>
    <mergeCell ref="F789:F790"/>
    <mergeCell ref="F520:F521"/>
    <mergeCell ref="C721:C723"/>
    <mergeCell ref="C724:C726"/>
    <mergeCell ref="E796:E797"/>
    <mergeCell ref="E792:E793"/>
    <mergeCell ref="F792:F793"/>
    <mergeCell ref="C548:C550"/>
    <mergeCell ref="A526:A550"/>
    <mergeCell ref="B526:B550"/>
    <mergeCell ref="C520:C521"/>
    <mergeCell ref="D520:D521"/>
    <mergeCell ref="E520:E521"/>
    <mergeCell ref="D566:D567"/>
    <mergeCell ref="E566:E567"/>
    <mergeCell ref="A551:A573"/>
    <mergeCell ref="B551:B573"/>
    <mergeCell ref="G507:G509"/>
    <mergeCell ref="G520:G521"/>
    <mergeCell ref="A493:A525"/>
    <mergeCell ref="B493:B525"/>
    <mergeCell ref="C546:C547"/>
    <mergeCell ref="C507:C509"/>
    <mergeCell ref="D507:D509"/>
    <mergeCell ref="E507:E509"/>
    <mergeCell ref="A683:A708"/>
    <mergeCell ref="B683:B708"/>
    <mergeCell ref="G566:G567"/>
    <mergeCell ref="A574:A595"/>
    <mergeCell ref="B574:B595"/>
    <mergeCell ref="C606:C607"/>
    <mergeCell ref="C609:C611"/>
    <mergeCell ref="C612:C614"/>
    <mergeCell ref="C566:C567"/>
    <mergeCell ref="F566:F567"/>
    <mergeCell ref="C615:C617"/>
    <mergeCell ref="A596:A628"/>
    <mergeCell ref="B596:B628"/>
    <mergeCell ref="A629:A633"/>
    <mergeCell ref="B629:B633"/>
    <mergeCell ref="A634:A644"/>
    <mergeCell ref="B634:B644"/>
    <mergeCell ref="C656:C658"/>
    <mergeCell ref="C659:C661"/>
    <mergeCell ref="C667:C668"/>
    <mergeCell ref="C669:C670"/>
    <mergeCell ref="B645:B682"/>
    <mergeCell ref="C676:C678"/>
    <mergeCell ref="A645:A682"/>
    <mergeCell ref="C671:C672"/>
    <mergeCell ref="C673:C675"/>
    <mergeCell ref="C727:C728"/>
    <mergeCell ref="A709:A739"/>
    <mergeCell ref="B709:B739"/>
    <mergeCell ref="C694:C696"/>
    <mergeCell ref="C697:C699"/>
    <mergeCell ref="C700:C701"/>
    <mergeCell ref="C706:C707"/>
    <mergeCell ref="C753:C755"/>
    <mergeCell ref="C756:C758"/>
    <mergeCell ref="C759:C761"/>
    <mergeCell ref="C762:C764"/>
    <mergeCell ref="C765:C767"/>
    <mergeCell ref="C768:C770"/>
    <mergeCell ref="C778:C780"/>
    <mergeCell ref="A740:A784"/>
    <mergeCell ref="B740:B784"/>
    <mergeCell ref="A57:A59"/>
    <mergeCell ref="B57:B59"/>
    <mergeCell ref="A60:A62"/>
    <mergeCell ref="B60:B62"/>
    <mergeCell ref="A63:A65"/>
    <mergeCell ref="B63:B65"/>
    <mergeCell ref="B69:B70"/>
    <mergeCell ref="A69:A70"/>
    <mergeCell ref="A72:A73"/>
    <mergeCell ref="B72:B73"/>
    <mergeCell ref="A78:A80"/>
    <mergeCell ref="B78:B80"/>
    <mergeCell ref="A81:A82"/>
    <mergeCell ref="B81:B82"/>
    <mergeCell ref="A83:A84"/>
    <mergeCell ref="B83:B84"/>
    <mergeCell ref="A89:A90"/>
    <mergeCell ref="B89:B90"/>
    <mergeCell ref="A86:A88"/>
    <mergeCell ref="B86:B88"/>
    <mergeCell ref="A91:A92"/>
    <mergeCell ref="B91:B92"/>
    <mergeCell ref="A93:A94"/>
    <mergeCell ref="B93:B94"/>
    <mergeCell ref="A95:A96"/>
    <mergeCell ref="B95:B96"/>
    <mergeCell ref="A97:A98"/>
    <mergeCell ref="B97:B98"/>
    <mergeCell ref="A100:A101"/>
    <mergeCell ref="B100:B101"/>
    <mergeCell ref="A102:A103"/>
    <mergeCell ref="B102:B103"/>
    <mergeCell ref="A104:G104"/>
    <mergeCell ref="A13:A14"/>
    <mergeCell ref="B13:B14"/>
    <mergeCell ref="A15:A16"/>
    <mergeCell ref="B15:B16"/>
    <mergeCell ref="A19:A20"/>
    <mergeCell ref="B19:B20"/>
    <mergeCell ref="A24:A25"/>
    <mergeCell ref="B24:B25"/>
    <mergeCell ref="A26:A29"/>
    <mergeCell ref="B26:B29"/>
    <mergeCell ref="A33:A34"/>
    <mergeCell ref="B33:B34"/>
    <mergeCell ref="A37:A38"/>
    <mergeCell ref="B37:B38"/>
    <mergeCell ref="A40:A43"/>
    <mergeCell ref="B40:B43"/>
    <mergeCell ref="A44:A45"/>
    <mergeCell ref="B44:B45"/>
    <mergeCell ref="A799:A801"/>
    <mergeCell ref="B799:B801"/>
    <mergeCell ref="A46:A49"/>
    <mergeCell ref="B46:B49"/>
    <mergeCell ref="A50:A54"/>
    <mergeCell ref="B50:B54"/>
    <mergeCell ref="A360:G360"/>
    <mergeCell ref="A361:A363"/>
  </mergeCells>
  <phoneticPr fontId="0" type="noConversion"/>
  <hyperlinks>
    <hyperlink ref="C9" r:id="rId1" display="http://www.itc48.ru/"/>
  </hyperlinks>
  <printOptions horizontalCentered="1"/>
  <pageMargins left="0.11811023622047245" right="0.11811023622047245" top="0.74803149606299213" bottom="0.35433070866141736" header="0.31496062992125984" footer="0.31496062992125984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УЗАЛО</dc:creator>
  <cp:lastModifiedBy>Пьянникова Светлана Александровна</cp:lastModifiedBy>
  <cp:lastPrinted>2016-05-23T06:14:41Z</cp:lastPrinted>
  <dcterms:created xsi:type="dcterms:W3CDTF">2013-07-01T05:00:56Z</dcterms:created>
  <dcterms:modified xsi:type="dcterms:W3CDTF">2016-06-10T04:11:14Z</dcterms:modified>
</cp:coreProperties>
</file>