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ЕЙТИНГИ открытости\2023\1 кв\"/>
    </mc:Choice>
  </mc:AlternateContent>
  <xr:revisionPtr revIDLastSave="0" documentId="13_ncr:40009_{C16F66E8-880D-46E8-8D39-87B979266186}" xr6:coauthVersionLast="43" xr6:coauthVersionMax="43" xr10:uidLastSave="{00000000-0000-0000-0000-000000000000}"/>
  <bookViews>
    <workbookView xWindow="-120" yWindow="-120" windowWidth="29040" windowHeight="15840"/>
  </bookViews>
  <sheets>
    <sheet name="Объем долга" sheetId="2" r:id="rId1"/>
    <sheet name="Сроки погашения" sheetId="1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2" l="1"/>
  <c r="E10" i="2"/>
  <c r="E9" i="2"/>
  <c r="H8" i="2"/>
  <c r="E8" i="2"/>
  <c r="H7" i="2"/>
  <c r="E7" i="2"/>
  <c r="E6" i="2" s="1"/>
  <c r="H6" i="2"/>
  <c r="F6" i="2"/>
  <c r="G10" i="2" s="1"/>
  <c r="G9" i="2" l="1"/>
  <c r="G8" i="2"/>
  <c r="G7" i="2"/>
  <c r="C10" i="1" l="1"/>
  <c r="B10" i="1" s="1"/>
  <c r="J8" i="1"/>
  <c r="I8" i="1"/>
  <c r="E8" i="1"/>
  <c r="E5" i="1" s="1"/>
  <c r="D8" i="1"/>
  <c r="B8" i="1" s="1"/>
  <c r="B5" i="1" s="1"/>
  <c r="J5" i="1"/>
  <c r="I5" i="1"/>
  <c r="H8" i="1"/>
  <c r="H5" i="1" s="1"/>
  <c r="G8" i="1"/>
  <c r="G5" i="1" s="1"/>
  <c r="F8" i="1"/>
  <c r="F5" i="1" s="1"/>
  <c r="B9" i="1"/>
  <c r="B7" i="1"/>
  <c r="C5" i="1" l="1"/>
  <c r="D5" i="1"/>
</calcChain>
</file>

<file path=xl/sharedStrings.xml><?xml version="1.0" encoding="utf-8"?>
<sst xmlns="http://schemas.openxmlformats.org/spreadsheetml/2006/main" count="54" uniqueCount="41">
  <si>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</si>
  <si>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</si>
  <si>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</si>
  <si>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</si>
  <si>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</si>
  <si>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</si>
  <si>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</si>
  <si>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</si>
  <si>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</si>
  <si>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2023 г.</t>
  </si>
  <si>
    <t>2024 г.</t>
  </si>
  <si>
    <t>2025 г.</t>
  </si>
  <si>
    <t>в том числе со сроками погашения</t>
  </si>
  <si>
    <t>2026 г.</t>
  </si>
  <si>
    <t>2027 г.</t>
  </si>
  <si>
    <t>2028 г.</t>
  </si>
  <si>
    <t>2029 г.</t>
  </si>
  <si>
    <t>2030-2037 г.г.</t>
  </si>
  <si>
    <t>Сведения о долговых обязательствах Липецкой области по состоянию на 01.04.2023 года, в том числе по видам обязательств и срокам их погашения</t>
  </si>
  <si>
    <t>Сведения об объеме государственного долга Липецкой области по состоянию на 01.04.2023 г.</t>
  </si>
  <si>
    <t>№ п/п</t>
  </si>
  <si>
    <t>Наименование показателя</t>
  </si>
  <si>
    <t>По состоянию на 01.03.2023г.</t>
  </si>
  <si>
    <t>По состоянию на 01.04.2023г.</t>
  </si>
  <si>
    <t>Отклонение к 01.04.2023г.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</si>
  <si>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</si>
  <si>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</si>
  <si>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</si>
  <si>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</si>
  <si>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</si>
  <si>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</si>
  <si>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</si>
  <si>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</si>
  <si>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1.4</t>
  </si>
  <si>
    <t>По состоянию на 01.01.2023г.</t>
  </si>
  <si>
    <t>2</t>
  </si>
  <si>
    <t>Уровень государственного долга, в % к налоговым и неналоговым доходам</t>
  </si>
  <si>
    <t>Х</t>
  </si>
  <si>
    <t>Государственный внешний долг Липецкой области</t>
  </si>
  <si>
    <t>-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</si>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</sst>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"/>
  </numFmts>
  <fonts count="13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Roman"/>
      <family val="1"/>
    </font>
    <font>
      <sz val="12"/>
      <name val="Times Roman"/>
      <family val="1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8" fontId="0" fillId="0" borderId="0" xfId="0" applyNumberForma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8" fillId="0" borderId="0" xfId="0" applyFont="1"/>
    <xf numFmtId="178" fontId="6" fillId="0" borderId="3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8" fontId="7" fillId="0" borderId="3" xfId="0" applyNumberFormat="1" applyFont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78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" fontId="9" fillId="0" borderId="0" xfId="0" applyNumberFormat="1" applyFont="1" applyAlignment="1">
      <alignment horizontal="center" vertical="center"/>
    </xf>
    <xf numFmtId="0" fontId="10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78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zoomScale="80" zoomScaleNormal="80" workbookViewId="0">
      <selection activeCell="B2" sqref="B2:H2"/>
    </sheetView>
  </sheetViews>
  <sheetFormatPr defaultRowHeight="12.75"/>
  <cols>
    <col min="3" max="3" width="52.85546875" customWidth="1"/>
    <col min="4" max="5" width="17.85546875" customWidth="1"/>
    <col min="6" max="6" width="17.5703125" customWidth="1"/>
    <col min="7" max="7" width="17.85546875" customWidth="1"/>
    <col min="8" max="8" width="21.5703125" customWidth="1"/>
  </cols>
  <sheetData>
    <row r="2" spans="1:8" ht="45" customHeight="1">
      <c r="A2" s="25"/>
      <c r="B2" s="53" t="s">
        <v>19</v>
      </c>
      <c r="C2" s="53"/>
      <c r="D2" s="53"/>
      <c r="E2" s="53"/>
      <c r="F2" s="53"/>
      <c r="G2" s="53"/>
      <c r="H2" s="53"/>
    </row>
    <row r="3" spans="1:8" ht="18.75">
      <c r="A3" s="25"/>
      <c r="B3" s="25"/>
      <c r="C3" s="25"/>
      <c r="D3" s="25"/>
      <c r="E3" s="25"/>
      <c r="F3" s="25"/>
      <c r="G3" s="25"/>
      <c r="H3" s="25"/>
    </row>
    <row r="4" spans="1:8" ht="37.5">
      <c r="A4" s="26"/>
      <c r="B4" s="27" t="s">
        <v>20</v>
      </c>
      <c r="C4" s="28" t="s">
        <v>21</v>
      </c>
      <c r="D4" s="29" t="s">
        <v>22</v>
      </c>
      <c r="E4" s="30"/>
      <c r="F4" s="29" t="s">
        <v>23</v>
      </c>
      <c r="G4" s="30"/>
      <c r="H4" s="31" t="s">
        <v>24</v>
      </c>
    </row>
    <row r="5" spans="1:8" ht="18.75">
      <c r="A5" s="26"/>
      <c r="B5" s="27"/>
      <c r="C5" s="32"/>
      <c r="D5" s="33" t="s">
        <v>25</v>
      </c>
      <c r="E5" s="33" t="s">
        <v>26</v>
      </c>
      <c r="F5" s="33" t="s">
        <v>25</v>
      </c>
      <c r="G5" s="33" t="s">
        <v>26</v>
      </c>
      <c r="H5" s="33" t="s">
        <v>25</v>
      </c>
    </row>
    <row r="6" spans="1:8" ht="43.5" customHeight="1">
      <c r="A6" s="25"/>
      <c r="B6" s="34">
        <v>1</v>
      </c>
      <c r="C6" s="35" t="s">
        <v>27</v>
      </c>
      <c r="D6" s="36">
        <v>13254.82</v>
      </c>
      <c r="E6" s="36">
        <f>E7+E8+E9+E10</f>
        <v>100</v>
      </c>
      <c r="F6" s="36">
        <f>F7+F8+F9+F10</f>
        <v>13252.26</v>
      </c>
      <c r="G6" s="36">
        <v>100</v>
      </c>
      <c r="H6" s="36">
        <f>F6-D6</f>
        <v>-2.5599999999994907</v>
      </c>
    </row>
    <row r="7" spans="1:8" ht="43.5" customHeight="1">
      <c r="A7" s="25"/>
      <c r="B7" s="37" t="s">
        <v>28</v>
      </c>
      <c r="C7" s="38" t="s">
        <v>29</v>
      </c>
      <c r="D7" s="36">
        <v>3700</v>
      </c>
      <c r="E7" s="36">
        <f>D7/D6*100</f>
        <v>27.914373790062786</v>
      </c>
      <c r="F7" s="36">
        <v>3700</v>
      </c>
      <c r="G7" s="36">
        <f>F7/F6*100</f>
        <v>27.919766138002121</v>
      </c>
      <c r="H7" s="36">
        <f>F7-D7</f>
        <v>0</v>
      </c>
    </row>
    <row r="8" spans="1:8" ht="44.25" customHeight="1">
      <c r="A8" s="25"/>
      <c r="B8" s="37" t="s">
        <v>30</v>
      </c>
      <c r="C8" s="38" t="s">
        <v>31</v>
      </c>
      <c r="D8" s="36">
        <v>9485.59</v>
      </c>
      <c r="E8" s="36">
        <f>D8/D6*100</f>
        <v>71.563325643049097</v>
      </c>
      <c r="F8" s="36">
        <v>9485.59</v>
      </c>
      <c r="G8" s="36">
        <f>F8/F6*100</f>
        <v>71.577149859722041</v>
      </c>
      <c r="H8" s="36">
        <f>F8-D8</f>
        <v>0</v>
      </c>
    </row>
    <row r="9" spans="1:8" ht="41.25" customHeight="1">
      <c r="A9" s="25"/>
      <c r="B9" s="37" t="s">
        <v>32</v>
      </c>
      <c r="C9" s="38" t="s">
        <v>6</v>
      </c>
      <c r="D9" s="36">
        <v>0</v>
      </c>
      <c r="E9" s="36">
        <f>D9/D6*100</f>
        <v>0</v>
      </c>
      <c r="F9" s="36">
        <v>0</v>
      </c>
      <c r="G9" s="36">
        <f>F9/F6*100</f>
        <v>0</v>
      </c>
      <c r="H9" s="36">
        <v>0</v>
      </c>
    </row>
    <row r="10" spans="1:8" ht="30.75" customHeight="1">
      <c r="A10" s="25"/>
      <c r="B10" s="37" t="s">
        <v>33</v>
      </c>
      <c r="C10" s="39" t="s">
        <v>5</v>
      </c>
      <c r="D10" s="36">
        <v>69.23</v>
      </c>
      <c r="E10" s="36">
        <f>D10/D6*100</f>
        <v>0.52230056688812077</v>
      </c>
      <c r="F10" s="36">
        <v>66.67</v>
      </c>
      <c r="G10" s="36">
        <f>(F10/F6*100)</f>
        <v>0.50308400227583827</v>
      </c>
      <c r="H10" s="36">
        <f>F10-D10</f>
        <v>-2.5600000000000023</v>
      </c>
    </row>
    <row r="11" spans="1:8" ht="43.5" customHeight="1">
      <c r="A11" s="25"/>
      <c r="B11" s="49" t="s">
        <v>35</v>
      </c>
      <c r="C11" s="35" t="s">
        <v>38</v>
      </c>
      <c r="D11" s="52" t="s">
        <v>39</v>
      </c>
      <c r="E11" s="52" t="s">
        <v>39</v>
      </c>
      <c r="F11" s="52" t="s">
        <v>39</v>
      </c>
      <c r="G11" s="52" t="s">
        <v>39</v>
      </c>
      <c r="H11" s="52" t="s">
        <v>39</v>
      </c>
    </row>
    <row r="12" spans="1:8" ht="18.75">
      <c r="A12" s="25"/>
      <c r="B12" s="40"/>
      <c r="C12" s="41"/>
      <c r="D12" s="42"/>
      <c r="E12" s="42"/>
      <c r="F12" s="42"/>
      <c r="G12" s="42"/>
      <c r="H12" s="42"/>
    </row>
    <row r="13" spans="1:8">
      <c r="A13" s="43"/>
      <c r="B13" s="43"/>
      <c r="C13" s="43"/>
      <c r="D13" s="43"/>
      <c r="E13" s="43"/>
      <c r="F13" s="43"/>
      <c r="G13" s="43"/>
      <c r="H13" s="43"/>
    </row>
    <row r="14" spans="1:8" ht="18.75">
      <c r="A14" s="26"/>
      <c r="B14" s="44" t="s">
        <v>20</v>
      </c>
      <c r="C14" s="28" t="s">
        <v>21</v>
      </c>
      <c r="D14" s="29" t="s">
        <v>34</v>
      </c>
      <c r="E14" s="30"/>
      <c r="F14" s="45"/>
      <c r="G14" s="45"/>
      <c r="H14" s="46"/>
    </row>
    <row r="15" spans="1:8" ht="18.75">
      <c r="A15" s="26"/>
      <c r="B15" s="47"/>
      <c r="C15" s="32"/>
      <c r="D15" s="33" t="s">
        <v>25</v>
      </c>
      <c r="E15" s="33" t="s">
        <v>26</v>
      </c>
      <c r="F15" s="48"/>
      <c r="G15" s="48"/>
      <c r="H15" s="46"/>
    </row>
    <row r="16" spans="1:8" ht="37.5">
      <c r="B16" s="49" t="s">
        <v>40</v>
      </c>
      <c r="C16" s="50" t="s">
        <v>36</v>
      </c>
      <c r="D16" s="36" t="s">
        <v>37</v>
      </c>
      <c r="E16" s="51">
        <v>18.3</v>
      </c>
      <c r="F16" s="42"/>
    </row>
  </sheetData>
  <mergeCells count="9">
    <mergeCell ref="B2:H2"/>
    <mergeCell ref="B4:B5"/>
    <mergeCell ref="C4:C5"/>
    <mergeCell ref="D4:E4"/>
    <mergeCell ref="F4:G4"/>
    <mergeCell ref="B14:B15"/>
    <mergeCell ref="C14:C15"/>
    <mergeCell ref="D14:E14"/>
    <mergeCell ref="F14:G1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zoomScale="98" zoomScaleNormal="98" workbookViewId="0">
      <selection activeCell="O10" sqref="O10"/>
    </sheetView>
  </sheetViews>
  <sheetFormatPr defaultRowHeight="12.75"/>
  <cols>
    <col min="1" max="1" width="36.85546875" customWidth="1"/>
    <col min="2" max="2" width="15.85546875" customWidth="1"/>
    <col min="3" max="3" width="12.85546875" customWidth="1"/>
    <col min="4" max="4" width="13.85546875" customWidth="1"/>
    <col min="5" max="8" width="12.5703125" customWidth="1"/>
    <col min="9" max="9" width="12.85546875" customWidth="1"/>
    <col min="10" max="10" width="14.140625" customWidth="1"/>
    <col min="12" max="12" width="10.42578125" bestFit="1" customWidth="1"/>
    <col min="14" max="14" width="14.85546875" customWidth="1"/>
  </cols>
  <sheetData>
    <row r="1" spans="1:12" ht="58.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15.6" customHeight="1">
      <c r="A2" s="1"/>
      <c r="B2" s="1"/>
      <c r="E2" s="20"/>
      <c r="F2" s="20"/>
      <c r="G2" s="20"/>
      <c r="J2" s="18" t="s">
        <v>7</v>
      </c>
    </row>
    <row r="3" spans="1:12" ht="29.1" customHeight="1">
      <c r="A3" s="21" t="s">
        <v>0</v>
      </c>
      <c r="B3" s="21" t="s">
        <v>1</v>
      </c>
      <c r="C3" s="23" t="s">
        <v>12</v>
      </c>
      <c r="D3" s="23"/>
      <c r="E3" s="23"/>
      <c r="F3" s="23"/>
      <c r="G3" s="23"/>
      <c r="H3" s="23"/>
      <c r="I3" s="23"/>
      <c r="J3" s="23"/>
    </row>
    <row r="4" spans="1:12" ht="30" customHeight="1">
      <c r="A4" s="22"/>
      <c r="B4" s="22"/>
      <c r="C4" s="2" t="s">
        <v>9</v>
      </c>
      <c r="D4" s="2" t="s">
        <v>10</v>
      </c>
      <c r="E4" s="2" t="s">
        <v>11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</row>
    <row r="5" spans="1:12" ht="49.5" customHeight="1">
      <c r="A5" s="3" t="s">
        <v>2</v>
      </c>
      <c r="B5" s="11">
        <f t="shared" ref="B5:J5" si="0">SUM(B7:B10)</f>
        <v>13252253.630000001</v>
      </c>
      <c r="C5" s="12">
        <f t="shared" si="0"/>
        <v>1609548.4</v>
      </c>
      <c r="D5" s="12">
        <f t="shared" si="0"/>
        <v>1862636.2</v>
      </c>
      <c r="E5" s="12">
        <f t="shared" si="0"/>
        <v>2538403.4000000004</v>
      </c>
      <c r="F5" s="12">
        <f t="shared" si="0"/>
        <v>1588403.4000000001</v>
      </c>
      <c r="G5" s="12">
        <f t="shared" si="0"/>
        <v>1588403.4000000001</v>
      </c>
      <c r="H5" s="12">
        <f t="shared" si="0"/>
        <v>1588403.4000000001</v>
      </c>
      <c r="I5" s="12">
        <f t="shared" si="0"/>
        <v>1330323.78</v>
      </c>
      <c r="J5" s="12">
        <f t="shared" si="0"/>
        <v>1146131.75</v>
      </c>
    </row>
    <row r="6" spans="1:12" ht="20.100000000000001" customHeight="1">
      <c r="A6" s="4" t="s">
        <v>3</v>
      </c>
      <c r="B6" s="13"/>
      <c r="C6" s="17"/>
      <c r="D6" s="17"/>
      <c r="E6" s="17"/>
      <c r="F6" s="17"/>
      <c r="G6" s="15"/>
      <c r="H6" s="17"/>
      <c r="I6" s="17"/>
      <c r="J6" s="17"/>
    </row>
    <row r="7" spans="1:12" ht="32.25" customHeight="1">
      <c r="A7" s="5" t="s">
        <v>4</v>
      </c>
      <c r="B7" s="14">
        <f>SUM(C7:J7)</f>
        <v>3700000</v>
      </c>
      <c r="C7" s="15">
        <v>1300000</v>
      </c>
      <c r="D7" s="15">
        <v>1450000</v>
      </c>
      <c r="E7" s="15">
        <v>950000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</row>
    <row r="8" spans="1:12" ht="39.950000000000003" customHeight="1">
      <c r="A8" s="5" t="s">
        <v>8</v>
      </c>
      <c r="B8" s="14">
        <f>C8+D8+E8+F8+G8+H8+I8+J8-0.1</f>
        <v>9485585.6300000008</v>
      </c>
      <c r="C8" s="15">
        <v>304420.40000000002</v>
      </c>
      <c r="D8" s="15">
        <f>304420.4+100523.8</f>
        <v>404944.2</v>
      </c>
      <c r="E8" s="16">
        <f>917687.6+562500+100523.8</f>
        <v>1580711.4000000001</v>
      </c>
      <c r="F8" s="15">
        <f>917687.6+562500+100523.8</f>
        <v>1580711.4000000001</v>
      </c>
      <c r="G8" s="15">
        <f>917687.6+562500+100523.8</f>
        <v>1580711.4000000001</v>
      </c>
      <c r="H8" s="15">
        <f>917687.6+562500+100523.8</f>
        <v>1580711.4000000001</v>
      </c>
      <c r="I8" s="19">
        <f>1222107.98+100523.8</f>
        <v>1322631.78</v>
      </c>
      <c r="J8" s="15">
        <f>326553.25+804190.4+0.1</f>
        <v>1130743.75</v>
      </c>
      <c r="L8" s="6"/>
    </row>
    <row r="9" spans="1:12" ht="53.45" customHeight="1">
      <c r="A9" s="5" t="s">
        <v>6</v>
      </c>
      <c r="B9" s="14">
        <f>D9</f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</row>
    <row r="10" spans="1:12" ht="33.75" customHeight="1">
      <c r="A10" s="5" t="s">
        <v>5</v>
      </c>
      <c r="B10" s="14">
        <f>SUM(C10:J10)</f>
        <v>66668</v>
      </c>
      <c r="C10" s="16">
        <f>7692-2564</f>
        <v>5128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15388</v>
      </c>
    </row>
    <row r="11" spans="1:12" ht="42.75" customHeight="1">
      <c r="G11" s="6"/>
    </row>
    <row r="12" spans="1:12">
      <c r="F12" s="6"/>
    </row>
    <row r="13" spans="1:12" ht="18.75">
      <c r="A13" s="7"/>
    </row>
    <row r="14" spans="1:12" ht="18.75">
      <c r="A14" s="8"/>
    </row>
    <row r="15" spans="1:12" ht="18.75">
      <c r="A15" s="9"/>
    </row>
    <row r="16" spans="1:12" ht="18.75">
      <c r="A16" s="10"/>
      <c r="C16" s="10"/>
    </row>
  </sheetData>
  <mergeCells count="5">
    <mergeCell ref="E2:G2"/>
    <mergeCell ref="A3:A4"/>
    <mergeCell ref="B3:B4"/>
    <mergeCell ref="C3:J3"/>
    <mergeCell ref="A1:J1"/>
  </mergeCells>
  <phoneticPr fontId="0" type="noConversion"/>
  <pageMargins left="0.62992125984251968" right="0.55118110236220474" top="0.98425196850393704" bottom="0.98425196850393704" header="0.51181102362204722" footer="0.51181102362204722"/>
  <pageSetup paperSize="9" scale="8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 долга</vt:lpstr>
      <vt:lpstr>Сроки погашения</vt:lpstr>
      <vt:lpstr>Лист3</vt:lpstr>
    </vt:vector>
  </TitlesOfParts>
  <Company>OBLFU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u1533</cp:lastModifiedBy>
  <cp:lastPrinted>2023-03-09T11:50:19Z</cp:lastPrinted>
  <dcterms:created xsi:type="dcterms:W3CDTF">2009-02-03T12:23:53Z</dcterms:created>
  <dcterms:modified xsi:type="dcterms:W3CDTF">2023-04-17T06:06:29Z</dcterms:modified>
</cp:coreProperties>
</file>