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5195" windowHeight="11640"/>
  </bookViews>
  <sheets>
    <sheet name="на 01.01.2016" sheetId="28" r:id="rId1"/>
  </sheets>
  <definedNames>
    <definedName name="_xlnm.Print_Titles" localSheetId="0">'на 01.01.2016'!$5:$6</definedName>
  </definedNames>
  <calcPr calcId="124519"/>
</workbook>
</file>

<file path=xl/calcChain.xml><?xml version="1.0" encoding="utf-8"?>
<calcChain xmlns="http://schemas.openxmlformats.org/spreadsheetml/2006/main">
  <c r="F72" i="28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20"/>
  <c r="F121"/>
  <c r="F122"/>
  <c r="F124"/>
  <c r="F125"/>
  <c r="F126"/>
  <c r="F127"/>
  <c r="F128"/>
  <c r="F35"/>
  <c r="D123"/>
  <c r="E123"/>
  <c r="F34"/>
  <c r="D119"/>
  <c r="D71"/>
  <c r="E119"/>
  <c r="C119"/>
  <c r="C71"/>
  <c r="D61"/>
  <c r="D38" s="1"/>
  <c r="E61"/>
  <c r="C61"/>
  <c r="D39"/>
  <c r="E39"/>
  <c r="F39" s="1"/>
  <c r="C39"/>
  <c r="D7"/>
  <c r="E7"/>
  <c r="F7" s="1"/>
  <c r="C123"/>
  <c r="F69"/>
  <c r="F68"/>
  <c r="F67"/>
  <c r="F66"/>
  <c r="F65"/>
  <c r="F64"/>
  <c r="F63"/>
  <c r="F60"/>
  <c r="F58"/>
  <c r="F57"/>
  <c r="F56"/>
  <c r="F55"/>
  <c r="F54"/>
  <c r="F53"/>
  <c r="F52"/>
  <c r="F51"/>
  <c r="F50"/>
  <c r="F49"/>
  <c r="F48"/>
  <c r="F47"/>
  <c r="F46"/>
  <c r="C45"/>
  <c r="F45" s="1"/>
  <c r="F44"/>
  <c r="F43"/>
  <c r="F42"/>
  <c r="F41"/>
  <c r="F40"/>
  <c r="F37"/>
  <c r="D36"/>
  <c r="D28" s="1"/>
  <c r="C36"/>
  <c r="F36" s="1"/>
  <c r="F33"/>
  <c r="F32"/>
  <c r="F31"/>
  <c r="F30"/>
  <c r="F25"/>
  <c r="F24"/>
  <c r="F27"/>
  <c r="F23"/>
  <c r="F15"/>
  <c r="F14"/>
  <c r="F12"/>
  <c r="F11"/>
  <c r="F10"/>
  <c r="F9"/>
  <c r="C7"/>
  <c r="F61"/>
  <c r="F123"/>
  <c r="E71"/>
  <c r="E38" s="1"/>
  <c r="C38"/>
  <c r="C28"/>
  <c r="F119"/>
  <c r="F38" l="1"/>
  <c r="E28"/>
  <c r="F28" s="1"/>
  <c r="F71"/>
</calcChain>
</file>

<file path=xl/sharedStrings.xml><?xml version="1.0" encoding="utf-8"?>
<sst xmlns="http://schemas.openxmlformats.org/spreadsheetml/2006/main" count="169" uniqueCount="161">
  <si>
    <t xml:space="preserve">Уплата   налога   на   имущество   в  отношении    автомобильных  дорог   общего   пользования   регионального  значения  </t>
  </si>
  <si>
    <t xml:space="preserve">Наименование   расходов </t>
  </si>
  <si>
    <t xml:space="preserve">РАСХОДЫ -  всего </t>
  </si>
  <si>
    <t>в  том  числе:</t>
  </si>
  <si>
    <t xml:space="preserve"> капитальный  ремонт  и   ремонт автомобильных дорог  общего пользования  местного значения  населенных пунктов и соединяющих  населенные пункты в границах муниципального района </t>
  </si>
  <si>
    <t xml:space="preserve">капитальный ремонт  и ремонт  дворовых территорий  многоквартирных  домов,  проездов  к   дворовым   территориям   многоквартирных   домов    населенных пунктов </t>
  </si>
  <si>
    <t xml:space="preserve">Бюджетные   обязательства,  тыс.руб. </t>
  </si>
  <si>
    <t>I.</t>
  </si>
  <si>
    <t xml:space="preserve">акцизы на автомобильный бензин, прямогонный бензин, дизельное топливо, моторные масла для дизельных и карбюраторных (инжекторных) двигателей,   производимые   на   территории   Российской   Федерации,  подлежащие зачислению в областной бюджет </t>
  </si>
  <si>
    <t>транспортный  налог</t>
  </si>
  <si>
    <t xml:space="preserve">плата в счет возмещения вреда, причиняемого автомобильным дорогам общего пользования регионального значения транспортными средствами, осуществляющими перевозки тяжеловесных и (или) крупногабаритных грузов   </t>
  </si>
  <si>
    <t xml:space="preserve">штрафы  за  нарушение   правил  перевозки   крупногабаритных   и  тяжеловесных   грузов    по  автомобильным  дорогам    общего   пользования регионального значения  </t>
  </si>
  <si>
    <t>плата за оказание услуг по присоединению объектов дорожного сервиса к автомобильным дорогам общего пользования регионального значения</t>
  </si>
  <si>
    <t xml:space="preserve">плата   за   использование  имущества,  входящего  в  состав   автомобильных  дорог   общего   пользования    регионального   значения </t>
  </si>
  <si>
    <t>плата   за  аренду   земельных  участков,  расположенных   в   полосе   отвода   автомобильных  дорог   общего   пользования   регионального  значения</t>
  </si>
  <si>
    <t>безвозмездные поступления  от физических и юридических лиц на финансовое обеспечение дорожной деятельности, в том числе добровольные пожертвования, в отношении автомобильных дорог общего пользования регионального  значения</t>
  </si>
  <si>
    <t>денежные   средства,  поступающие   в   областной   бюджет от   уплаты   неустоек (штрафов,  пеней),  а   также   от  возмещения   убытков   государственного  заказчика,  взысканные    в   установленном   порядке в  связи с нарушением  исполнителем (подрядчиком)  условий   государственного    контракта   или   иных   договоров,   финансируемых   за  счет  средств   Дорожного   фонда,  или   в  связи   с  уклонением   от  заключения   таких   контрактов  или  иных   договоров</t>
  </si>
  <si>
    <t xml:space="preserve"> денежные   средства,  внесенные   участником   конкурса   или  аукциона,  проводимых   в  целях   заключения   государственного   контракта,   финансируемого   за  счет средств  Дорожного   фонда,  в  качестве   обеспечения   заявки  на   участие  в   таком   конкурсе   или   аукционе   в   случае   уклонения   участника    конкурса    или  аукциона   от  заключения    такого  контракта   и  в  иных случаях, установленных    законодательством   Российской   Федерации</t>
  </si>
  <si>
    <t>плата по соглашениям об установлении частных сервитутов в отношении земельных участков в границах полос отвода автомобильных дорог общего пользования регионального значения в целях строительства (реконструкции), капитального ремонта объектов дорожного сервиса, их эксплуатации, установки и эксплуатации рекламных конструкций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</si>
  <si>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</si>
  <si>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</si>
  <si>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</si>
  <si>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</si>
  <si>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</si>
  <si>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</si>
  <si>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</si>
  <si>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</si>
  <si>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</si>
  <si>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</si>
  <si>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</si>
  <si>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</si>
  <si>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</si>
  <si>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II.</t>
  </si>
  <si>
    <t>2.2.</t>
  </si>
  <si>
    <t>%   исполнения  (гр.4:гр.3)</t>
  </si>
  <si>
    <t xml:space="preserve">тыс.руб. </t>
  </si>
  <si>
    <t xml:space="preserve">остатки   средств   областного   бюджета  на  начало  года (за  счет   бюджетного   кредита,  полученного    в  2011  году   из   федерального  бюджета на  строительство,   реконструкцию,   капитальный  ремонт,  ремонт   и  содержание  автомобильных  дорог  общего   пользования)  </t>
  </si>
  <si>
    <t>В.М. Щеглеватых</t>
  </si>
  <si>
    <t xml:space="preserve">Остатки     субсидий,   полученных  из   федерального   бюджета   </t>
  </si>
  <si>
    <t>плата по соглашениям об установлении публичных сервитутов в отношении земельных участков в границах полос отвода автомобильных дорог общего пользования регионального значения в целях прокладки, переноса, переустройства инженерных коммуникаций, их эксплуатации</t>
  </si>
  <si>
    <t>2.4.</t>
  </si>
  <si>
    <t>2.3.</t>
  </si>
  <si>
    <t>1.15.</t>
  </si>
  <si>
    <t>Выплаты, связанные с исполнением судебных актов Российской Федерации и мировых соглашений, заключенных в рамках судебных процессов в сфере дорожной деятельности</t>
  </si>
  <si>
    <t>1.16.</t>
  </si>
  <si>
    <t xml:space="preserve">1.17. </t>
  </si>
  <si>
    <t xml:space="preserve">Субсидии  из   федерального   бюджета  </t>
  </si>
  <si>
    <t>Строительство мостового перехода через р.Семенек на а/д Островки-Заречье-прим.к а/д Измалково-Бабарыкино</t>
  </si>
  <si>
    <t>2.5.</t>
  </si>
  <si>
    <t xml:space="preserve">Предусмотрено    на   2015  год      </t>
  </si>
  <si>
    <t xml:space="preserve"> Возврат    муниципальными    образованиями    остатков   субсидий,  не  использованных  по   состоянию  на  01.01.2015  года  и  не   направленных   на  те же   цели     в  отчетном  году    </t>
  </si>
  <si>
    <t>более  100%</t>
  </si>
  <si>
    <t>Устройство линии наружного освещения вдоль а/д Грязи-Хворостянка-Добринка, км 0+000 - км 3+900 в с.Аннино Грязинского района</t>
  </si>
  <si>
    <t>Устройство линии наружного освещения вдоль а/д Обход ЛТЗ км 0+000 - км 5+130 в Липецком районе</t>
  </si>
  <si>
    <t>Устройство линии наружного освещения вдоль а/д Липецк-Данков км 77+450 - км 79+150 с.Новоникольское Данковского района</t>
  </si>
  <si>
    <t>Устройство линии наружного освещения вдоль а/д Данков-Теплое-Воскресенское-граница Тульской области км 0+000 - км 4+500 в Данковском районе</t>
  </si>
  <si>
    <t>Устройство линии наружного освещения вдоль а/д Хлевное-Тербуны км 31+850 - км 35+250 с.Б.Поляна в Тербунском районе</t>
  </si>
  <si>
    <t>Устройство линии наружного освещения вдоль а/д Хлевное-Тербуны км 56+355 - км 58+055 с.Солдатское в Тербунском районе</t>
  </si>
  <si>
    <t>Устройство линии наружного освещения вдоль а/д Липецк-Октябрьское-Усмань км 26+350 - км 27+400 с.Фащевка в Грязинском районе</t>
  </si>
  <si>
    <t>Устройство линии наружного освещения вдоль а/д Липецк-Усмань с.Аксай в Усманском районе</t>
  </si>
  <si>
    <t>Устройство линии наружного освещения вдоль а/д Липецк-Данков с.Теплое в Лебедянском районе</t>
  </si>
  <si>
    <t>Капитальный ремонт мостового перехода через ручей у с.Замартынье на а/д Доброе-Трубетчино-Вязово-Лебедянь в Добровском районе</t>
  </si>
  <si>
    <t>Капитальный ремонт моста через р.Семенек на а/д Бабарыкино-Измалково в Становлянском районе</t>
  </si>
  <si>
    <t>Переустройство искусственного сооружения через суходол в с.Ситовка на км 10+875 а/д Липецк-Доброе-Чаплыгин в Липецком районе (капитальный ремонт)</t>
  </si>
  <si>
    <t>Ремонт а/д Коробовка-Грязи км 7+610 - км 15+470 в Грязинском районе</t>
  </si>
  <si>
    <t>Ремонт а/д Данков-Ягодное-Избищи км 0+000 - км 14+000 в Данковском районе</t>
  </si>
  <si>
    <t>Ремонт мостового перехода через р.Матренка на а/д Отскочное-прим.к а/д ст.Хворостянка-Дурово-Ср.Матренка в Добринском районе</t>
  </si>
  <si>
    <t>Ремонт мостового перехода через р.Плавутка на км 47+456 а/д Грязи-Хворостянка-Добринка в Добринском районе</t>
  </si>
  <si>
    <t>Ремонт а/д Чибисовка-Аркатово-Лукошкино-прим.к а/д Орел-Тамбов км 0+000 - км 8+230 в Елецком районе</t>
  </si>
  <si>
    <t>Ремонт а/д Ольшанец-Каменка-прим.к а/д М-4"Дон" км 14+500 - км 21+100 в Задонском районе</t>
  </si>
  <si>
    <t>Аварийно-предупредительный ремонт моста через реку Хавенка на а/д Буховое-Колыбельское-прим.к а/д Липецк-Доброе-Чаплыгин в Чаплыгинском районе</t>
  </si>
  <si>
    <t>2.1.</t>
  </si>
  <si>
    <t xml:space="preserve">Содержание   автомобильных  дорог общего   пользования  регионального   значения    и  искусственных   сооружений   на   них </t>
  </si>
  <si>
    <t xml:space="preserve">межбюджетные   трансферты    из Федерального дорожного фонда </t>
  </si>
  <si>
    <t xml:space="preserve">Прочие </t>
  </si>
  <si>
    <t>Капитальный ремонт мостового перехода через р.Излегоща на км 57+723 а/д Липецк-Октябрьское-Усмань в Усманском районе</t>
  </si>
  <si>
    <t>Ремонт а/д Волово-Воловчик км 0+000 - км 5+200 в Воловском районе</t>
  </si>
  <si>
    <t>Ремонт а/д Волово-Новопавловка км 0+000 - км 2+400 в Воловском районе</t>
  </si>
  <si>
    <t>Ремонт а/д ст.Хворостянка-Н.Матренка-Ольховка-гр-ца Усманского района км 2+570 - км 4+805 в Добринском районе</t>
  </si>
  <si>
    <t>Ремонт а/д Б.Боевка-прим.к а/д Стебаево-Задонск-Долгоруково км 6+500 - км 9+500 в Долгоруковском районе</t>
  </si>
  <si>
    <t>Ремонт а/д Стебаево-Задонск-Долгоруково км 26+000 - км 49+000 в Задонском районе (3,0 км)</t>
  </si>
  <si>
    <t>Аварийно-предупредительный ремонт моста через р.Ясенок на а/д Ясенок-прим.к а/д Измалково-Чернава в Измалковском районе</t>
  </si>
  <si>
    <t>Ремонт а/д Михайловка-прим.к а/д Доброе-Лебедянь км 0+000 - км 2+000 в Лебедянском районе</t>
  </si>
  <si>
    <t>Ремонт а/д Лев Толстой-Данков км 10+700 - км 15+900 в Лев Толстовском районе</t>
  </si>
  <si>
    <t>Ремонт а/д Лев Толстой-Домачи км 9+500 - км 12+800 в Лев Толстовском районе</t>
  </si>
  <si>
    <t>Ремонт а/д Тербуны-Борки-Покровское км 11+900 - км 13+900 в Тербунском районе</t>
  </si>
  <si>
    <t>Ремонт а/д Усмань-Поддубровка-Воробьевка км 11+300 - км 15+300 в Усманском районе</t>
  </si>
  <si>
    <t>Ремонт а/д Новополянье-Чечеры км 0+300 - км 4+300 в Чаплыгинском районе</t>
  </si>
  <si>
    <t>2.6.</t>
  </si>
  <si>
    <t>2.6.1.</t>
  </si>
  <si>
    <t>2.6.2.</t>
  </si>
  <si>
    <t>2.6.3.</t>
  </si>
  <si>
    <t>2.6.4.</t>
  </si>
  <si>
    <t>2.6.5.</t>
  </si>
  <si>
    <t>2.6.6.</t>
  </si>
  <si>
    <t>2.6.7.</t>
  </si>
  <si>
    <t>Уплата   процентов   за  рассрочку   бюджетных   кредитов,  полученных   из  федерального   бюджета   на   строительство,  реконструкцию  капитальный   ремонт,  ремонт  и  содержание    автомобильных   дорог  общего   пользования (за   исключением   автомобильных   дорог  федерального   значения)</t>
  </si>
  <si>
    <t>Реконструкция автомобильной дороги Федоровка-прим.к а/д Липецк-Данков</t>
  </si>
  <si>
    <t>Устройство линии наружного освещения вдоль а/д Тербуны-Набережное-Волово км 26+650 - км 30+150, с.Васильевка в Воловском районе</t>
  </si>
  <si>
    <t>Прочие по устройству линий наружного освещения</t>
  </si>
  <si>
    <t>Прочие по капитальному ремонту</t>
  </si>
  <si>
    <t>Ремонт а/д Большая Ивановка-Сапрон в Воловском районе (1,6 км)</t>
  </si>
  <si>
    <t>Ремонт а/д Лев Толстой-Данков км 15+900 - км 17+930 в Данковском районе</t>
  </si>
  <si>
    <t>Ремонт а/д Липецк-Борисовка-прим.к а/д Доброе-Мичуринск км 19+744 - км 36+535 в Добровском районе</t>
  </si>
  <si>
    <t>Ремонт а/д Хитрово-прим.к а/д Грызлово-Котово в Долгоруковском районе</t>
  </si>
  <si>
    <t>Ремонт а/д Елец-Долгоруково-Тербуны км 36+300 - км 36+525 в Долгоруковском районе</t>
  </si>
  <si>
    <t>Ремонт а/д Васильевка-Сухой Семенек км 5+400 - км 8+000 в Измалковском районе</t>
  </si>
  <si>
    <t>Ремонт а/д Афанасьево-Измалково км 0+050 - км 16+000 в Измалковском районе</t>
  </si>
  <si>
    <t>Ремонт а/д Васильевка-Николаевка-прим.к а/д Елец-Красное в Краснинском районе</t>
  </si>
  <si>
    <t>Ремонт а/д Ищеино-Верхнее Брусланово км 7+600 - км 9+500 в Краснинском районе</t>
  </si>
  <si>
    <t>Ремонт а/д Лебедянь-Большой Верх-Яблонево км 26+850 - км 28+950 в Лебедянском районе</t>
  </si>
  <si>
    <t xml:space="preserve">Ремонт а/д Доброе-Трубетчино-Вязово-Лебедянь км 37+573 - км 42+573 в Лебедянском районе </t>
  </si>
  <si>
    <t xml:space="preserve">Ремонт а/д Липецк-Данков км 28+330 - км 45+250 в Липецком районе </t>
  </si>
  <si>
    <t>Ремонт а/д Федоровка-Тынковка в Липецком районе</t>
  </si>
  <si>
    <t>Ремонт а/д Островки-Заречье-прим.к а/д Измалково-Бабарыкино км 3+130 - км 4+300 в Становлянском районе</t>
  </si>
  <si>
    <t>Ремонт а/д Усмань-Студенки в Усманском районе</t>
  </si>
  <si>
    <t>Ремонт а/д Дмитряшевка-Гудовка в Хлевенском районе (1,2 км)</t>
  </si>
  <si>
    <t>Оформление прав собственности на автомобильные дороги общего пользования регионального значения</t>
  </si>
  <si>
    <t>Разработка проектной и рабочей документации на реконструкцию   автомобильных   дорог    регионального   значения  и  сооружений   на   них</t>
  </si>
  <si>
    <t xml:space="preserve">Иные    межбюджетные   трансферты  местным   бюджетам   на   реализацию   мероприятий   региональной   программы      в  сфере   дорожного   хозяйства   за  счет    иных    межбюджетных   трансфертов      из     федерального    бюджета      по   решениям   Правительства  Российской Федерации </t>
  </si>
  <si>
    <t xml:space="preserve">по  состоянию   на  " 01"     января    2016 года </t>
  </si>
  <si>
    <t xml:space="preserve">Фактическое   исполнение     по   состоянию  на  01.01.2016 года </t>
  </si>
  <si>
    <t xml:space="preserve">Остатки     бюджетных   ассигнований  дорожного   фонда,  не  использованные   на  начало   года </t>
  </si>
  <si>
    <t xml:space="preserve">прочие  по  строительству   </t>
  </si>
  <si>
    <t>Ремонт а/д Сселки-Плеханово-Грязи км 1+050 - км 2+550 в Грязинском районе</t>
  </si>
  <si>
    <t>Ремонт а/д ст.Хворостянка-Н.Матренка-Ольховка-гр-ца Усманского района км 8+667 - км 11+385 в Добринском районе</t>
  </si>
  <si>
    <t>Ремонт а/д Доброе-Трубетчино-Вязово-Лебедянь км 1+680 - км 13+822 в Добровском районе</t>
  </si>
  <si>
    <t>Ремонт а/д Афанасьево-Измалково км 18+900 - км 19+400 аварийная труба в Измалковском районе</t>
  </si>
  <si>
    <t>Ремонт а/д Афанасьево-Измалково км 14+137 - км 20+260 в Измалковском районе</t>
  </si>
  <si>
    <t>Ремонт водопропускной трубы на а/д Лебедянь-Большой Верх-Яблонево  км 27+695 в Лебедянском районе</t>
  </si>
  <si>
    <t xml:space="preserve">Прочие   по  ремонту </t>
  </si>
  <si>
    <t xml:space="preserve">Мероприятия  подпрограммы  "Устойчивое развитие сельских территорий Липецкой области на 2014-2017 годы и на период до 2020 года "   государственной программы Липецкой области 
"Развитие сельского хозяйства и регулирование рынков сельскохозяйственной продукции, сырья и продовольствия Липецкой области, в  том  числе: </t>
  </si>
  <si>
    <t>Мероприятия   подпрограммы " Совершенствование  системы  управления  областным  имуществом и  земельными  участками"  государственной  программы Липецкой  области "Эффективное государственное  управление  и  развитие  муниципальной  службы  в Липецкой  области",  в  том  числе:</t>
  </si>
  <si>
    <t xml:space="preserve">за   счет    субсидий   из   федерального   бюджета  </t>
  </si>
  <si>
    <t xml:space="preserve">Строительство подъездной а/д к ОЭЗ "Елецпром" от а/д М-4"Дон" в Елецком районе,  в том  числе: </t>
  </si>
  <si>
    <t xml:space="preserve">  за  счет  иных    межбюджетных   трансфертов  из     федерального    бюджета      </t>
  </si>
  <si>
    <t>Реконструкция а/д Липецк-Данков км 13+775 - км 15+360 в Липецком районе,  в том  числе:</t>
  </si>
  <si>
    <t xml:space="preserve">Капитальный   ремонт   автомобильных  дорог общего   пользования  регионального   значения    и  искусственных   сооружений   на   них,  в  том  числе:  </t>
  </si>
  <si>
    <t>Капитальный ремонт моста через р.Паниковец на км 16+400 а/д Елец-Долгоруково в Елецком районе,  в  том  числе:</t>
  </si>
  <si>
    <t xml:space="preserve">за  счет    иных   межбюджетных   трансфертов   из   федерального   бюджета  </t>
  </si>
  <si>
    <t>Ремонт а/д Кубань-Кн.Байгора в Грязинском районе,  в том числе:</t>
  </si>
  <si>
    <t xml:space="preserve">  счет    иных   межбюджетных   трансфертов   из   федерального   бюджета  </t>
  </si>
  <si>
    <t xml:space="preserve">Субсидии   местным   бюджетам    -  всего,  в  том  числе: </t>
  </si>
  <si>
    <t xml:space="preserve"> строительство (реконструкция) автомобильных   дорог  общего   пользования   местного  значения, в  том  числе  дорог   с  твердым   покрытием  до  сельских  населенных  пунктов,  не   имеющих   круглогодичной   связи   с  сетью   автомобильных   дорог   общего   пользования        </t>
  </si>
  <si>
    <t xml:space="preserve"> Ремонт   автомобильных  дорог общего   пользования  регионального   значения    и  искусственных   сооружений   на   них, в  том  числе:</t>
  </si>
  <si>
    <t xml:space="preserve">Заместитель   главы   администрации  области  -                                                                       начальник   управления   финансов    </t>
  </si>
  <si>
    <t>государственная пошлина за выдачу исполнительным органом государственной власти области в сфере транспорта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областной бюджет</t>
  </si>
  <si>
    <t>Ремонт а/д Хмелинец-Липовка-прим.к а/д Орел-Тамбов км 1+000 - км 11+000 в Задонском районе</t>
  </si>
  <si>
    <t xml:space="preserve">Разработка проектно-сметной документации на ремонт автомобильных дорог общего  пользования регионального значения   и  сооружений  на  них </t>
  </si>
  <si>
    <t>Проведение послеремонтной диагностики автодорог  общего   пользования  регионального  значения и сооружений  на  них</t>
  </si>
  <si>
    <t xml:space="preserve">Приобретение   дорожно - строительной   техники,  передвижных  контрольных   пунктов   для  осуществления  весового  и  габаритного  контроля транспортных  средств,  передвижных   лабораторий  для  контроля  за  качеством   работ  по  строительству,  ремонту   и  содержанию   автомобильных    дорог   и    сооружений   на  них </t>
  </si>
  <si>
    <t xml:space="preserve">Строительство  и  реконструкция  автомобильных  дорог  общего   пользования  с  твердым   покрытием,  ведущих  от  сети   автомобильных  дорог   общего   пользования к  ближайшим общественно значимым   объектам сельских  населенных   пунктов,  а   также   объектам производства  и  переработки  сельскохозяйственной  продукции,  из  них: </t>
  </si>
  <si>
    <t xml:space="preserve">Мероприятия подпрограммы "Развитие дорожного комплекса Липецкой области"  государственной  программы Липецкой области "Развитие транспортной системы Липецкой области", в том  числе:
</t>
  </si>
  <si>
    <t>Проектирование,  строительство (реконструкция)    автомобильных  дорог  общего   пользования   регионального   значения     и  искусственных  сооружений  на  них, из   них:</t>
  </si>
  <si>
    <t xml:space="preserve">Ремонт а/д Елец-Долгоруково-Тербуны км 1+800 - км 9+300 в Елецком районе    за  счет    иных   межбюджетных   трансфертов   из   федерального   бюджета  </t>
  </si>
  <si>
    <t xml:space="preserve">Ремонт а/д Боринское-Крутые Хутора-Частая Дубрава-прим.к а/д Орел-Тамбов км 9+820 - км 18+300 в Липецком районе   за  счет    иных   межбюджетных   трансфертов   из   федерального   бюджета  </t>
  </si>
  <si>
    <t xml:space="preserve">Ремонт а/д Хлевное-Тербуны км 3+400 - км 15+700 в Хлевенском районе    за  счет    иных   межбюджетных   трансфертов   из   федерального   бюджета  </t>
  </si>
  <si>
    <t xml:space="preserve">Строительство объекта "Улицы  и   магистральные   инженерные  сети,  прилегающие   к  микрорайону №29 и  общественно-торговому   центру  в  Октябрьском   округе  г.Липецка"  </t>
  </si>
  <si>
    <t>ДОХОДЫ  - всего</t>
  </si>
  <si>
    <t>в том  числе:</t>
  </si>
  <si>
    <t xml:space="preserve">Отчет    об   использовании     Дорожного   фонда   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</si>
</sst>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9">
    <font>
      <sz val="10"/>
      <name val="Arial Cyr"/>
      <charset val="204"/>
    </font>
    <font>
      <b/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Arial Cyr"/>
      <charset val="204"/>
    </font>
    <font>
      <i/>
      <sz val="14"/>
      <color theme="1"/>
      <name val="Arial Cyr"/>
      <charset val="204"/>
    </font>
    <font>
      <i/>
      <sz val="14"/>
      <color theme="1"/>
      <name val="Times New Roman"/>
      <family val="1"/>
      <charset val="204"/>
    </font>
    <font>
      <b/>
      <sz val="14"/>
      <color theme="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65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vertical="center" wrapText="1"/>
    </xf>
    <xf numFmtId="165" fontId="3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65" fontId="1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5" fontId="16" fillId="0" borderId="0" xfId="0" applyNumberFormat="1" applyFont="1" applyFill="1" applyBorder="1" applyAlignment="1">
      <alignment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65" fontId="12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165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165" fontId="9" fillId="0" borderId="0" xfId="0" applyNumberFormat="1" applyFont="1" applyFill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2" borderId="1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3"/>
  <sheetViews>
    <sheetView tabSelected="1" workbookViewId="0">
      <selection activeCell="B9" sqref="B9:B10"/>
    </sheetView>
  </sheetViews>
  <sheetFormatPr defaultColWidth="8.85546875" defaultRowHeight="18.75"/>
  <cols>
    <col min="1" max="1" width="7.5703125" style="29" customWidth="1"/>
    <col min="2" max="2" width="89.28515625" style="29" customWidth="1"/>
    <col min="3" max="3" width="17.42578125" style="29" customWidth="1"/>
    <col min="4" max="4" width="12.28515625" style="29" hidden="1" customWidth="1"/>
    <col min="5" max="5" width="18.28515625" style="29" customWidth="1"/>
    <col min="6" max="6" width="14.42578125" style="29" customWidth="1"/>
    <col min="7" max="7" width="13.7109375" style="29" customWidth="1"/>
    <col min="8" max="8" width="12.140625" style="29" customWidth="1"/>
    <col min="9" max="9" width="10.140625" style="29" bestFit="1" customWidth="1"/>
    <col min="10" max="16384" width="8.85546875" style="29"/>
  </cols>
  <sheetData>
    <row r="1" spans="1:9" ht="19.899999999999999" customHeight="1"/>
    <row r="2" spans="1:9" ht="24" customHeight="1">
      <c r="A2" s="73" t="s">
        <v>160</v>
      </c>
      <c r="B2" s="73"/>
      <c r="C2" s="73"/>
      <c r="D2" s="73"/>
      <c r="E2" s="73"/>
      <c r="F2" s="73"/>
    </row>
    <row r="3" spans="1:9" ht="29.25" customHeight="1">
      <c r="A3" s="74" t="s">
        <v>120</v>
      </c>
      <c r="B3" s="74"/>
      <c r="C3" s="74"/>
      <c r="D3" s="74"/>
      <c r="E3" s="74"/>
      <c r="F3" s="74"/>
    </row>
    <row r="4" spans="1:9" ht="19.5" customHeight="1" thickBot="1">
      <c r="F4" s="34" t="s">
        <v>35</v>
      </c>
    </row>
    <row r="5" spans="1:9" ht="84" customHeight="1" thickBot="1">
      <c r="A5" s="35"/>
      <c r="B5" s="36" t="s">
        <v>1</v>
      </c>
      <c r="C5" s="32" t="s">
        <v>49</v>
      </c>
      <c r="D5" s="32" t="s">
        <v>6</v>
      </c>
      <c r="E5" s="32" t="s">
        <v>121</v>
      </c>
      <c r="F5" s="33" t="s">
        <v>34</v>
      </c>
    </row>
    <row r="6" spans="1:9" ht="19.5" thickBot="1">
      <c r="A6" s="71">
        <v>1</v>
      </c>
      <c r="B6" s="36">
        <v>2</v>
      </c>
      <c r="C6" s="36">
        <v>3</v>
      </c>
      <c r="D6" s="36">
        <v>4</v>
      </c>
      <c r="E6" s="36">
        <v>4</v>
      </c>
      <c r="F6" s="72">
        <v>5</v>
      </c>
    </row>
    <row r="7" spans="1:9" ht="31.5" customHeight="1">
      <c r="A7" s="37" t="s">
        <v>7</v>
      </c>
      <c r="B7" s="69" t="s">
        <v>158</v>
      </c>
      <c r="C7" s="70">
        <f>C9+C10+C11+C12+C13+C14+C15+C16+C17+C18+C19+C20+C21+C22+C27+C26</f>
        <v>3355379.58</v>
      </c>
      <c r="D7" s="70">
        <f>D9+D10+D11+D12+D13+D14+D15+D16+D17+D18+D19+D20+D21+D22+D27+D26</f>
        <v>0</v>
      </c>
      <c r="E7" s="70">
        <f>E9+E10+E11+E12+E13+E14+E15+E16+E17+E18+E19+E20+E21+E22+E27+E26</f>
        <v>3637886.7999999993</v>
      </c>
      <c r="F7" s="70">
        <f>E7/C7*100</f>
        <v>108.41953088359676</v>
      </c>
    </row>
    <row r="8" spans="1:9" ht="21.75" customHeight="1">
      <c r="A8" s="2"/>
      <c r="B8" s="68" t="s">
        <v>159</v>
      </c>
      <c r="C8" s="3"/>
      <c r="D8" s="3"/>
      <c r="E8" s="3"/>
      <c r="F8" s="3"/>
    </row>
    <row r="9" spans="1:9" ht="87" customHeight="1">
      <c r="A9" s="6" t="s">
        <v>19</v>
      </c>
      <c r="B9" s="4" t="s">
        <v>8</v>
      </c>
      <c r="C9" s="7">
        <v>1713943.6</v>
      </c>
      <c r="D9" s="6"/>
      <c r="E9" s="7">
        <v>2035930.1</v>
      </c>
      <c r="F9" s="8">
        <f>E9/C9*100</f>
        <v>118.78629495159585</v>
      </c>
    </row>
    <row r="10" spans="1:9" ht="25.5" customHeight="1">
      <c r="A10" s="6" t="s">
        <v>20</v>
      </c>
      <c r="B10" s="4" t="s">
        <v>9</v>
      </c>
      <c r="C10" s="7">
        <v>986300</v>
      </c>
      <c r="D10" s="6"/>
      <c r="E10" s="7">
        <v>943421.2</v>
      </c>
      <c r="F10" s="8">
        <f>E10/C10*100</f>
        <v>95.652560073000089</v>
      </c>
      <c r="I10" s="38"/>
    </row>
    <row r="11" spans="1:9" ht="97.5" customHeight="1">
      <c r="A11" s="6" t="s">
        <v>21</v>
      </c>
      <c r="B11" s="9" t="s">
        <v>146</v>
      </c>
      <c r="C11" s="7">
        <v>250</v>
      </c>
      <c r="D11" s="6"/>
      <c r="E11" s="7">
        <v>218.9</v>
      </c>
      <c r="F11" s="8">
        <f>E11/C11*100</f>
        <v>87.56</v>
      </c>
    </row>
    <row r="12" spans="1:9" ht="82.5" customHeight="1">
      <c r="A12" s="6" t="s">
        <v>22</v>
      </c>
      <c r="B12" s="4" t="s">
        <v>10</v>
      </c>
      <c r="C12" s="7">
        <v>2700</v>
      </c>
      <c r="D12" s="6"/>
      <c r="E12" s="7">
        <v>7179.4</v>
      </c>
      <c r="F12" s="8">
        <f>E12/C12*100</f>
        <v>265.90370370370368</v>
      </c>
      <c r="H12" s="38"/>
    </row>
    <row r="13" spans="1:9" ht="59.25" customHeight="1">
      <c r="A13" s="6" t="s">
        <v>23</v>
      </c>
      <c r="B13" s="4" t="s">
        <v>11</v>
      </c>
      <c r="C13" s="7">
        <v>0</v>
      </c>
      <c r="D13" s="6"/>
      <c r="E13" s="8">
        <v>946.2</v>
      </c>
      <c r="F13" s="8" t="s">
        <v>51</v>
      </c>
    </row>
    <row r="14" spans="1:9" ht="43.5" customHeight="1">
      <c r="A14" s="6" t="s">
        <v>24</v>
      </c>
      <c r="B14" s="4" t="s">
        <v>12</v>
      </c>
      <c r="C14" s="7">
        <v>30</v>
      </c>
      <c r="D14" s="6"/>
      <c r="E14" s="8">
        <v>6.3</v>
      </c>
      <c r="F14" s="8">
        <f>E14/C14*100</f>
        <v>21</v>
      </c>
    </row>
    <row r="15" spans="1:9" ht="35.25" customHeight="1">
      <c r="A15" s="6" t="s">
        <v>25</v>
      </c>
      <c r="B15" s="4" t="s">
        <v>73</v>
      </c>
      <c r="C15" s="7">
        <v>646885.68000000005</v>
      </c>
      <c r="D15" s="7"/>
      <c r="E15" s="7">
        <v>644493.5</v>
      </c>
      <c r="F15" s="8">
        <f>E15/C15*100</f>
        <v>99.630200501578571</v>
      </c>
    </row>
    <row r="16" spans="1:9" ht="47.25" customHeight="1">
      <c r="A16" s="6" t="s">
        <v>26</v>
      </c>
      <c r="B16" s="4" t="s">
        <v>13</v>
      </c>
      <c r="C16" s="7">
        <v>120</v>
      </c>
      <c r="D16" s="6"/>
      <c r="E16" s="8">
        <v>0</v>
      </c>
      <c r="F16" s="8">
        <v>0</v>
      </c>
    </row>
    <row r="17" spans="1:8" ht="57" hidden="1" customHeight="1">
      <c r="A17" s="6" t="s">
        <v>27</v>
      </c>
      <c r="B17" s="4" t="s">
        <v>14</v>
      </c>
      <c r="C17" s="7">
        <v>0</v>
      </c>
      <c r="D17" s="6"/>
      <c r="E17" s="8">
        <v>0</v>
      </c>
      <c r="F17" s="8">
        <v>0</v>
      </c>
    </row>
    <row r="18" spans="1:8" ht="83.25" hidden="1" customHeight="1">
      <c r="A18" s="6" t="s">
        <v>28</v>
      </c>
      <c r="B18" s="4" t="s">
        <v>15</v>
      </c>
      <c r="C18" s="7">
        <v>0</v>
      </c>
      <c r="D18" s="6"/>
      <c r="E18" s="8">
        <v>0</v>
      </c>
      <c r="F18" s="8">
        <v>0</v>
      </c>
    </row>
    <row r="19" spans="1:8" ht="136.5" customHeight="1">
      <c r="A19" s="6" t="s">
        <v>27</v>
      </c>
      <c r="B19" s="10" t="s">
        <v>16</v>
      </c>
      <c r="C19" s="7">
        <v>0</v>
      </c>
      <c r="D19" s="6"/>
      <c r="E19" s="8">
        <v>104.3</v>
      </c>
      <c r="F19" s="8" t="s">
        <v>51</v>
      </c>
    </row>
    <row r="20" spans="1:8" ht="130.5" hidden="1" customHeight="1">
      <c r="A20" s="6" t="s">
        <v>30</v>
      </c>
      <c r="B20" s="10" t="s">
        <v>17</v>
      </c>
      <c r="C20" s="7">
        <v>0</v>
      </c>
      <c r="D20" s="8"/>
      <c r="E20" s="8">
        <v>0</v>
      </c>
      <c r="F20" s="8">
        <v>0</v>
      </c>
      <c r="H20" s="38"/>
    </row>
    <row r="21" spans="1:8" ht="99" hidden="1" customHeight="1">
      <c r="A21" s="6" t="s">
        <v>31</v>
      </c>
      <c r="B21" s="10" t="s">
        <v>18</v>
      </c>
      <c r="C21" s="7">
        <v>0</v>
      </c>
      <c r="D21" s="8"/>
      <c r="E21" s="8">
        <v>0</v>
      </c>
      <c r="F21" s="8">
        <v>0</v>
      </c>
    </row>
    <row r="22" spans="1:8" ht="84.75" customHeight="1">
      <c r="A22" s="6" t="s">
        <v>28</v>
      </c>
      <c r="B22" s="10" t="s">
        <v>39</v>
      </c>
      <c r="C22" s="8">
        <v>0</v>
      </c>
      <c r="D22" s="8"/>
      <c r="E22" s="8">
        <v>0.4</v>
      </c>
      <c r="F22" s="8" t="s">
        <v>51</v>
      </c>
    </row>
    <row r="23" spans="1:8" ht="67.900000000000006" hidden="1" customHeight="1">
      <c r="A23" s="6" t="s">
        <v>42</v>
      </c>
      <c r="B23" s="11" t="s">
        <v>36</v>
      </c>
      <c r="C23" s="12"/>
      <c r="D23" s="6"/>
      <c r="E23" s="12"/>
      <c r="F23" s="5" t="e">
        <f>E23/C23*100</f>
        <v>#DIV/0!</v>
      </c>
    </row>
    <row r="24" spans="1:8" ht="23.45" hidden="1" customHeight="1">
      <c r="A24" s="6" t="s">
        <v>44</v>
      </c>
      <c r="B24" s="11" t="s">
        <v>38</v>
      </c>
      <c r="C24" s="7"/>
      <c r="D24" s="7"/>
      <c r="E24" s="7"/>
      <c r="F24" s="8" t="e">
        <f t="shared" ref="F24:F69" si="0">E24/C24*100</f>
        <v>#DIV/0!</v>
      </c>
    </row>
    <row r="25" spans="1:8" ht="23.45" hidden="1" customHeight="1">
      <c r="A25" s="6" t="s">
        <v>45</v>
      </c>
      <c r="B25" s="11" t="s">
        <v>46</v>
      </c>
      <c r="C25" s="7"/>
      <c r="D25" s="7"/>
      <c r="E25" s="7"/>
      <c r="F25" s="8" t="e">
        <f t="shared" si="0"/>
        <v>#DIV/0!</v>
      </c>
    </row>
    <row r="26" spans="1:8" ht="66.75" customHeight="1">
      <c r="A26" s="6" t="s">
        <v>29</v>
      </c>
      <c r="B26" s="11" t="s">
        <v>50</v>
      </c>
      <c r="C26" s="7">
        <v>0</v>
      </c>
      <c r="D26" s="7"/>
      <c r="E26" s="7">
        <v>436.2</v>
      </c>
      <c r="F26" s="8" t="s">
        <v>51</v>
      </c>
    </row>
    <row r="27" spans="1:8" ht="48.75" customHeight="1">
      <c r="A27" s="6" t="s">
        <v>30</v>
      </c>
      <c r="B27" s="11" t="s">
        <v>122</v>
      </c>
      <c r="C27" s="7">
        <v>5150.3</v>
      </c>
      <c r="D27" s="7"/>
      <c r="E27" s="7">
        <v>5150.3</v>
      </c>
      <c r="F27" s="8">
        <f>E27/C27*100</f>
        <v>100</v>
      </c>
      <c r="H27" s="39"/>
    </row>
    <row r="28" spans="1:8" s="40" customFormat="1" ht="33.75" customHeight="1">
      <c r="A28" s="2" t="s">
        <v>32</v>
      </c>
      <c r="B28" s="13" t="s">
        <v>2</v>
      </c>
      <c r="C28" s="3">
        <f>C30+C31+C32+C33+C36+C38</f>
        <v>3355379.6</v>
      </c>
      <c r="D28" s="3" t="e">
        <f>D30+D31+D32+D33+D36+D38</f>
        <v>#REF!</v>
      </c>
      <c r="E28" s="3">
        <f>E30+E31+E32+E33+E36+E38</f>
        <v>3232723.73</v>
      </c>
      <c r="F28" s="5">
        <f t="shared" si="0"/>
        <v>96.344500932174697</v>
      </c>
      <c r="H28" s="41"/>
    </row>
    <row r="29" spans="1:8" s="42" customFormat="1" ht="19.5">
      <c r="A29" s="6"/>
      <c r="B29" s="14" t="s">
        <v>3</v>
      </c>
      <c r="C29" s="7"/>
      <c r="D29" s="7"/>
      <c r="E29" s="7"/>
      <c r="F29" s="8"/>
    </row>
    <row r="30" spans="1:8" s="40" customFormat="1" ht="96.75" customHeight="1">
      <c r="A30" s="2" t="s">
        <v>71</v>
      </c>
      <c r="B30" s="1" t="s">
        <v>96</v>
      </c>
      <c r="C30" s="15">
        <v>195.4</v>
      </c>
      <c r="D30" s="15">
        <v>195.4</v>
      </c>
      <c r="E30" s="15">
        <v>195.4</v>
      </c>
      <c r="F30" s="5">
        <f t="shared" si="0"/>
        <v>100</v>
      </c>
      <c r="H30" s="41"/>
    </row>
    <row r="31" spans="1:8" s="40" customFormat="1" ht="58.5" customHeight="1">
      <c r="A31" s="2" t="s">
        <v>33</v>
      </c>
      <c r="B31" s="1" t="s">
        <v>43</v>
      </c>
      <c r="C31" s="15">
        <v>1000</v>
      </c>
      <c r="D31" s="3"/>
      <c r="E31" s="3">
        <v>171.9</v>
      </c>
      <c r="F31" s="5">
        <f t="shared" si="0"/>
        <v>17.190000000000001</v>
      </c>
      <c r="H31" s="41"/>
    </row>
    <row r="32" spans="1:8" s="40" customFormat="1" ht="48" customHeight="1">
      <c r="A32" s="2" t="s">
        <v>41</v>
      </c>
      <c r="B32" s="1" t="s">
        <v>0</v>
      </c>
      <c r="C32" s="15">
        <v>236446.5</v>
      </c>
      <c r="D32" s="3"/>
      <c r="E32" s="3">
        <v>229854.7</v>
      </c>
      <c r="F32" s="5">
        <f t="shared" si="0"/>
        <v>97.212138898228574</v>
      </c>
    </row>
    <row r="33" spans="1:8" s="40" customFormat="1" ht="113.25" customHeight="1">
      <c r="A33" s="2" t="s">
        <v>40</v>
      </c>
      <c r="B33" s="16" t="s">
        <v>131</v>
      </c>
      <c r="C33" s="17">
        <v>129696.8</v>
      </c>
      <c r="D33" s="17">
        <v>93065</v>
      </c>
      <c r="E33" s="17">
        <v>109863.4</v>
      </c>
      <c r="F33" s="5">
        <f t="shared" si="0"/>
        <v>84.707872514973388</v>
      </c>
    </row>
    <row r="34" spans="1:8" s="40" customFormat="1" ht="117.75" customHeight="1">
      <c r="A34" s="6"/>
      <c r="B34" s="43" t="s">
        <v>151</v>
      </c>
      <c r="C34" s="18">
        <v>129696.8</v>
      </c>
      <c r="D34" s="18">
        <v>93065</v>
      </c>
      <c r="E34" s="18">
        <v>109863.4</v>
      </c>
      <c r="F34" s="8">
        <f>E34/C34*100</f>
        <v>84.707872514973388</v>
      </c>
      <c r="G34" s="44"/>
    </row>
    <row r="35" spans="1:8" s="40" customFormat="1" ht="24.75" customHeight="1">
      <c r="A35" s="6"/>
      <c r="B35" s="19" t="s">
        <v>133</v>
      </c>
      <c r="C35" s="45">
        <v>60456.1</v>
      </c>
      <c r="D35" s="17"/>
      <c r="E35" s="18">
        <v>51427.199999999997</v>
      </c>
      <c r="F35" s="8">
        <f>E35/C35*100</f>
        <v>85.065361477171024</v>
      </c>
      <c r="G35" s="44"/>
    </row>
    <row r="36" spans="1:8" s="40" customFormat="1" ht="107.25" customHeight="1">
      <c r="A36" s="2" t="s">
        <v>48</v>
      </c>
      <c r="B36" s="46" t="s">
        <v>132</v>
      </c>
      <c r="C36" s="47">
        <f>C37</f>
        <v>7000</v>
      </c>
      <c r="D36" s="47">
        <f>D37</f>
        <v>0</v>
      </c>
      <c r="E36" s="47">
        <v>7000</v>
      </c>
      <c r="F36" s="5">
        <f t="shared" si="0"/>
        <v>100</v>
      </c>
    </row>
    <row r="37" spans="1:8" s="40" customFormat="1" ht="37.5" customHeight="1">
      <c r="A37" s="6"/>
      <c r="B37" s="43" t="s">
        <v>117</v>
      </c>
      <c r="C37" s="45">
        <v>7000</v>
      </c>
      <c r="D37" s="17"/>
      <c r="E37" s="18">
        <v>7000</v>
      </c>
      <c r="F37" s="8">
        <f t="shared" si="0"/>
        <v>100</v>
      </c>
    </row>
    <row r="38" spans="1:8" s="40" customFormat="1" ht="61.5" customHeight="1">
      <c r="A38" s="2" t="s">
        <v>88</v>
      </c>
      <c r="B38" s="16" t="s">
        <v>152</v>
      </c>
      <c r="C38" s="17">
        <f>C39+C60+C61+C71+C122+C123+C127</f>
        <v>2981040.9</v>
      </c>
      <c r="D38" s="17" t="e">
        <f>D39+D60+D61+D71+D122+D123+D127</f>
        <v>#REF!</v>
      </c>
      <c r="E38" s="17">
        <f>E39+E60+E61+E71+E122+E123+E127</f>
        <v>2885638.33</v>
      </c>
      <c r="F38" s="5">
        <f t="shared" si="0"/>
        <v>96.799689329992091</v>
      </c>
      <c r="H38" s="41"/>
    </row>
    <row r="39" spans="1:8" s="42" customFormat="1" ht="72" customHeight="1">
      <c r="A39" s="2" t="s">
        <v>89</v>
      </c>
      <c r="B39" s="16" t="s">
        <v>153</v>
      </c>
      <c r="C39" s="15">
        <f>C40+C41+C42+C44+C46+C47+C48+C49+C50+C51+C52+C53+C54+C55+C57+C59</f>
        <v>359847.8000000001</v>
      </c>
      <c r="D39" s="15">
        <f>D40+D41+D42+D44+D46+D47+D48+D49+D50+D51+D52+D53+D54+D55+D57+D59</f>
        <v>43344.299999999996</v>
      </c>
      <c r="E39" s="15">
        <f>E40+E41+E42+E44+E46+E47+E48+E49+E50+E51+E52+E53+E54+E55+E57+E59</f>
        <v>338470</v>
      </c>
      <c r="F39" s="5">
        <f t="shared" si="0"/>
        <v>94.059210588476546</v>
      </c>
      <c r="H39" s="39"/>
    </row>
    <row r="40" spans="1:8" s="42" customFormat="1" ht="40.5" customHeight="1">
      <c r="A40" s="6"/>
      <c r="B40" s="11" t="s">
        <v>97</v>
      </c>
      <c r="C40" s="48">
        <v>87592.9</v>
      </c>
      <c r="D40" s="18"/>
      <c r="E40" s="48">
        <v>87592.9</v>
      </c>
      <c r="F40" s="8">
        <f t="shared" si="0"/>
        <v>100</v>
      </c>
    </row>
    <row r="41" spans="1:8" s="42" customFormat="1" ht="44.25" customHeight="1">
      <c r="A41" s="6"/>
      <c r="B41" s="11" t="s">
        <v>47</v>
      </c>
      <c r="C41" s="48">
        <v>4480.1000000000004</v>
      </c>
      <c r="D41" s="48">
        <v>4480.1000000000004</v>
      </c>
      <c r="E41" s="48">
        <v>4480.1000000000004</v>
      </c>
      <c r="F41" s="8">
        <f t="shared" si="0"/>
        <v>100</v>
      </c>
    </row>
    <row r="42" spans="1:8" s="42" customFormat="1" ht="44.25" customHeight="1">
      <c r="A42" s="6"/>
      <c r="B42" s="49" t="s">
        <v>134</v>
      </c>
      <c r="C42" s="50">
        <v>123176.2</v>
      </c>
      <c r="D42" s="20"/>
      <c r="E42" s="50">
        <v>117342.8</v>
      </c>
      <c r="F42" s="21">
        <f t="shared" si="0"/>
        <v>95.264182528767734</v>
      </c>
    </row>
    <row r="43" spans="1:8" s="42" customFormat="1" ht="42" customHeight="1">
      <c r="A43" s="6"/>
      <c r="B43" s="51" t="s">
        <v>135</v>
      </c>
      <c r="C43" s="50">
        <v>122662.7</v>
      </c>
      <c r="D43" s="20"/>
      <c r="E43" s="50">
        <v>116884</v>
      </c>
      <c r="F43" s="21">
        <f t="shared" si="0"/>
        <v>95.288950919880293</v>
      </c>
      <c r="G43" s="39"/>
      <c r="H43" s="39"/>
    </row>
    <row r="44" spans="1:8" s="42" customFormat="1" ht="44.25" customHeight="1">
      <c r="A44" s="6"/>
      <c r="B44" s="49" t="s">
        <v>136</v>
      </c>
      <c r="C44" s="50">
        <v>93358.1</v>
      </c>
      <c r="D44" s="20"/>
      <c r="E44" s="50">
        <v>82068.800000000003</v>
      </c>
      <c r="F44" s="21">
        <f t="shared" si="0"/>
        <v>87.907530251793901</v>
      </c>
    </row>
    <row r="45" spans="1:8" s="42" customFormat="1" ht="42.75" customHeight="1">
      <c r="A45" s="6"/>
      <c r="B45" s="51" t="s">
        <v>135</v>
      </c>
      <c r="C45" s="50">
        <f>C44-293</f>
        <v>93065.1</v>
      </c>
      <c r="D45" s="52"/>
      <c r="E45" s="50">
        <v>81653.8</v>
      </c>
      <c r="F45" s="21">
        <f t="shared" si="0"/>
        <v>87.73836808857456</v>
      </c>
      <c r="G45" s="39"/>
    </row>
    <row r="46" spans="1:8" s="42" customFormat="1" ht="54.75" customHeight="1">
      <c r="A46" s="6"/>
      <c r="B46" s="11" t="s">
        <v>52</v>
      </c>
      <c r="C46" s="48">
        <v>4653.6000000000004</v>
      </c>
      <c r="D46" s="48">
        <v>4653.6000000000004</v>
      </c>
      <c r="E46" s="48">
        <v>4653.6000000000004</v>
      </c>
      <c r="F46" s="8">
        <f t="shared" si="0"/>
        <v>100</v>
      </c>
    </row>
    <row r="47" spans="1:8" s="42" customFormat="1" ht="47.25" customHeight="1">
      <c r="A47" s="6"/>
      <c r="B47" s="11" t="s">
        <v>53</v>
      </c>
      <c r="C47" s="48">
        <v>18163.599999999999</v>
      </c>
      <c r="D47" s="48">
        <v>18163.599999999999</v>
      </c>
      <c r="E47" s="48">
        <v>18163.599999999999</v>
      </c>
      <c r="F47" s="8">
        <f t="shared" si="0"/>
        <v>100</v>
      </c>
    </row>
    <row r="48" spans="1:8" s="42" customFormat="1" ht="53.25" customHeight="1">
      <c r="A48" s="6"/>
      <c r="B48" s="11" t="s">
        <v>54</v>
      </c>
      <c r="C48" s="48">
        <v>1705.9</v>
      </c>
      <c r="D48" s="48">
        <v>1705.9</v>
      </c>
      <c r="E48" s="48">
        <v>1705.9</v>
      </c>
      <c r="F48" s="8">
        <f t="shared" si="0"/>
        <v>100</v>
      </c>
    </row>
    <row r="49" spans="1:8" s="42" customFormat="1" ht="61.5" customHeight="1">
      <c r="A49" s="6"/>
      <c r="B49" s="11" t="s">
        <v>55</v>
      </c>
      <c r="C49" s="48">
        <v>5377.8</v>
      </c>
      <c r="D49" s="48">
        <v>5377.8</v>
      </c>
      <c r="E49" s="48">
        <v>5377.8</v>
      </c>
      <c r="F49" s="8">
        <f t="shared" si="0"/>
        <v>100</v>
      </c>
    </row>
    <row r="50" spans="1:8" s="42" customFormat="1" ht="42.75" customHeight="1">
      <c r="A50" s="6"/>
      <c r="B50" s="11" t="s">
        <v>56</v>
      </c>
      <c r="C50" s="48">
        <v>4399.2</v>
      </c>
      <c r="D50" s="48">
        <v>4399.2</v>
      </c>
      <c r="E50" s="48">
        <v>4399.2</v>
      </c>
      <c r="F50" s="8">
        <f t="shared" si="0"/>
        <v>100</v>
      </c>
    </row>
    <row r="51" spans="1:8" s="42" customFormat="1" ht="47.25" customHeight="1">
      <c r="A51" s="6"/>
      <c r="B51" s="11" t="s">
        <v>57</v>
      </c>
      <c r="C51" s="48">
        <v>3440.2</v>
      </c>
      <c r="D51" s="48">
        <v>3440.2</v>
      </c>
      <c r="E51" s="48">
        <v>3440.2</v>
      </c>
      <c r="F51" s="8">
        <f t="shared" si="0"/>
        <v>100</v>
      </c>
    </row>
    <row r="52" spans="1:8" s="42" customFormat="1" ht="43.5" customHeight="1">
      <c r="A52" s="6"/>
      <c r="B52" s="11" t="s">
        <v>58</v>
      </c>
      <c r="C52" s="48">
        <v>282</v>
      </c>
      <c r="D52" s="48">
        <v>282</v>
      </c>
      <c r="E52" s="48">
        <v>282</v>
      </c>
      <c r="F52" s="8">
        <f t="shared" si="0"/>
        <v>100</v>
      </c>
    </row>
    <row r="53" spans="1:8" s="42" customFormat="1" ht="44.25" customHeight="1">
      <c r="A53" s="6"/>
      <c r="B53" s="11" t="s">
        <v>59</v>
      </c>
      <c r="C53" s="48">
        <v>528.9</v>
      </c>
      <c r="D53" s="48">
        <v>528.9</v>
      </c>
      <c r="E53" s="48">
        <v>528.9</v>
      </c>
      <c r="F53" s="8">
        <f t="shared" si="0"/>
        <v>100</v>
      </c>
    </row>
    <row r="54" spans="1:8" s="42" customFormat="1" ht="43.5" customHeight="1">
      <c r="A54" s="6"/>
      <c r="B54" s="11" t="s">
        <v>60</v>
      </c>
      <c r="C54" s="48">
        <v>260.39999999999998</v>
      </c>
      <c r="D54" s="18"/>
      <c r="E54" s="48">
        <v>260.39999999999998</v>
      </c>
      <c r="F54" s="8">
        <f t="shared" si="0"/>
        <v>100</v>
      </c>
    </row>
    <row r="55" spans="1:8" s="42" customFormat="1" ht="50.25" customHeight="1">
      <c r="A55" s="6"/>
      <c r="B55" s="11" t="s">
        <v>98</v>
      </c>
      <c r="C55" s="48">
        <v>313</v>
      </c>
      <c r="D55" s="48">
        <v>313</v>
      </c>
      <c r="E55" s="48">
        <v>313</v>
      </c>
      <c r="F55" s="8">
        <f t="shared" si="0"/>
        <v>100</v>
      </c>
    </row>
    <row r="56" spans="1:8" s="42" customFormat="1" ht="27" hidden="1" customHeight="1">
      <c r="A56" s="6"/>
      <c r="B56" s="11" t="s">
        <v>99</v>
      </c>
      <c r="C56" s="48">
        <v>3523.6</v>
      </c>
      <c r="D56" s="18"/>
      <c r="E56" s="48"/>
      <c r="F56" s="8">
        <f t="shared" si="0"/>
        <v>0</v>
      </c>
      <c r="H56" s="39"/>
    </row>
    <row r="57" spans="1:8" s="42" customFormat="1" ht="60" customHeight="1">
      <c r="A57" s="6"/>
      <c r="B57" s="11" t="s">
        <v>118</v>
      </c>
      <c r="C57" s="48">
        <v>8461.5</v>
      </c>
      <c r="D57" s="18"/>
      <c r="E57" s="48">
        <v>7860.8</v>
      </c>
      <c r="F57" s="8">
        <f t="shared" si="0"/>
        <v>92.900785912663238</v>
      </c>
      <c r="H57" s="39"/>
    </row>
    <row r="58" spans="1:8" s="42" customFormat="1" ht="24.75" hidden="1" customHeight="1">
      <c r="A58" s="6"/>
      <c r="B58" s="53" t="s">
        <v>74</v>
      </c>
      <c r="C58" s="48">
        <v>3523.6</v>
      </c>
      <c r="D58" s="18"/>
      <c r="E58" s="48"/>
      <c r="F58" s="8">
        <f t="shared" si="0"/>
        <v>0</v>
      </c>
      <c r="H58" s="39"/>
    </row>
    <row r="59" spans="1:8" s="42" customFormat="1" ht="23.25" hidden="1" customHeight="1">
      <c r="A59" s="6"/>
      <c r="B59" s="65" t="s">
        <v>123</v>
      </c>
      <c r="C59" s="64">
        <v>3654.4</v>
      </c>
      <c r="D59" s="66"/>
      <c r="E59" s="64">
        <v>0</v>
      </c>
      <c r="F59" s="63">
        <v>0</v>
      </c>
      <c r="H59" s="39"/>
    </row>
    <row r="60" spans="1:8" s="42" customFormat="1" ht="53.25" customHeight="1">
      <c r="A60" s="2" t="s">
        <v>90</v>
      </c>
      <c r="B60" s="1" t="s">
        <v>72</v>
      </c>
      <c r="C60" s="3">
        <v>886989.1</v>
      </c>
      <c r="D60" s="3"/>
      <c r="E60" s="3">
        <v>885235.3</v>
      </c>
      <c r="F60" s="5">
        <f t="shared" si="0"/>
        <v>99.802274909578941</v>
      </c>
      <c r="H60" s="40"/>
    </row>
    <row r="61" spans="1:8" s="42" customFormat="1" ht="65.25" customHeight="1">
      <c r="A61" s="2" t="s">
        <v>91</v>
      </c>
      <c r="B61" s="1" t="s">
        <v>137</v>
      </c>
      <c r="C61" s="3">
        <f>C63+C64+C66+C67+C68+C69</f>
        <v>69825</v>
      </c>
      <c r="D61" s="3">
        <f>D63+D64+D66+D67+D68+D69</f>
        <v>68683.700000000012</v>
      </c>
      <c r="E61" s="3">
        <f>E63+E64+E66+E67+E68+E69</f>
        <v>69824.800000000003</v>
      </c>
      <c r="F61" s="5">
        <f t="shared" si="0"/>
        <v>99.999713569638388</v>
      </c>
      <c r="H61" s="39"/>
    </row>
    <row r="62" spans="1:8" s="42" customFormat="1" ht="0.75" hidden="1" customHeight="1">
      <c r="A62" s="2"/>
      <c r="B62" s="11" t="s">
        <v>3</v>
      </c>
      <c r="C62" s="3"/>
      <c r="D62" s="3"/>
      <c r="E62" s="3"/>
      <c r="F62" s="5"/>
      <c r="H62" s="39"/>
    </row>
    <row r="63" spans="1:8" s="42" customFormat="1" ht="51" customHeight="1">
      <c r="A63" s="6"/>
      <c r="B63" s="11" t="s">
        <v>61</v>
      </c>
      <c r="C63" s="48">
        <v>15850.3</v>
      </c>
      <c r="D63" s="48">
        <v>15850.3</v>
      </c>
      <c r="E63" s="48">
        <v>15850.3</v>
      </c>
      <c r="F63" s="8">
        <f t="shared" si="0"/>
        <v>100</v>
      </c>
    </row>
    <row r="64" spans="1:8" s="42" customFormat="1" ht="44.25" customHeight="1">
      <c r="A64" s="6"/>
      <c r="B64" s="11" t="s">
        <v>138</v>
      </c>
      <c r="C64" s="48">
        <v>29030</v>
      </c>
      <c r="D64" s="48">
        <v>29030</v>
      </c>
      <c r="E64" s="48">
        <v>29030</v>
      </c>
      <c r="F64" s="8">
        <f t="shared" si="0"/>
        <v>100</v>
      </c>
    </row>
    <row r="65" spans="1:8" s="42" customFormat="1" ht="38.25" customHeight="1">
      <c r="A65" s="6"/>
      <c r="B65" s="19" t="s">
        <v>139</v>
      </c>
      <c r="C65" s="54">
        <v>28108.5</v>
      </c>
      <c r="D65" s="22"/>
      <c r="E65" s="54">
        <v>28108.5</v>
      </c>
      <c r="F65" s="8">
        <f t="shared" si="0"/>
        <v>100</v>
      </c>
    </row>
    <row r="66" spans="1:8" s="42" customFormat="1" ht="44.25" customHeight="1">
      <c r="A66" s="6"/>
      <c r="B66" s="11" t="s">
        <v>62</v>
      </c>
      <c r="C66" s="48">
        <v>15033.4</v>
      </c>
      <c r="D66" s="48">
        <v>15033.4</v>
      </c>
      <c r="E66" s="48">
        <v>15033.4</v>
      </c>
      <c r="F66" s="8">
        <f t="shared" si="0"/>
        <v>100</v>
      </c>
      <c r="H66" s="39"/>
    </row>
    <row r="67" spans="1:8" s="42" customFormat="1" ht="54" customHeight="1">
      <c r="A67" s="6"/>
      <c r="B67" s="11" t="s">
        <v>75</v>
      </c>
      <c r="C67" s="48">
        <v>1141.0999999999999</v>
      </c>
      <c r="D67" s="7"/>
      <c r="E67" s="48">
        <v>1141.0999999999999</v>
      </c>
      <c r="F67" s="8">
        <f t="shared" si="0"/>
        <v>100</v>
      </c>
      <c r="H67" s="39"/>
    </row>
    <row r="68" spans="1:8" s="42" customFormat="1" ht="59.25" customHeight="1">
      <c r="A68" s="6"/>
      <c r="B68" s="11" t="s">
        <v>63</v>
      </c>
      <c r="C68" s="48">
        <v>8770</v>
      </c>
      <c r="D68" s="48">
        <v>8770</v>
      </c>
      <c r="E68" s="48">
        <v>8770</v>
      </c>
      <c r="F68" s="8">
        <f t="shared" si="0"/>
        <v>100</v>
      </c>
      <c r="H68" s="39"/>
    </row>
    <row r="69" spans="1:8" s="42" customFormat="1" ht="25.5" hidden="1" customHeight="1">
      <c r="A69" s="67"/>
      <c r="B69" s="65" t="s">
        <v>100</v>
      </c>
      <c r="C69" s="64">
        <v>0.2</v>
      </c>
      <c r="D69" s="62"/>
      <c r="E69" s="64">
        <v>0</v>
      </c>
      <c r="F69" s="63">
        <f t="shared" si="0"/>
        <v>0</v>
      </c>
    </row>
    <row r="70" spans="1:8" s="42" customFormat="1" ht="33.75" hidden="1" customHeight="1">
      <c r="A70" s="6"/>
      <c r="B70" s="11"/>
      <c r="C70" s="48"/>
      <c r="D70" s="23"/>
      <c r="E70" s="48"/>
      <c r="F70" s="8"/>
      <c r="H70" s="39"/>
    </row>
    <row r="71" spans="1:8" s="42" customFormat="1" ht="46.5" customHeight="1">
      <c r="A71" s="24" t="s">
        <v>92</v>
      </c>
      <c r="B71" s="1" t="s">
        <v>144</v>
      </c>
      <c r="C71" s="3">
        <f>C72+C73+C74+C75+C76+C78+C79+C80+C81+C82+C83+C84+C85+C86+C87+C88+C89+C90+C91+C92+C93+C94+C95+C96+C97+C98+C99+C100+C101+C102+C103+C104+C105+C106+C107+C108+C109+C110+C111+C112+C113+C114+C115+C116+C117+C118+C119+C120+C121</f>
        <v>698259.70000000019</v>
      </c>
      <c r="D71" s="3" t="e">
        <f>D72+D73+D74+D75+D76+D78+D79+D80+D81+D82+D83+D84+D85+D86+D87+D88+D89+D90+D91+D92+D93+D94+D95+D96+D97+D98+D99+D100+D101+D102+D103+D104+D105+D106+D107+D108+D109+D110+D111+D112+D113+D114+D115+D116+D117+D118+#REF!+#REF!+D119+D120+D121</f>
        <v>#REF!</v>
      </c>
      <c r="E71" s="3">
        <f>E72+E73+E74+E75+E76+E78+E79+E80+E81+E82+E83+E84+E85+E86+E87+E88+E89+E90+E91+E92+E93+E94+E95+E96+E97+E98+E99+E100+E101+E102+E103+E104+E105+E106+E107+E108+E109+E110+E111+E112+E113+E114+E115+E116+E117+E118+E119+E120+E121</f>
        <v>686059.23000000021</v>
      </c>
      <c r="F71" s="5">
        <f>E71/C71*100</f>
        <v>98.252731755820946</v>
      </c>
      <c r="H71" s="39"/>
    </row>
    <row r="72" spans="1:8" s="55" customFormat="1" ht="38.25" customHeight="1">
      <c r="A72" s="25"/>
      <c r="B72" s="11" t="s">
        <v>76</v>
      </c>
      <c r="C72" s="48">
        <v>17140</v>
      </c>
      <c r="D72" s="26"/>
      <c r="E72" s="48">
        <v>17140</v>
      </c>
      <c r="F72" s="8">
        <f t="shared" ref="F72:F128" si="1">E72/C72*100</f>
        <v>100</v>
      </c>
      <c r="H72" s="56"/>
    </row>
    <row r="73" spans="1:8" s="55" customFormat="1" ht="30.75" customHeight="1">
      <c r="A73" s="25"/>
      <c r="B73" s="11" t="s">
        <v>77</v>
      </c>
      <c r="C73" s="48">
        <v>2382.9</v>
      </c>
      <c r="D73" s="27"/>
      <c r="E73" s="48">
        <v>2382.9</v>
      </c>
      <c r="F73" s="8">
        <f t="shared" si="1"/>
        <v>100</v>
      </c>
    </row>
    <row r="74" spans="1:8" s="55" customFormat="1" ht="34.5" customHeight="1">
      <c r="A74" s="25"/>
      <c r="B74" s="11" t="s">
        <v>101</v>
      </c>
      <c r="C74" s="48">
        <v>6744</v>
      </c>
      <c r="D74" s="26"/>
      <c r="E74" s="48">
        <v>6744</v>
      </c>
      <c r="F74" s="8">
        <f t="shared" si="1"/>
        <v>100</v>
      </c>
    </row>
    <row r="75" spans="1:8" s="55" customFormat="1" ht="30.75" customHeight="1">
      <c r="A75" s="25"/>
      <c r="B75" s="11" t="s">
        <v>64</v>
      </c>
      <c r="C75" s="48">
        <v>9702.1</v>
      </c>
      <c r="D75" s="27"/>
      <c r="E75" s="48">
        <v>9702.1</v>
      </c>
      <c r="F75" s="8">
        <f t="shared" si="1"/>
        <v>100</v>
      </c>
    </row>
    <row r="76" spans="1:8" s="42" customFormat="1" ht="34.5" customHeight="1">
      <c r="A76" s="6"/>
      <c r="B76" s="11" t="s">
        <v>140</v>
      </c>
      <c r="C76" s="48">
        <v>107111.3</v>
      </c>
      <c r="D76" s="20"/>
      <c r="E76" s="48">
        <v>107111.3</v>
      </c>
      <c r="F76" s="8">
        <f t="shared" si="1"/>
        <v>100</v>
      </c>
    </row>
    <row r="77" spans="1:8" s="42" customFormat="1" ht="39" customHeight="1">
      <c r="A77" s="6"/>
      <c r="B77" s="19" t="s">
        <v>141</v>
      </c>
      <c r="C77" s="48">
        <v>48613.5</v>
      </c>
      <c r="D77" s="48">
        <v>48613.5</v>
      </c>
      <c r="E77" s="48">
        <v>48613.5</v>
      </c>
      <c r="F77" s="8">
        <f t="shared" si="1"/>
        <v>100</v>
      </c>
    </row>
    <row r="78" spans="1:8" s="42" customFormat="1" ht="39" customHeight="1">
      <c r="A78" s="6"/>
      <c r="B78" s="11" t="s">
        <v>124</v>
      </c>
      <c r="C78" s="48">
        <v>5005.6000000000004</v>
      </c>
      <c r="D78" s="28"/>
      <c r="E78" s="48">
        <v>5005.6000000000004</v>
      </c>
      <c r="F78" s="8">
        <f t="shared" si="1"/>
        <v>100</v>
      </c>
    </row>
    <row r="79" spans="1:8" s="42" customFormat="1" ht="43.5" customHeight="1">
      <c r="A79" s="6"/>
      <c r="B79" s="11" t="s">
        <v>65</v>
      </c>
      <c r="C79" s="48">
        <v>39278.199999999997</v>
      </c>
      <c r="D79" s="20"/>
      <c r="E79" s="48">
        <v>39278.199999999997</v>
      </c>
      <c r="F79" s="8">
        <f t="shared" si="1"/>
        <v>100</v>
      </c>
    </row>
    <row r="80" spans="1:8" s="42" customFormat="1" ht="36.75" customHeight="1">
      <c r="A80" s="6"/>
      <c r="B80" s="11" t="s">
        <v>102</v>
      </c>
      <c r="C80" s="48">
        <v>9236.9</v>
      </c>
      <c r="D80" s="28"/>
      <c r="E80" s="48">
        <v>9236.9</v>
      </c>
      <c r="F80" s="8">
        <f t="shared" si="1"/>
        <v>100</v>
      </c>
      <c r="H80" s="57"/>
    </row>
    <row r="81" spans="1:6" s="42" customFormat="1" ht="48" customHeight="1">
      <c r="A81" s="6"/>
      <c r="B81" s="11" t="s">
        <v>66</v>
      </c>
      <c r="C81" s="48">
        <v>5104.3</v>
      </c>
      <c r="D81" s="7"/>
      <c r="E81" s="48">
        <v>5104.3</v>
      </c>
      <c r="F81" s="8">
        <f t="shared" si="1"/>
        <v>100</v>
      </c>
    </row>
    <row r="82" spans="1:6" s="42" customFormat="1" ht="50.25" customHeight="1">
      <c r="A82" s="6"/>
      <c r="B82" s="11" t="s">
        <v>67</v>
      </c>
      <c r="C82" s="48">
        <v>18131.7</v>
      </c>
      <c r="D82" s="7"/>
      <c r="E82" s="48">
        <v>18131.7</v>
      </c>
      <c r="F82" s="8">
        <f t="shared" si="1"/>
        <v>100</v>
      </c>
    </row>
    <row r="83" spans="1:6" s="42" customFormat="1" ht="46.5" customHeight="1">
      <c r="A83" s="6"/>
      <c r="B83" s="11" t="s">
        <v>78</v>
      </c>
      <c r="C83" s="48">
        <v>5996.2</v>
      </c>
      <c r="D83" s="7"/>
      <c r="E83" s="48">
        <v>5996.2</v>
      </c>
      <c r="F83" s="8">
        <f t="shared" si="1"/>
        <v>100</v>
      </c>
    </row>
    <row r="84" spans="1:6" s="42" customFormat="1" ht="50.25" customHeight="1">
      <c r="A84" s="6"/>
      <c r="B84" s="11" t="s">
        <v>125</v>
      </c>
      <c r="C84" s="48">
        <v>3808.6</v>
      </c>
      <c r="D84" s="7"/>
      <c r="E84" s="48">
        <v>3808.6</v>
      </c>
      <c r="F84" s="8">
        <f t="shared" si="1"/>
        <v>100</v>
      </c>
    </row>
    <row r="85" spans="1:6" s="42" customFormat="1" ht="45.75" customHeight="1">
      <c r="A85" s="6"/>
      <c r="B85" s="11" t="s">
        <v>126</v>
      </c>
      <c r="C85" s="48">
        <v>16816.3</v>
      </c>
      <c r="D85" s="7"/>
      <c r="E85" s="48">
        <v>16816.3</v>
      </c>
      <c r="F85" s="8">
        <f t="shared" si="1"/>
        <v>100</v>
      </c>
    </row>
    <row r="86" spans="1:6" s="42" customFormat="1" ht="39.75" customHeight="1">
      <c r="A86" s="6"/>
      <c r="B86" s="11" t="s">
        <v>103</v>
      </c>
      <c r="C86" s="48">
        <v>10514.3</v>
      </c>
      <c r="D86" s="7"/>
      <c r="E86" s="48">
        <v>10514.3</v>
      </c>
      <c r="F86" s="8">
        <f t="shared" si="1"/>
        <v>100</v>
      </c>
    </row>
    <row r="87" spans="1:6" s="42" customFormat="1" ht="48.75" customHeight="1">
      <c r="A87" s="6"/>
      <c r="B87" s="11" t="s">
        <v>79</v>
      </c>
      <c r="C87" s="48">
        <v>7061</v>
      </c>
      <c r="D87" s="7"/>
      <c r="E87" s="48">
        <v>7061</v>
      </c>
      <c r="F87" s="8">
        <f t="shared" si="1"/>
        <v>100</v>
      </c>
    </row>
    <row r="88" spans="1:6" s="42" customFormat="1" ht="37.5" customHeight="1">
      <c r="A88" s="6"/>
      <c r="B88" s="11" t="s">
        <v>104</v>
      </c>
      <c r="C88" s="48">
        <v>1850.7</v>
      </c>
      <c r="D88" s="7"/>
      <c r="E88" s="48">
        <v>1850.7</v>
      </c>
      <c r="F88" s="8">
        <f t="shared" si="1"/>
        <v>100</v>
      </c>
    </row>
    <row r="89" spans="1:6" s="42" customFormat="1" ht="41.25" customHeight="1">
      <c r="A89" s="6"/>
      <c r="B89" s="11" t="s">
        <v>105</v>
      </c>
      <c r="C89" s="48">
        <v>1409.7</v>
      </c>
      <c r="D89" s="7"/>
      <c r="E89" s="48">
        <v>1409.7</v>
      </c>
      <c r="F89" s="8">
        <f t="shared" si="1"/>
        <v>100</v>
      </c>
    </row>
    <row r="90" spans="1:6" s="42" customFormat="1" ht="42.75" customHeight="1">
      <c r="A90" s="6"/>
      <c r="B90" s="11" t="s">
        <v>68</v>
      </c>
      <c r="C90" s="48">
        <v>39898.9</v>
      </c>
      <c r="D90" s="7"/>
      <c r="E90" s="48">
        <v>39898.9</v>
      </c>
      <c r="F90" s="8">
        <f t="shared" si="1"/>
        <v>100</v>
      </c>
    </row>
    <row r="91" spans="1:6" s="42" customFormat="1" ht="62.25" customHeight="1">
      <c r="A91" s="6"/>
      <c r="B91" s="11" t="s">
        <v>154</v>
      </c>
      <c r="C91" s="48">
        <v>28286.3</v>
      </c>
      <c r="D91" s="7"/>
      <c r="E91" s="48">
        <v>28286.33</v>
      </c>
      <c r="F91" s="8">
        <f t="shared" si="1"/>
        <v>100.00010605840993</v>
      </c>
    </row>
    <row r="92" spans="1:6" s="42" customFormat="1" ht="44.25" customHeight="1">
      <c r="A92" s="6"/>
      <c r="B92" s="11" t="s">
        <v>69</v>
      </c>
      <c r="C92" s="48">
        <v>9794.7999999999993</v>
      </c>
      <c r="D92" s="7"/>
      <c r="E92" s="48">
        <v>9794.7999999999993</v>
      </c>
      <c r="F92" s="8">
        <f t="shared" si="1"/>
        <v>100</v>
      </c>
    </row>
    <row r="93" spans="1:6" s="42" customFormat="1" ht="42" customHeight="1">
      <c r="A93" s="6"/>
      <c r="B93" s="11" t="s">
        <v>147</v>
      </c>
      <c r="C93" s="48">
        <v>17355.900000000001</v>
      </c>
      <c r="D93" s="7"/>
      <c r="E93" s="48">
        <v>17355.900000000001</v>
      </c>
      <c r="F93" s="8">
        <f t="shared" si="1"/>
        <v>100</v>
      </c>
    </row>
    <row r="94" spans="1:6" s="42" customFormat="1" ht="46.5" customHeight="1">
      <c r="A94" s="6"/>
      <c r="B94" s="11" t="s">
        <v>80</v>
      </c>
      <c r="C94" s="48">
        <v>11531.8</v>
      </c>
      <c r="D94" s="7"/>
      <c r="E94" s="48">
        <v>11531.8</v>
      </c>
      <c r="F94" s="8">
        <f t="shared" si="1"/>
        <v>100</v>
      </c>
    </row>
    <row r="95" spans="1:6" s="42" customFormat="1" ht="37.5" customHeight="1">
      <c r="A95" s="6"/>
      <c r="B95" s="11" t="s">
        <v>106</v>
      </c>
      <c r="C95" s="48">
        <v>7856</v>
      </c>
      <c r="D95" s="7"/>
      <c r="E95" s="48">
        <v>7856</v>
      </c>
      <c r="F95" s="8">
        <f t="shared" si="1"/>
        <v>100</v>
      </c>
    </row>
    <row r="96" spans="1:6" s="42" customFormat="1" ht="46.5" customHeight="1">
      <c r="A96" s="6"/>
      <c r="B96" s="11" t="s">
        <v>81</v>
      </c>
      <c r="C96" s="48">
        <v>2836.1</v>
      </c>
      <c r="D96" s="7"/>
      <c r="E96" s="48">
        <v>2836.1</v>
      </c>
      <c r="F96" s="8">
        <f t="shared" si="1"/>
        <v>100</v>
      </c>
    </row>
    <row r="97" spans="1:6" s="42" customFormat="1" ht="39.75" customHeight="1">
      <c r="A97" s="6"/>
      <c r="B97" s="11" t="s">
        <v>107</v>
      </c>
      <c r="C97" s="48">
        <v>7632.3</v>
      </c>
      <c r="D97" s="7"/>
      <c r="E97" s="48">
        <v>7632.3</v>
      </c>
      <c r="F97" s="8">
        <f t="shared" si="1"/>
        <v>100</v>
      </c>
    </row>
    <row r="98" spans="1:6" s="42" customFormat="1" ht="46.5" customHeight="1">
      <c r="A98" s="6"/>
      <c r="B98" s="11" t="s">
        <v>127</v>
      </c>
      <c r="C98" s="48">
        <v>2321</v>
      </c>
      <c r="D98" s="7"/>
      <c r="E98" s="48">
        <v>2321</v>
      </c>
      <c r="F98" s="8">
        <f t="shared" si="1"/>
        <v>100</v>
      </c>
    </row>
    <row r="99" spans="1:6" s="42" customFormat="1" ht="40.5" customHeight="1">
      <c r="A99" s="6"/>
      <c r="B99" s="11" t="s">
        <v>128</v>
      </c>
      <c r="C99" s="48">
        <v>14296.2</v>
      </c>
      <c r="D99" s="7"/>
      <c r="E99" s="48">
        <v>14296.2</v>
      </c>
      <c r="F99" s="8">
        <f t="shared" si="1"/>
        <v>100</v>
      </c>
    </row>
    <row r="100" spans="1:6" s="42" customFormat="1" ht="39.75" customHeight="1">
      <c r="A100" s="6"/>
      <c r="B100" s="11" t="s">
        <v>108</v>
      </c>
      <c r="C100" s="48">
        <v>12605.1</v>
      </c>
      <c r="D100" s="7"/>
      <c r="E100" s="48">
        <v>12605.1</v>
      </c>
      <c r="F100" s="8">
        <f t="shared" si="1"/>
        <v>100</v>
      </c>
    </row>
    <row r="101" spans="1:6" s="42" customFormat="1" ht="47.25" customHeight="1">
      <c r="A101" s="6"/>
      <c r="B101" s="11" t="s">
        <v>109</v>
      </c>
      <c r="C101" s="48">
        <v>9180.9</v>
      </c>
      <c r="D101" s="7"/>
      <c r="E101" s="48">
        <v>9180.9</v>
      </c>
      <c r="F101" s="8">
        <f t="shared" si="1"/>
        <v>100</v>
      </c>
    </row>
    <row r="102" spans="1:6" s="42" customFormat="1" ht="45.75" customHeight="1">
      <c r="A102" s="6"/>
      <c r="B102" s="11" t="s">
        <v>110</v>
      </c>
      <c r="C102" s="48">
        <v>9429.7999999999993</v>
      </c>
      <c r="D102" s="7"/>
      <c r="E102" s="48">
        <v>9429.7999999999993</v>
      </c>
      <c r="F102" s="8">
        <f t="shared" si="1"/>
        <v>100</v>
      </c>
    </row>
    <row r="103" spans="1:6" s="55" customFormat="1" ht="42" customHeight="1">
      <c r="A103" s="25"/>
      <c r="B103" s="11" t="s">
        <v>129</v>
      </c>
      <c r="C103" s="48">
        <v>1525.1</v>
      </c>
      <c r="D103" s="23"/>
      <c r="E103" s="48">
        <v>1525.1</v>
      </c>
      <c r="F103" s="8">
        <f t="shared" si="1"/>
        <v>100</v>
      </c>
    </row>
    <row r="104" spans="1:6" s="55" customFormat="1" ht="48" customHeight="1">
      <c r="A104" s="25"/>
      <c r="B104" s="11" t="s">
        <v>82</v>
      </c>
      <c r="C104" s="48">
        <v>8894.6</v>
      </c>
      <c r="D104" s="23"/>
      <c r="E104" s="48">
        <v>8894.6</v>
      </c>
      <c r="F104" s="8">
        <f t="shared" si="1"/>
        <v>100</v>
      </c>
    </row>
    <row r="105" spans="1:6" s="55" customFormat="1" ht="50.25" customHeight="1">
      <c r="A105" s="25"/>
      <c r="B105" s="11" t="s">
        <v>111</v>
      </c>
      <c r="C105" s="48">
        <v>17845.2</v>
      </c>
      <c r="D105" s="23"/>
      <c r="E105" s="48">
        <v>17845.2</v>
      </c>
      <c r="F105" s="8">
        <f t="shared" si="1"/>
        <v>100</v>
      </c>
    </row>
    <row r="106" spans="1:6" s="55" customFormat="1" ht="44.25" customHeight="1">
      <c r="A106" s="25"/>
      <c r="B106" s="11" t="s">
        <v>83</v>
      </c>
      <c r="C106" s="48">
        <v>23976</v>
      </c>
      <c r="D106" s="23"/>
      <c r="E106" s="48">
        <v>23976</v>
      </c>
      <c r="F106" s="8">
        <f t="shared" si="1"/>
        <v>100</v>
      </c>
    </row>
    <row r="107" spans="1:6" s="55" customFormat="1" ht="39.75" customHeight="1">
      <c r="A107" s="25"/>
      <c r="B107" s="11" t="s">
        <v>84</v>
      </c>
      <c r="C107" s="48">
        <v>11841.9</v>
      </c>
      <c r="D107" s="23"/>
      <c r="E107" s="48">
        <v>11841.9</v>
      </c>
      <c r="F107" s="8">
        <f t="shared" si="1"/>
        <v>100</v>
      </c>
    </row>
    <row r="108" spans="1:6" s="55" customFormat="1" ht="61.5" customHeight="1">
      <c r="A108" s="25"/>
      <c r="B108" s="11" t="s">
        <v>155</v>
      </c>
      <c r="C108" s="48">
        <v>26385.8</v>
      </c>
      <c r="D108" s="23"/>
      <c r="E108" s="48">
        <v>26385.8</v>
      </c>
      <c r="F108" s="8">
        <f t="shared" si="1"/>
        <v>100</v>
      </c>
    </row>
    <row r="109" spans="1:6" s="55" customFormat="1" ht="35.25" customHeight="1">
      <c r="A109" s="25"/>
      <c r="B109" s="11" t="s">
        <v>112</v>
      </c>
      <c r="C109" s="48">
        <v>20144.900000000001</v>
      </c>
      <c r="D109" s="23"/>
      <c r="E109" s="48">
        <v>20144.900000000001</v>
      </c>
      <c r="F109" s="8">
        <f t="shared" si="1"/>
        <v>100</v>
      </c>
    </row>
    <row r="110" spans="1:6" s="55" customFormat="1" ht="36.75" customHeight="1">
      <c r="A110" s="25"/>
      <c r="B110" s="11" t="s">
        <v>113</v>
      </c>
      <c r="C110" s="48">
        <v>2395.5</v>
      </c>
      <c r="D110" s="23"/>
      <c r="E110" s="48">
        <v>2395.5</v>
      </c>
      <c r="F110" s="8">
        <f t="shared" si="1"/>
        <v>100</v>
      </c>
    </row>
    <row r="111" spans="1:6" s="55" customFormat="1" ht="46.5" customHeight="1">
      <c r="A111" s="25"/>
      <c r="B111" s="11" t="s">
        <v>114</v>
      </c>
      <c r="C111" s="48">
        <v>12700.9</v>
      </c>
      <c r="D111" s="23"/>
      <c r="E111" s="48">
        <v>12700.9</v>
      </c>
      <c r="F111" s="8">
        <f t="shared" si="1"/>
        <v>100</v>
      </c>
    </row>
    <row r="112" spans="1:6" s="55" customFormat="1" ht="45" customHeight="1">
      <c r="A112" s="25"/>
      <c r="B112" s="11" t="s">
        <v>85</v>
      </c>
      <c r="C112" s="48">
        <v>6004.5</v>
      </c>
      <c r="D112" s="23"/>
      <c r="E112" s="48">
        <v>6004.5</v>
      </c>
      <c r="F112" s="8">
        <f t="shared" si="1"/>
        <v>100</v>
      </c>
    </row>
    <row r="113" spans="1:9" s="55" customFormat="1" ht="48" customHeight="1">
      <c r="A113" s="25"/>
      <c r="B113" s="11" t="s">
        <v>86</v>
      </c>
      <c r="C113" s="48">
        <v>13564</v>
      </c>
      <c r="D113" s="23"/>
      <c r="E113" s="48">
        <v>13564</v>
      </c>
      <c r="F113" s="8">
        <f t="shared" si="1"/>
        <v>100</v>
      </c>
    </row>
    <row r="114" spans="1:9" s="55" customFormat="1" ht="34.5" customHeight="1">
      <c r="A114" s="25"/>
      <c r="B114" s="11" t="s">
        <v>115</v>
      </c>
      <c r="C114" s="48">
        <v>17321.8</v>
      </c>
      <c r="D114" s="23"/>
      <c r="E114" s="48">
        <v>17321.8</v>
      </c>
      <c r="F114" s="8">
        <f t="shared" si="1"/>
        <v>100</v>
      </c>
    </row>
    <row r="115" spans="1:9" s="55" customFormat="1" ht="34.5" customHeight="1">
      <c r="A115" s="25"/>
      <c r="B115" s="11" t="s">
        <v>116</v>
      </c>
      <c r="C115" s="48">
        <v>5961.2</v>
      </c>
      <c r="D115" s="23"/>
      <c r="E115" s="48">
        <v>5961.2</v>
      </c>
      <c r="F115" s="8">
        <f t="shared" si="1"/>
        <v>100</v>
      </c>
    </row>
    <row r="116" spans="1:9" s="55" customFormat="1" ht="62.25" customHeight="1">
      <c r="A116" s="25"/>
      <c r="B116" s="11" t="s">
        <v>156</v>
      </c>
      <c r="C116" s="48">
        <v>51525.8</v>
      </c>
      <c r="D116" s="23"/>
      <c r="E116" s="48">
        <v>51525.8</v>
      </c>
      <c r="F116" s="8">
        <f t="shared" si="1"/>
        <v>100</v>
      </c>
    </row>
    <row r="117" spans="1:9" s="55" customFormat="1" ht="42" customHeight="1">
      <c r="A117" s="25"/>
      <c r="B117" s="11" t="s">
        <v>87</v>
      </c>
      <c r="C117" s="48">
        <v>14374.8</v>
      </c>
      <c r="D117" s="23"/>
      <c r="E117" s="48">
        <v>14374.8</v>
      </c>
      <c r="F117" s="8">
        <f t="shared" si="1"/>
        <v>100</v>
      </c>
    </row>
    <row r="118" spans="1:9" s="55" customFormat="1" ht="60.75" customHeight="1">
      <c r="A118" s="25"/>
      <c r="B118" s="11" t="s">
        <v>70</v>
      </c>
      <c r="C118" s="48">
        <v>2710.3</v>
      </c>
      <c r="D118" s="23"/>
      <c r="E118" s="48">
        <v>2710.3</v>
      </c>
      <c r="F118" s="8">
        <f t="shared" si="1"/>
        <v>100</v>
      </c>
    </row>
    <row r="119" spans="1:9" s="55" customFormat="1" ht="57.75" customHeight="1">
      <c r="A119" s="25"/>
      <c r="B119" s="11" t="s">
        <v>148</v>
      </c>
      <c r="C119" s="48">
        <f>2292.9+73.7+5176.2</f>
        <v>7542.7999999999993</v>
      </c>
      <c r="D119" s="48">
        <f>2292.9+73.7+5176.2</f>
        <v>7542.7999999999993</v>
      </c>
      <c r="E119" s="48">
        <f>2292.9+73.7+5176.2</f>
        <v>7542.7999999999993</v>
      </c>
      <c r="F119" s="8">
        <f t="shared" si="1"/>
        <v>100</v>
      </c>
    </row>
    <row r="120" spans="1:9" s="55" customFormat="1" ht="50.25" customHeight="1">
      <c r="A120" s="25"/>
      <c r="B120" s="11" t="s">
        <v>149</v>
      </c>
      <c r="C120" s="48">
        <v>1025.2</v>
      </c>
      <c r="D120" s="23"/>
      <c r="E120" s="48">
        <v>1025.2</v>
      </c>
      <c r="F120" s="8">
        <f t="shared" si="1"/>
        <v>100</v>
      </c>
      <c r="H120" s="56"/>
      <c r="I120" s="56"/>
    </row>
    <row r="121" spans="1:9" s="55" customFormat="1" ht="25.5" hidden="1" customHeight="1">
      <c r="A121" s="25"/>
      <c r="B121" s="60" t="s">
        <v>130</v>
      </c>
      <c r="C121" s="61">
        <v>12200.5</v>
      </c>
      <c r="D121" s="62"/>
      <c r="E121" s="61">
        <v>0</v>
      </c>
      <c r="F121" s="63">
        <f t="shared" si="1"/>
        <v>0</v>
      </c>
      <c r="H121" s="56"/>
      <c r="I121" s="56"/>
    </row>
    <row r="122" spans="1:9" s="55" customFormat="1" ht="105.75" customHeight="1">
      <c r="A122" s="2" t="s">
        <v>93</v>
      </c>
      <c r="B122" s="1" t="s">
        <v>150</v>
      </c>
      <c r="C122" s="15">
        <v>102401.1</v>
      </c>
      <c r="D122" s="3"/>
      <c r="E122" s="3">
        <v>53086.7</v>
      </c>
      <c r="F122" s="5">
        <f t="shared" si="1"/>
        <v>51.841923573086611</v>
      </c>
    </row>
    <row r="123" spans="1:9" ht="30.75" customHeight="1">
      <c r="A123" s="2" t="s">
        <v>94</v>
      </c>
      <c r="B123" s="1" t="s">
        <v>142</v>
      </c>
      <c r="C123" s="3">
        <f>C124+C125+C126</f>
        <v>675731.39999999991</v>
      </c>
      <c r="D123" s="3">
        <f>D124+D125+D126</f>
        <v>0</v>
      </c>
      <c r="E123" s="3">
        <f>E124+E125+E126</f>
        <v>664975.5</v>
      </c>
      <c r="F123" s="5">
        <f t="shared" si="1"/>
        <v>98.408258074140122</v>
      </c>
    </row>
    <row r="124" spans="1:9" ht="97.5" customHeight="1">
      <c r="A124" s="6"/>
      <c r="B124" s="11" t="s">
        <v>143</v>
      </c>
      <c r="C124" s="7">
        <v>228954.7</v>
      </c>
      <c r="D124" s="7"/>
      <c r="E124" s="7">
        <v>226510.6</v>
      </c>
      <c r="F124" s="8">
        <f t="shared" si="1"/>
        <v>98.932496253625715</v>
      </c>
    </row>
    <row r="125" spans="1:9" ht="66" customHeight="1">
      <c r="A125" s="6"/>
      <c r="B125" s="11" t="s">
        <v>4</v>
      </c>
      <c r="C125" s="7">
        <v>327761.5</v>
      </c>
      <c r="D125" s="7"/>
      <c r="E125" s="7">
        <v>326563.20000000001</v>
      </c>
      <c r="F125" s="8">
        <f t="shared" si="1"/>
        <v>99.634398793024815</v>
      </c>
    </row>
    <row r="126" spans="1:9" ht="64.5" customHeight="1">
      <c r="A126" s="6"/>
      <c r="B126" s="11" t="s">
        <v>5</v>
      </c>
      <c r="C126" s="7">
        <v>119015.2</v>
      </c>
      <c r="D126" s="7"/>
      <c r="E126" s="7">
        <v>111901.7</v>
      </c>
      <c r="F126" s="8">
        <f t="shared" si="1"/>
        <v>94.023032352170148</v>
      </c>
      <c r="H126" s="38"/>
    </row>
    <row r="127" spans="1:9" ht="102" customHeight="1">
      <c r="A127" s="2" t="s">
        <v>95</v>
      </c>
      <c r="B127" s="1" t="s">
        <v>119</v>
      </c>
      <c r="C127" s="3">
        <v>187986.8</v>
      </c>
      <c r="D127" s="3">
        <v>187986.8</v>
      </c>
      <c r="E127" s="3">
        <v>187986.8</v>
      </c>
      <c r="F127" s="5">
        <f t="shared" si="1"/>
        <v>100</v>
      </c>
    </row>
    <row r="128" spans="1:9" ht="60" customHeight="1">
      <c r="A128" s="11"/>
      <c r="B128" s="11" t="s">
        <v>157</v>
      </c>
      <c r="C128" s="7">
        <v>187986.8</v>
      </c>
      <c r="D128" s="7">
        <v>187986.8</v>
      </c>
      <c r="E128" s="7">
        <v>187986.8</v>
      </c>
      <c r="F128" s="8">
        <f t="shared" si="1"/>
        <v>100</v>
      </c>
      <c r="H128" s="38"/>
      <c r="I128" s="38"/>
    </row>
    <row r="129" spans="1:6">
      <c r="C129" s="30"/>
      <c r="D129" s="31"/>
      <c r="E129" s="31"/>
      <c r="F129" s="31"/>
    </row>
    <row r="130" spans="1:6">
      <c r="C130" s="30"/>
      <c r="D130" s="31"/>
      <c r="E130" s="31"/>
      <c r="F130" s="31"/>
    </row>
    <row r="131" spans="1:6" ht="36.75" customHeight="1"/>
    <row r="132" spans="1:6" s="59" customFormat="1" ht="37.15" customHeight="1">
      <c r="A132" s="75" t="s">
        <v>145</v>
      </c>
      <c r="B132" s="75"/>
      <c r="C132" s="58"/>
      <c r="D132" s="58"/>
      <c r="E132" s="76" t="s">
        <v>37</v>
      </c>
      <c r="F132" s="76"/>
    </row>
    <row r="133" spans="1:6">
      <c r="A133" s="55"/>
      <c r="B133" s="55"/>
      <c r="C133" s="55"/>
      <c r="D133" s="55"/>
      <c r="E133" s="55"/>
    </row>
  </sheetData>
  <mergeCells count="4">
    <mergeCell ref="A2:F2"/>
    <mergeCell ref="A3:F3"/>
    <mergeCell ref="A132:B132"/>
    <mergeCell ref="E132:F132"/>
  </mergeCells>
  <pageMargins left="0.70866141732283472" right="0.11811023622047245" top="0.35433070866141736" bottom="0.35433070866141736" header="0.31496062992125984" footer="0.31496062992125984"/>
  <pageSetup paperSize="9" scale="65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01.01.2016</vt:lpstr>
      <vt:lpstr>'на 01.01.2016'!Заголовки_для_печати</vt:lpstr>
    </vt:vector>
  </TitlesOfParts>
  <Company>OBLFU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Пьянникова Светлана Александровна</cp:lastModifiedBy>
  <cp:lastPrinted>2016-02-11T06:32:35Z</cp:lastPrinted>
  <dcterms:created xsi:type="dcterms:W3CDTF">2010-10-15T08:44:10Z</dcterms:created>
  <dcterms:modified xsi:type="dcterms:W3CDTF">2016-05-18T04:42:40Z</dcterms:modified>
</cp:coreProperties>
</file>