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120" windowWidth="19140" windowHeight="6770" activeTab="2"/>
  </bookViews>
  <sheets>
    <sheet name="Исполнение  по  дотации" sheetId="1" r:id="rId1"/>
    <sheet name="Исполнение  по  субвенции" sheetId="2" r:id="rId2"/>
    <sheet name="Исполнение  по  субсидии" sheetId="3" r:id="rId3"/>
    <sheet name="Исполнение  по  иным  МБТ" sheetId="4" r:id="rId4"/>
    <sheet name="Исполнение  по  МБТ  всего" sheetId="5" r:id="rId5"/>
    <sheet name="Дотация  на  выравнивание  БП" sheetId="6" r:id="rId6"/>
    <sheet name="Дотация  на  выравнивание  МР" sheetId="7" r:id="rId7"/>
    <sheet name="Дотация  на  сбалансированность" sheetId="8" r:id="rId8"/>
    <sheet name="Субсидия  из  ОБ" sheetId="9" r:id="rId9"/>
  </sheets>
  <externalReferences>
    <externalReference r:id="rId10"/>
    <externalReference r:id="rId11"/>
    <externalReference r:id="rId12"/>
    <externalReference r:id="rId13"/>
    <externalReference r:id="rId14"/>
  </externalReferences>
  <definedNames>
    <definedName name="_xlnm.Print_Titles" localSheetId="0">'Исполнение  по  дотации'!$A:$A</definedName>
    <definedName name="_xlnm.Print_Titles" localSheetId="3">'Исполнение  по  иным  МБТ'!$A:$A</definedName>
    <definedName name="_xlnm.Print_Titles" localSheetId="1">'Исполнение  по  субвенции'!$A:$A</definedName>
    <definedName name="_xlnm.Print_Titles" localSheetId="2">'Исполнение  по  субсидии'!$A:$A</definedName>
    <definedName name="Н">'[1]БО 2009 (2,57)'!$D$22</definedName>
    <definedName name="_xlnm.Print_Area" localSheetId="0">'Исполнение  по  дотации'!$A$1:$AO$39</definedName>
    <definedName name="_xlnm.Print_Area" localSheetId="3">'Исполнение  по  иным  МБТ'!$A$1:$AO$38</definedName>
    <definedName name="_xlnm.Print_Area" localSheetId="4">'Исполнение  по  МБТ  всего'!$A$1:$I$40</definedName>
    <definedName name="_xlnm.Print_Area" localSheetId="1">'Исполнение  по  субвенции'!$A$1:$DI$39</definedName>
    <definedName name="_xlnm.Print_Area" localSheetId="2">'Исполнение  по  субсидии'!$A$1:$KW$40</definedName>
    <definedName name="_xlnm.Print_Area" localSheetId="8">'Субсидия  из  ОБ'!$A$1:$E$39</definedName>
    <definedName name="ПД">'[1]БО 2009 (2,57)'!$B$22</definedName>
  </definedNames>
  <calcPr calcId="125725"/>
</workbook>
</file>

<file path=xl/calcChain.xml><?xml version="1.0" encoding="utf-8"?>
<calcChain xmlns="http://schemas.openxmlformats.org/spreadsheetml/2006/main">
  <c r="C38" i="5"/>
  <c r="B38"/>
  <c r="C37"/>
  <c r="B37"/>
  <c r="C36"/>
  <c r="C35" s="1"/>
  <c r="B36"/>
  <c r="B35" s="1"/>
  <c r="I29"/>
  <c r="H29"/>
  <c r="F29"/>
  <c r="G29" s="1"/>
  <c r="E29"/>
  <c r="D29"/>
  <c r="C29"/>
  <c r="B29"/>
  <c r="I28"/>
  <c r="H28"/>
  <c r="H30" s="1"/>
  <c r="F28"/>
  <c r="F30" s="1"/>
  <c r="E28"/>
  <c r="E30" s="1"/>
  <c r="D28"/>
  <c r="D30" s="1"/>
  <c r="C28"/>
  <c r="C30" s="1"/>
  <c r="B28"/>
  <c r="B30" s="1"/>
  <c r="I25"/>
  <c r="H25"/>
  <c r="F25"/>
  <c r="G25" s="1"/>
  <c r="E25"/>
  <c r="D25"/>
  <c r="C25"/>
  <c r="B25"/>
  <c r="I24"/>
  <c r="H24"/>
  <c r="F24"/>
  <c r="G24" s="1"/>
  <c r="E24"/>
  <c r="D24"/>
  <c r="C24"/>
  <c r="B24"/>
  <c r="I23"/>
  <c r="H23"/>
  <c r="F23"/>
  <c r="G23" s="1"/>
  <c r="E23"/>
  <c r="D23"/>
  <c r="C23"/>
  <c r="B23"/>
  <c r="H22"/>
  <c r="I22" s="1"/>
  <c r="F22"/>
  <c r="G22" s="1"/>
  <c r="D22"/>
  <c r="E22" s="1"/>
  <c r="C22"/>
  <c r="B22"/>
  <c r="H21"/>
  <c r="I21" s="1"/>
  <c r="F21"/>
  <c r="G21" s="1"/>
  <c r="D21"/>
  <c r="E21" s="1"/>
  <c r="C21"/>
  <c r="B21"/>
  <c r="H20"/>
  <c r="I20" s="1"/>
  <c r="F20"/>
  <c r="G20" s="1"/>
  <c r="D20"/>
  <c r="E20" s="1"/>
  <c r="C20"/>
  <c r="B20"/>
  <c r="H19"/>
  <c r="I19" s="1"/>
  <c r="F19"/>
  <c r="G19" s="1"/>
  <c r="D19"/>
  <c r="E19" s="1"/>
  <c r="C19"/>
  <c r="B19"/>
  <c r="H18"/>
  <c r="I18" s="1"/>
  <c r="F18"/>
  <c r="G18" s="1"/>
  <c r="D18"/>
  <c r="E18" s="1"/>
  <c r="C18"/>
  <c r="B18"/>
  <c r="H17"/>
  <c r="I17" s="1"/>
  <c r="F17"/>
  <c r="G17" s="1"/>
  <c r="D17"/>
  <c r="E17" s="1"/>
  <c r="C17"/>
  <c r="B17"/>
  <c r="H16"/>
  <c r="I16" s="1"/>
  <c r="F16"/>
  <c r="G16" s="1"/>
  <c r="D16"/>
  <c r="E16" s="1"/>
  <c r="C16"/>
  <c r="B16"/>
  <c r="H15"/>
  <c r="I15" s="1"/>
  <c r="F15"/>
  <c r="G15" s="1"/>
  <c r="D15"/>
  <c r="E15" s="1"/>
  <c r="C15"/>
  <c r="B15"/>
  <c r="H14"/>
  <c r="I14" s="1"/>
  <c r="F14"/>
  <c r="G14" s="1"/>
  <c r="D14"/>
  <c r="E14" s="1"/>
  <c r="C14"/>
  <c r="B14"/>
  <c r="H13"/>
  <c r="I13" s="1"/>
  <c r="F13"/>
  <c r="G13" s="1"/>
  <c r="D13"/>
  <c r="E13" s="1"/>
  <c r="C13"/>
  <c r="B13"/>
  <c r="H12"/>
  <c r="I12" s="1"/>
  <c r="F12"/>
  <c r="G12" s="1"/>
  <c r="D12"/>
  <c r="E12" s="1"/>
  <c r="C12"/>
  <c r="B12"/>
  <c r="H11"/>
  <c r="I11" s="1"/>
  <c r="F11"/>
  <c r="G11" s="1"/>
  <c r="D11"/>
  <c r="E11" s="1"/>
  <c r="C11"/>
  <c r="B11"/>
  <c r="H10"/>
  <c r="I10" s="1"/>
  <c r="F10"/>
  <c r="G10" s="1"/>
  <c r="D10"/>
  <c r="E10" s="1"/>
  <c r="C10"/>
  <c r="B10"/>
  <c r="H9"/>
  <c r="I9" s="1"/>
  <c r="F9"/>
  <c r="G9" s="1"/>
  <c r="D9"/>
  <c r="E9" s="1"/>
  <c r="C9"/>
  <c r="B9"/>
  <c r="H8"/>
  <c r="H26" s="1"/>
  <c r="F8"/>
  <c r="F26" s="1"/>
  <c r="D8"/>
  <c r="D26" s="1"/>
  <c r="D33" s="1"/>
  <c r="D40" s="1"/>
  <c r="C8"/>
  <c r="C26" s="1"/>
  <c r="C33" s="1"/>
  <c r="C40" s="1"/>
  <c r="C41" s="1"/>
  <c r="B8"/>
  <c r="B26" s="1"/>
  <c r="B33" s="1"/>
  <c r="A3"/>
  <c r="KZ38" i="3"/>
  <c r="KY38"/>
  <c r="B38"/>
  <c r="KZ37"/>
  <c r="KY37"/>
  <c r="KT36"/>
  <c r="KP36"/>
  <c r="KL36"/>
  <c r="KH36"/>
  <c r="KD36"/>
  <c r="JZ36"/>
  <c r="JV36"/>
  <c r="JR36"/>
  <c r="JN36"/>
  <c r="JJ36"/>
  <c r="JF36"/>
  <c r="JB36"/>
  <c r="IX36"/>
  <c r="IT36"/>
  <c r="IP36"/>
  <c r="IL36"/>
  <c r="IH36"/>
  <c r="ID36"/>
  <c r="HZ36"/>
  <c r="HV36"/>
  <c r="HR36"/>
  <c r="HN36"/>
  <c r="HJ36"/>
  <c r="HF36"/>
  <c r="HB36"/>
  <c r="GX36"/>
  <c r="GT36"/>
  <c r="GP36"/>
  <c r="GL36"/>
  <c r="GH36"/>
  <c r="GD36"/>
  <c r="FZ36"/>
  <c r="FV36"/>
  <c r="FR36"/>
  <c r="FN36"/>
  <c r="FJ36"/>
  <c r="FF36"/>
  <c r="FD36"/>
  <c r="FE36" s="1"/>
  <c r="FC36"/>
  <c r="FB36"/>
  <c r="EX36"/>
  <c r="ET36"/>
  <c r="EP36"/>
  <c r="EL36"/>
  <c r="EH36"/>
  <c r="ED36"/>
  <c r="DZ36"/>
  <c r="DV36"/>
  <c r="DR36"/>
  <c r="DN36"/>
  <c r="DJ36"/>
  <c r="DF36"/>
  <c r="DB36"/>
  <c r="CX36"/>
  <c r="CT36"/>
  <c r="CP36"/>
  <c r="CL36"/>
  <c r="CH36"/>
  <c r="CD36"/>
  <c r="CB36"/>
  <c r="CC36" s="1"/>
  <c r="CA36"/>
  <c r="BZ36"/>
  <c r="BV36"/>
  <c r="BR36"/>
  <c r="BN36"/>
  <c r="BJ36"/>
  <c r="BF36"/>
  <c r="BB36"/>
  <c r="AX36"/>
  <c r="AT36"/>
  <c r="AR36"/>
  <c r="AS36" s="1"/>
  <c r="AQ36"/>
  <c r="AP36"/>
  <c r="AL36"/>
  <c r="AH36"/>
  <c r="AD36"/>
  <c r="Z36"/>
  <c r="V36"/>
  <c r="R36"/>
  <c r="N36"/>
  <c r="J36"/>
  <c r="KW35"/>
  <c r="KV35"/>
  <c r="KU35"/>
  <c r="KR35"/>
  <c r="KS35" s="1"/>
  <c r="KQ35"/>
  <c r="KN35"/>
  <c r="KO35" s="1"/>
  <c r="KM35"/>
  <c r="KJ35"/>
  <c r="KI35"/>
  <c r="KK35" s="1"/>
  <c r="KG35"/>
  <c r="KF35"/>
  <c r="KE35"/>
  <c r="KB35"/>
  <c r="KC35" s="1"/>
  <c r="KA35"/>
  <c r="JX35"/>
  <c r="JY35" s="1"/>
  <c r="JW35"/>
  <c r="JT35"/>
  <c r="JS35"/>
  <c r="JU35" s="1"/>
  <c r="JQ35"/>
  <c r="JP35"/>
  <c r="JO35"/>
  <c r="JL35"/>
  <c r="JM35" s="1"/>
  <c r="JK35"/>
  <c r="JH35"/>
  <c r="JI35" s="1"/>
  <c r="JG35"/>
  <c r="JD35"/>
  <c r="JC35"/>
  <c r="JE35" s="1"/>
  <c r="JA35"/>
  <c r="IZ35"/>
  <c r="IY35"/>
  <c r="IV35"/>
  <c r="IW35" s="1"/>
  <c r="IU35"/>
  <c r="IR35"/>
  <c r="IS35" s="1"/>
  <c r="IQ35"/>
  <c r="IN35"/>
  <c r="IM35"/>
  <c r="IO35" s="1"/>
  <c r="IK35"/>
  <c r="IJ35"/>
  <c r="II35"/>
  <c r="IF35"/>
  <c r="IG35" s="1"/>
  <c r="IE35"/>
  <c r="IB35"/>
  <c r="IC35" s="1"/>
  <c r="IA35"/>
  <c r="HX35"/>
  <c r="HW35"/>
  <c r="HY35" s="1"/>
  <c r="HU35"/>
  <c r="HT35"/>
  <c r="HS35"/>
  <c r="HP35"/>
  <c r="HQ35" s="1"/>
  <c r="HO35"/>
  <c r="HL35"/>
  <c r="HM35" s="1"/>
  <c r="HK35"/>
  <c r="HH35"/>
  <c r="HG35"/>
  <c r="HI35" s="1"/>
  <c r="HE35"/>
  <c r="HD35"/>
  <c r="HC35"/>
  <c r="GZ35"/>
  <c r="HA35" s="1"/>
  <c r="GY35"/>
  <c r="GV35"/>
  <c r="GW35" s="1"/>
  <c r="GU35"/>
  <c r="GR35"/>
  <c r="GQ35"/>
  <c r="GS35" s="1"/>
  <c r="GO35"/>
  <c r="GN35"/>
  <c r="GM35"/>
  <c r="GJ35"/>
  <c r="GK35" s="1"/>
  <c r="GI35"/>
  <c r="GF35"/>
  <c r="GG35" s="1"/>
  <c r="GE35"/>
  <c r="GB35"/>
  <c r="GA35"/>
  <c r="GC35" s="1"/>
  <c r="FY35"/>
  <c r="FX35"/>
  <c r="FW35"/>
  <c r="FT35"/>
  <c r="FU35" s="1"/>
  <c r="FS35"/>
  <c r="FP35"/>
  <c r="FQ35" s="1"/>
  <c r="FO35"/>
  <c r="FL35"/>
  <c r="FK35"/>
  <c r="FM35" s="1"/>
  <c r="FI35"/>
  <c r="FH35"/>
  <c r="FG35"/>
  <c r="FE35"/>
  <c r="FA35"/>
  <c r="EZ35"/>
  <c r="EY35"/>
  <c r="EV35"/>
  <c r="EW35" s="1"/>
  <c r="EU35"/>
  <c r="ER35"/>
  <c r="ES35" s="1"/>
  <c r="EQ35"/>
  <c r="EN35"/>
  <c r="EM35"/>
  <c r="EO35" s="1"/>
  <c r="EK35"/>
  <c r="EJ35"/>
  <c r="EI35"/>
  <c r="EF35"/>
  <c r="EG35" s="1"/>
  <c r="EE35"/>
  <c r="EB35"/>
  <c r="EC35" s="1"/>
  <c r="EA35"/>
  <c r="DX35"/>
  <c r="DW35"/>
  <c r="DY35" s="1"/>
  <c r="DU35"/>
  <c r="DT35"/>
  <c r="DS35"/>
  <c r="DP35"/>
  <c r="DQ35" s="1"/>
  <c r="DO35"/>
  <c r="DL35"/>
  <c r="DM35" s="1"/>
  <c r="DK35"/>
  <c r="DH35"/>
  <c r="DG35"/>
  <c r="DI35" s="1"/>
  <c r="DE35"/>
  <c r="DD35"/>
  <c r="DC35"/>
  <c r="CZ35"/>
  <c r="DA35" s="1"/>
  <c r="CY35"/>
  <c r="CV35"/>
  <c r="CW35" s="1"/>
  <c r="CU35"/>
  <c r="CR35"/>
  <c r="CQ35"/>
  <c r="CS35" s="1"/>
  <c r="CO35"/>
  <c r="CN35"/>
  <c r="CM35"/>
  <c r="CJ35"/>
  <c r="CK35" s="1"/>
  <c r="CI35"/>
  <c r="CF35"/>
  <c r="CG35" s="1"/>
  <c r="CE35"/>
  <c r="CC35"/>
  <c r="BX35"/>
  <c r="BY35" s="1"/>
  <c r="BW35"/>
  <c r="BT35"/>
  <c r="BS35"/>
  <c r="BU35" s="1"/>
  <c r="BQ35"/>
  <c r="BP35"/>
  <c r="BO35"/>
  <c r="BL35"/>
  <c r="BM35" s="1"/>
  <c r="BK35"/>
  <c r="BH35"/>
  <c r="BI35" s="1"/>
  <c r="BG35"/>
  <c r="BD35"/>
  <c r="BC35"/>
  <c r="BE35" s="1"/>
  <c r="BA35"/>
  <c r="AZ35"/>
  <c r="AY35"/>
  <c r="AV35"/>
  <c r="AW35" s="1"/>
  <c r="AU35"/>
  <c r="AS35"/>
  <c r="AN35"/>
  <c r="AO35" s="1"/>
  <c r="AM35"/>
  <c r="AJ35"/>
  <c r="AK35" s="1"/>
  <c r="AI35"/>
  <c r="AF35"/>
  <c r="AE35"/>
  <c r="AG35" s="1"/>
  <c r="AC35"/>
  <c r="AB35"/>
  <c r="AA35"/>
  <c r="X35"/>
  <c r="Y35" s="1"/>
  <c r="W35"/>
  <c r="T35"/>
  <c r="U35" s="1"/>
  <c r="S35"/>
  <c r="P35"/>
  <c r="O35"/>
  <c r="Q35" s="1"/>
  <c r="M35"/>
  <c r="L35"/>
  <c r="K35"/>
  <c r="G35"/>
  <c r="E35"/>
  <c r="D35"/>
  <c r="H35" s="1"/>
  <c r="B35"/>
  <c r="KV34"/>
  <c r="KV36" s="1"/>
  <c r="KU34"/>
  <c r="KW34" s="1"/>
  <c r="KS34"/>
  <c r="KR34"/>
  <c r="KR36" s="1"/>
  <c r="KS36" s="1"/>
  <c r="KQ34"/>
  <c r="KQ36" s="1"/>
  <c r="KN34"/>
  <c r="KN36" s="1"/>
  <c r="KO36" s="1"/>
  <c r="KM34"/>
  <c r="KM36" s="1"/>
  <c r="KJ34"/>
  <c r="KJ36" s="1"/>
  <c r="KK36" s="1"/>
  <c r="KI34"/>
  <c r="KI36" s="1"/>
  <c r="KF34"/>
  <c r="KG34" s="1"/>
  <c r="KE34"/>
  <c r="KE36" s="1"/>
  <c r="KC34"/>
  <c r="KB34"/>
  <c r="KB36" s="1"/>
  <c r="KA34"/>
  <c r="KA36" s="1"/>
  <c r="JX34"/>
  <c r="JX36" s="1"/>
  <c r="JW34"/>
  <c r="JW36" s="1"/>
  <c r="JT34"/>
  <c r="JT36" s="1"/>
  <c r="JS34"/>
  <c r="JS36" s="1"/>
  <c r="JP34"/>
  <c r="JQ34" s="1"/>
  <c r="JO34"/>
  <c r="JO36" s="1"/>
  <c r="JM34"/>
  <c r="JL34"/>
  <c r="JL36" s="1"/>
  <c r="JM36" s="1"/>
  <c r="JK34"/>
  <c r="JK36" s="1"/>
  <c r="JH34"/>
  <c r="JH36" s="1"/>
  <c r="JI36" s="1"/>
  <c r="JG34"/>
  <c r="JG36" s="1"/>
  <c r="JD34"/>
  <c r="JD36" s="1"/>
  <c r="JE36" s="1"/>
  <c r="JC34"/>
  <c r="JC36" s="1"/>
  <c r="IZ34"/>
  <c r="JA34" s="1"/>
  <c r="IY34"/>
  <c r="IY36" s="1"/>
  <c r="IW34"/>
  <c r="IV34"/>
  <c r="IV36" s="1"/>
  <c r="IU34"/>
  <c r="IU36" s="1"/>
  <c r="IR34"/>
  <c r="IR36" s="1"/>
  <c r="IQ34"/>
  <c r="IQ36" s="1"/>
  <c r="IN34"/>
  <c r="IN36" s="1"/>
  <c r="IM34"/>
  <c r="IM36" s="1"/>
  <c r="IJ34"/>
  <c r="IK34" s="1"/>
  <c r="II34"/>
  <c r="II36" s="1"/>
  <c r="IG34"/>
  <c r="IF34"/>
  <c r="IF36" s="1"/>
  <c r="IG36" s="1"/>
  <c r="IE34"/>
  <c r="IE36" s="1"/>
  <c r="IB34"/>
  <c r="IB36" s="1"/>
  <c r="IC36" s="1"/>
  <c r="IA34"/>
  <c r="IA36" s="1"/>
  <c r="HX34"/>
  <c r="HX36" s="1"/>
  <c r="HY36" s="1"/>
  <c r="HW34"/>
  <c r="HW36" s="1"/>
  <c r="HT34"/>
  <c r="HU34" s="1"/>
  <c r="HS34"/>
  <c r="HS36" s="1"/>
  <c r="HQ34"/>
  <c r="HP34"/>
  <c r="HP36" s="1"/>
  <c r="HO34"/>
  <c r="HO36" s="1"/>
  <c r="HL34"/>
  <c r="HL36" s="1"/>
  <c r="HK34"/>
  <c r="HK36" s="1"/>
  <c r="HH34"/>
  <c r="HH36" s="1"/>
  <c r="HG34"/>
  <c r="HG36" s="1"/>
  <c r="HD34"/>
  <c r="HE34" s="1"/>
  <c r="HC34"/>
  <c r="HC36" s="1"/>
  <c r="HA34"/>
  <c r="GZ34"/>
  <c r="GZ36" s="1"/>
  <c r="HA36" s="1"/>
  <c r="GY34"/>
  <c r="GY36" s="1"/>
  <c r="GV34"/>
  <c r="GV36" s="1"/>
  <c r="GW36" s="1"/>
  <c r="GU34"/>
  <c r="GU36" s="1"/>
  <c r="GR34"/>
  <c r="GR36" s="1"/>
  <c r="GS36" s="1"/>
  <c r="GQ34"/>
  <c r="GQ36" s="1"/>
  <c r="GN34"/>
  <c r="GO34" s="1"/>
  <c r="GM34"/>
  <c r="GM36" s="1"/>
  <c r="GK34"/>
  <c r="GJ34"/>
  <c r="GJ36" s="1"/>
  <c r="GI34"/>
  <c r="GI36" s="1"/>
  <c r="GF34"/>
  <c r="GF36" s="1"/>
  <c r="GE34"/>
  <c r="GE36" s="1"/>
  <c r="GB34"/>
  <c r="GB36" s="1"/>
  <c r="GA34"/>
  <c r="GA36" s="1"/>
  <c r="FX34"/>
  <c r="FY34" s="1"/>
  <c r="FW34"/>
  <c r="FW36" s="1"/>
  <c r="FU34"/>
  <c r="FT34"/>
  <c r="FT36" s="1"/>
  <c r="FU36" s="1"/>
  <c r="FS34"/>
  <c r="FS36" s="1"/>
  <c r="FP34"/>
  <c r="FP36" s="1"/>
  <c r="FQ36" s="1"/>
  <c r="FO34"/>
  <c r="FO36" s="1"/>
  <c r="FL34"/>
  <c r="FL36" s="1"/>
  <c r="FM36" s="1"/>
  <c r="FK34"/>
  <c r="FK36" s="1"/>
  <c r="FH34"/>
  <c r="FI34" s="1"/>
  <c r="FG34"/>
  <c r="FG36" s="1"/>
  <c r="FE34"/>
  <c r="EZ34"/>
  <c r="FA34" s="1"/>
  <c r="EY34"/>
  <c r="EY36" s="1"/>
  <c r="EW34"/>
  <c r="EV34"/>
  <c r="EV36" s="1"/>
  <c r="EW36" s="1"/>
  <c r="EU34"/>
  <c r="EU36" s="1"/>
  <c r="ER34"/>
  <c r="ER36" s="1"/>
  <c r="ES36" s="1"/>
  <c r="EQ34"/>
  <c r="EQ36" s="1"/>
  <c r="EN34"/>
  <c r="EN36" s="1"/>
  <c r="EO36" s="1"/>
  <c r="EM34"/>
  <c r="EM36" s="1"/>
  <c r="EJ34"/>
  <c r="EK34" s="1"/>
  <c r="EI34"/>
  <c r="EI36" s="1"/>
  <c r="EG34"/>
  <c r="EF34"/>
  <c r="EF36" s="1"/>
  <c r="EE34"/>
  <c r="EE36" s="1"/>
  <c r="EB34"/>
  <c r="EB36" s="1"/>
  <c r="EA34"/>
  <c r="EA36" s="1"/>
  <c r="DX34"/>
  <c r="DX36" s="1"/>
  <c r="DW34"/>
  <c r="DW36" s="1"/>
  <c r="DT34"/>
  <c r="DU34" s="1"/>
  <c r="DS34"/>
  <c r="DS36" s="1"/>
  <c r="DQ34"/>
  <c r="DP34"/>
  <c r="DP36" s="1"/>
  <c r="DQ36" s="1"/>
  <c r="DO34"/>
  <c r="DO36" s="1"/>
  <c r="DL34"/>
  <c r="DL36" s="1"/>
  <c r="DM36" s="1"/>
  <c r="DK34"/>
  <c r="DK36" s="1"/>
  <c r="DH34"/>
  <c r="DH36" s="1"/>
  <c r="DI36" s="1"/>
  <c r="DG34"/>
  <c r="DG36" s="1"/>
  <c r="DD34"/>
  <c r="DE34" s="1"/>
  <c r="DC34"/>
  <c r="DC36" s="1"/>
  <c r="DA34"/>
  <c r="CZ34"/>
  <c r="CZ36" s="1"/>
  <c r="CY34"/>
  <c r="CY36" s="1"/>
  <c r="CV34"/>
  <c r="CV36" s="1"/>
  <c r="CU34"/>
  <c r="CU36" s="1"/>
  <c r="CR34"/>
  <c r="CR36" s="1"/>
  <c r="CQ34"/>
  <c r="CQ36" s="1"/>
  <c r="CN34"/>
  <c r="CO34" s="1"/>
  <c r="CM34"/>
  <c r="CM36" s="1"/>
  <c r="CK34"/>
  <c r="CJ34"/>
  <c r="CJ36" s="1"/>
  <c r="CK36" s="1"/>
  <c r="CI34"/>
  <c r="CI36" s="1"/>
  <c r="CF34"/>
  <c r="CF36" s="1"/>
  <c r="CG36" s="1"/>
  <c r="CE34"/>
  <c r="CE36" s="1"/>
  <c r="CC34"/>
  <c r="BX34"/>
  <c r="BX36" s="1"/>
  <c r="BW34"/>
  <c r="BW36" s="1"/>
  <c r="BT34"/>
  <c r="BT36" s="1"/>
  <c r="BS34"/>
  <c r="BS36" s="1"/>
  <c r="BP34"/>
  <c r="BQ34" s="1"/>
  <c r="BO34"/>
  <c r="BO36" s="1"/>
  <c r="BM34"/>
  <c r="BL34"/>
  <c r="BL36" s="1"/>
  <c r="BM36" s="1"/>
  <c r="BK34"/>
  <c r="BK36" s="1"/>
  <c r="BH34"/>
  <c r="BH36" s="1"/>
  <c r="BI36" s="1"/>
  <c r="BG34"/>
  <c r="BG36" s="1"/>
  <c r="BD34"/>
  <c r="BD36" s="1"/>
  <c r="BE36" s="1"/>
  <c r="BC34"/>
  <c r="BC36" s="1"/>
  <c r="AZ34"/>
  <c r="BA34" s="1"/>
  <c r="AY34"/>
  <c r="AY36" s="1"/>
  <c r="AW34"/>
  <c r="AV34"/>
  <c r="AV36" s="1"/>
  <c r="AU34"/>
  <c r="AU36" s="1"/>
  <c r="AS34"/>
  <c r="AO34"/>
  <c r="AN34"/>
  <c r="AN36" s="1"/>
  <c r="AM34"/>
  <c r="AM36" s="1"/>
  <c r="AJ34"/>
  <c r="AJ36" s="1"/>
  <c r="AI34"/>
  <c r="AI36" s="1"/>
  <c r="AF34"/>
  <c r="AF36" s="1"/>
  <c r="AE34"/>
  <c r="AE36" s="1"/>
  <c r="AB34"/>
  <c r="AC34" s="1"/>
  <c r="AA34"/>
  <c r="AA36" s="1"/>
  <c r="Y34"/>
  <c r="X34"/>
  <c r="X36" s="1"/>
  <c r="Y36" s="1"/>
  <c r="W34"/>
  <c r="W36" s="1"/>
  <c r="T34"/>
  <c r="T36" s="1"/>
  <c r="U36" s="1"/>
  <c r="S34"/>
  <c r="S36" s="1"/>
  <c r="P34"/>
  <c r="D34" s="1"/>
  <c r="O34"/>
  <c r="O36" s="1"/>
  <c r="L34"/>
  <c r="M34" s="1"/>
  <c r="K34"/>
  <c r="K36" s="1"/>
  <c r="G34"/>
  <c r="H34" s="1"/>
  <c r="H36" s="1"/>
  <c r="E34"/>
  <c r="B34"/>
  <c r="B36" s="1"/>
  <c r="KZ33"/>
  <c r="KY33"/>
  <c r="KT32"/>
  <c r="KT40" s="1"/>
  <c r="KP32"/>
  <c r="KP40" s="1"/>
  <c r="KL32"/>
  <c r="KL40" s="1"/>
  <c r="KH32"/>
  <c r="KH40" s="1"/>
  <c r="KD32"/>
  <c r="KD40" s="1"/>
  <c r="JZ32"/>
  <c r="JZ40" s="1"/>
  <c r="JV32"/>
  <c r="JV40" s="1"/>
  <c r="JR32"/>
  <c r="JR40" s="1"/>
  <c r="JN32"/>
  <c r="JN40" s="1"/>
  <c r="JJ32"/>
  <c r="JJ40" s="1"/>
  <c r="JI32"/>
  <c r="JH32"/>
  <c r="JH40" s="1"/>
  <c r="JI40" s="1"/>
  <c r="JG32"/>
  <c r="JG40" s="1"/>
  <c r="JF32"/>
  <c r="JF40" s="1"/>
  <c r="JB32"/>
  <c r="JB40" s="1"/>
  <c r="IX32"/>
  <c r="IX40" s="1"/>
  <c r="IT32"/>
  <c r="IT40" s="1"/>
  <c r="IP32"/>
  <c r="IP40" s="1"/>
  <c r="IL32"/>
  <c r="IL40" s="1"/>
  <c r="IH32"/>
  <c r="IH40" s="1"/>
  <c r="ID32"/>
  <c r="ID40" s="1"/>
  <c r="HZ32"/>
  <c r="HZ40" s="1"/>
  <c r="HV32"/>
  <c r="HV40" s="1"/>
  <c r="HR32"/>
  <c r="HR40" s="1"/>
  <c r="HN32"/>
  <c r="HN40" s="1"/>
  <c r="HJ32"/>
  <c r="HJ40" s="1"/>
  <c r="HF32"/>
  <c r="HF40" s="1"/>
  <c r="HB32"/>
  <c r="HB40" s="1"/>
  <c r="GX32"/>
  <c r="GX40" s="1"/>
  <c r="GT32"/>
  <c r="GT40" s="1"/>
  <c r="GP32"/>
  <c r="GP40" s="1"/>
  <c r="GL32"/>
  <c r="GL40" s="1"/>
  <c r="GH32"/>
  <c r="GH40" s="1"/>
  <c r="GD32"/>
  <c r="GD40" s="1"/>
  <c r="FZ32"/>
  <c r="FZ40" s="1"/>
  <c r="FV32"/>
  <c r="FV40" s="1"/>
  <c r="FR32"/>
  <c r="FR40" s="1"/>
  <c r="FN32"/>
  <c r="FN40" s="1"/>
  <c r="FJ32"/>
  <c r="FJ40" s="1"/>
  <c r="FF32"/>
  <c r="FF40" s="1"/>
  <c r="FB32"/>
  <c r="FB40" s="1"/>
  <c r="EX32"/>
  <c r="EX40" s="1"/>
  <c r="ET32"/>
  <c r="ET40" s="1"/>
  <c r="EP32"/>
  <c r="EP40" s="1"/>
  <c r="EL32"/>
  <c r="EL40" s="1"/>
  <c r="EH32"/>
  <c r="EH40" s="1"/>
  <c r="ED32"/>
  <c r="ED40" s="1"/>
  <c r="DZ32"/>
  <c r="DZ40" s="1"/>
  <c r="DV32"/>
  <c r="DV40" s="1"/>
  <c r="DR32"/>
  <c r="DR40" s="1"/>
  <c r="DN32"/>
  <c r="DN40" s="1"/>
  <c r="DJ32"/>
  <c r="DJ40" s="1"/>
  <c r="DF32"/>
  <c r="DF40" s="1"/>
  <c r="DB32"/>
  <c r="DB40" s="1"/>
  <c r="CX32"/>
  <c r="CX40" s="1"/>
  <c r="CT32"/>
  <c r="CT40" s="1"/>
  <c r="CP32"/>
  <c r="CP40" s="1"/>
  <c r="CL32"/>
  <c r="CL40" s="1"/>
  <c r="CH32"/>
  <c r="CH40" s="1"/>
  <c r="CD32"/>
  <c r="CD40" s="1"/>
  <c r="CB32"/>
  <c r="CB40" s="1"/>
  <c r="CA32"/>
  <c r="CA40" s="1"/>
  <c r="BZ32"/>
  <c r="BZ40" s="1"/>
  <c r="BV32"/>
  <c r="BV40" s="1"/>
  <c r="BR32"/>
  <c r="BR40" s="1"/>
  <c r="BN32"/>
  <c r="BN40" s="1"/>
  <c r="BJ32"/>
  <c r="BJ40" s="1"/>
  <c r="BF32"/>
  <c r="BF40" s="1"/>
  <c r="BB32"/>
  <c r="BB40" s="1"/>
  <c r="AX32"/>
  <c r="AX40" s="1"/>
  <c r="AT32"/>
  <c r="AT40" s="1"/>
  <c r="AR32"/>
  <c r="AQ32"/>
  <c r="AQ40" s="1"/>
  <c r="AP32"/>
  <c r="AP40" s="1"/>
  <c r="AL32"/>
  <c r="AL40" s="1"/>
  <c r="AH32"/>
  <c r="AH40" s="1"/>
  <c r="AD32"/>
  <c r="AD40" s="1"/>
  <c r="Z32"/>
  <c r="Z40" s="1"/>
  <c r="V32"/>
  <c r="V40" s="1"/>
  <c r="R32"/>
  <c r="R40" s="1"/>
  <c r="N32"/>
  <c r="N40" s="1"/>
  <c r="J32"/>
  <c r="J40" s="1"/>
  <c r="KV31"/>
  <c r="KU31"/>
  <c r="KW31" s="1"/>
  <c r="KR31"/>
  <c r="KS31" s="1"/>
  <c r="KQ31"/>
  <c r="KO31"/>
  <c r="KN31"/>
  <c r="KM31"/>
  <c r="KJ31"/>
  <c r="KK31" s="1"/>
  <c r="KI31"/>
  <c r="KF31"/>
  <c r="KE31"/>
  <c r="KG31" s="1"/>
  <c r="KB31"/>
  <c r="KC31" s="1"/>
  <c r="KA31"/>
  <c r="JY31"/>
  <c r="JX31"/>
  <c r="JW31"/>
  <c r="JT31"/>
  <c r="JU31" s="1"/>
  <c r="JS31"/>
  <c r="JP31"/>
  <c r="JO31"/>
  <c r="JQ31" s="1"/>
  <c r="JL31"/>
  <c r="JM31" s="1"/>
  <c r="JK31"/>
  <c r="JI31"/>
  <c r="JD31"/>
  <c r="JE31" s="1"/>
  <c r="JC31"/>
  <c r="JA31"/>
  <c r="IZ31"/>
  <c r="IY31"/>
  <c r="IV31"/>
  <c r="IW31" s="1"/>
  <c r="IU31"/>
  <c r="IR31"/>
  <c r="IQ31"/>
  <c r="IS31" s="1"/>
  <c r="IN31"/>
  <c r="IO31" s="1"/>
  <c r="IM31"/>
  <c r="IK31"/>
  <c r="IJ31"/>
  <c r="II31"/>
  <c r="IF31"/>
  <c r="IG31" s="1"/>
  <c r="IE31"/>
  <c r="IB31"/>
  <c r="IA31"/>
  <c r="IC31" s="1"/>
  <c r="HX31"/>
  <c r="HY31" s="1"/>
  <c r="HW31"/>
  <c r="HU31"/>
  <c r="HT31"/>
  <c r="HS31"/>
  <c r="HP31"/>
  <c r="HQ31" s="1"/>
  <c r="HO31"/>
  <c r="HL31"/>
  <c r="HK31"/>
  <c r="HM31" s="1"/>
  <c r="HH31"/>
  <c r="HI31" s="1"/>
  <c r="HG31"/>
  <c r="HE31"/>
  <c r="HD31"/>
  <c r="HC31"/>
  <c r="GZ31"/>
  <c r="HA31" s="1"/>
  <c r="GY31"/>
  <c r="GV31"/>
  <c r="GU31"/>
  <c r="GW31" s="1"/>
  <c r="GR31"/>
  <c r="GS31" s="1"/>
  <c r="GQ31"/>
  <c r="GO31"/>
  <c r="GN31"/>
  <c r="GM31"/>
  <c r="GJ31"/>
  <c r="GK31" s="1"/>
  <c r="GI31"/>
  <c r="GF31"/>
  <c r="GE31"/>
  <c r="GG31" s="1"/>
  <c r="GB31"/>
  <c r="GC31" s="1"/>
  <c r="GA31"/>
  <c r="FY31"/>
  <c r="FX31"/>
  <c r="FW31"/>
  <c r="FT31"/>
  <c r="FU31" s="1"/>
  <c r="FS31"/>
  <c r="FP31"/>
  <c r="FO31"/>
  <c r="FQ31" s="1"/>
  <c r="FL31"/>
  <c r="FM31" s="1"/>
  <c r="FK31"/>
  <c r="FI31"/>
  <c r="FH31"/>
  <c r="FG31"/>
  <c r="FD31"/>
  <c r="FE31" s="1"/>
  <c r="FC31"/>
  <c r="EZ31"/>
  <c r="EY31"/>
  <c r="FA31" s="1"/>
  <c r="EV31"/>
  <c r="EW31" s="1"/>
  <c r="EU31"/>
  <c r="ES31"/>
  <c r="ER31"/>
  <c r="EQ31"/>
  <c r="EN31"/>
  <c r="EO31" s="1"/>
  <c r="EM31"/>
  <c r="EJ31"/>
  <c r="EI31"/>
  <c r="EK31" s="1"/>
  <c r="EF31"/>
  <c r="EG31" s="1"/>
  <c r="EE31"/>
  <c r="EC31"/>
  <c r="EB31"/>
  <c r="EA31"/>
  <c r="DX31"/>
  <c r="DY31" s="1"/>
  <c r="DW31"/>
  <c r="DT31"/>
  <c r="DS31"/>
  <c r="DU31" s="1"/>
  <c r="DP31"/>
  <c r="DQ31" s="1"/>
  <c r="DO31"/>
  <c r="DM31"/>
  <c r="DL31"/>
  <c r="DK31"/>
  <c r="DH31"/>
  <c r="DI31" s="1"/>
  <c r="DG31"/>
  <c r="DD31"/>
  <c r="DC31"/>
  <c r="DE31" s="1"/>
  <c r="CZ31"/>
  <c r="DA31" s="1"/>
  <c r="CY31"/>
  <c r="CW31"/>
  <c r="CV31"/>
  <c r="CU31"/>
  <c r="CR31"/>
  <c r="CS31" s="1"/>
  <c r="CQ31"/>
  <c r="CN31"/>
  <c r="CM31"/>
  <c r="CO31" s="1"/>
  <c r="CK31"/>
  <c r="CJ31"/>
  <c r="CI31"/>
  <c r="CG31"/>
  <c r="CF31"/>
  <c r="CE31"/>
  <c r="CC31"/>
  <c r="BY31"/>
  <c r="BX31"/>
  <c r="BW31"/>
  <c r="BT31"/>
  <c r="BU31" s="1"/>
  <c r="BS31"/>
  <c r="BP31"/>
  <c r="BO31"/>
  <c r="BQ31" s="1"/>
  <c r="BM31"/>
  <c r="BL31"/>
  <c r="BK31"/>
  <c r="BI31"/>
  <c r="BH31"/>
  <c r="BG31"/>
  <c r="BD31"/>
  <c r="BE31" s="1"/>
  <c r="BC31"/>
  <c r="AZ31"/>
  <c r="AY31"/>
  <c r="BA31" s="1"/>
  <c r="AW31"/>
  <c r="AV31"/>
  <c r="AU31"/>
  <c r="AS31"/>
  <c r="AO31"/>
  <c r="AN31"/>
  <c r="AM31"/>
  <c r="AK31"/>
  <c r="AJ31"/>
  <c r="AI31"/>
  <c r="AF31"/>
  <c r="AG31" s="1"/>
  <c r="AE31"/>
  <c r="AB31"/>
  <c r="AA31"/>
  <c r="AC31" s="1"/>
  <c r="Y31"/>
  <c r="X31"/>
  <c r="W31"/>
  <c r="U31"/>
  <c r="T31"/>
  <c r="S31"/>
  <c r="P31"/>
  <c r="D31" s="1"/>
  <c r="O31"/>
  <c r="L31"/>
  <c r="K31"/>
  <c r="M31" s="1"/>
  <c r="G31"/>
  <c r="E31"/>
  <c r="B31"/>
  <c r="KV30"/>
  <c r="KW30" s="1"/>
  <c r="KU30"/>
  <c r="KR30"/>
  <c r="KQ30"/>
  <c r="KS30" s="1"/>
  <c r="KO30"/>
  <c r="KN30"/>
  <c r="KM30"/>
  <c r="KK30"/>
  <c r="KJ30"/>
  <c r="KI30"/>
  <c r="KF30"/>
  <c r="KG30" s="1"/>
  <c r="KE30"/>
  <c r="KB30"/>
  <c r="KA30"/>
  <c r="KC30" s="1"/>
  <c r="JY30"/>
  <c r="JX30"/>
  <c r="JW30"/>
  <c r="JU30"/>
  <c r="JT30"/>
  <c r="JS30"/>
  <c r="JP30"/>
  <c r="JQ30" s="1"/>
  <c r="JO30"/>
  <c r="JL30"/>
  <c r="JK30"/>
  <c r="JM30" s="1"/>
  <c r="JI30"/>
  <c r="JD30"/>
  <c r="JC30"/>
  <c r="JE30" s="1"/>
  <c r="JA30"/>
  <c r="IZ30"/>
  <c r="IY30"/>
  <c r="IW30"/>
  <c r="IV30"/>
  <c r="IU30"/>
  <c r="IR30"/>
  <c r="IS30" s="1"/>
  <c r="IQ30"/>
  <c r="IN30"/>
  <c r="IM30"/>
  <c r="IO30" s="1"/>
  <c r="IK30"/>
  <c r="IJ30"/>
  <c r="II30"/>
  <c r="IG30"/>
  <c r="IF30"/>
  <c r="IE30"/>
  <c r="IB30"/>
  <c r="IC30" s="1"/>
  <c r="IA30"/>
  <c r="HX30"/>
  <c r="HW30"/>
  <c r="HY30" s="1"/>
  <c r="HU30"/>
  <c r="HT30"/>
  <c r="HS30"/>
  <c r="HQ30"/>
  <c r="HP30"/>
  <c r="HO30"/>
  <c r="HL30"/>
  <c r="HM30" s="1"/>
  <c r="HK30"/>
  <c r="HH30"/>
  <c r="HG30"/>
  <c r="HI30" s="1"/>
  <c r="HE30"/>
  <c r="HD30"/>
  <c r="HC30"/>
  <c r="HA30"/>
  <c r="GZ30"/>
  <c r="GY30"/>
  <c r="GV30"/>
  <c r="GW30" s="1"/>
  <c r="GU30"/>
  <c r="GR30"/>
  <c r="GQ30"/>
  <c r="GS30" s="1"/>
  <c r="GO30"/>
  <c r="GN30"/>
  <c r="GM30"/>
  <c r="GK30"/>
  <c r="GJ30"/>
  <c r="GI30"/>
  <c r="GF30"/>
  <c r="GG30" s="1"/>
  <c r="GE30"/>
  <c r="GB30"/>
  <c r="GA30"/>
  <c r="GC30" s="1"/>
  <c r="FY30"/>
  <c r="FX30"/>
  <c r="FW30"/>
  <c r="FU30"/>
  <c r="FT30"/>
  <c r="FS30"/>
  <c r="FP30"/>
  <c r="FQ30" s="1"/>
  <c r="FO30"/>
  <c r="FL30"/>
  <c r="FK30"/>
  <c r="FM30" s="1"/>
  <c r="FI30"/>
  <c r="FH30"/>
  <c r="FG30"/>
  <c r="FE30"/>
  <c r="FD30"/>
  <c r="FC30"/>
  <c r="EZ30"/>
  <c r="FA30" s="1"/>
  <c r="EY30"/>
  <c r="EV30"/>
  <c r="EU30"/>
  <c r="EW30" s="1"/>
  <c r="ES30"/>
  <c r="ER30"/>
  <c r="EQ30"/>
  <c r="EO30"/>
  <c r="EN30"/>
  <c r="EM30"/>
  <c r="EJ30"/>
  <c r="EK30" s="1"/>
  <c r="EI30"/>
  <c r="EF30"/>
  <c r="EE30"/>
  <c r="EG30" s="1"/>
  <c r="EC30"/>
  <c r="EB30"/>
  <c r="EA30"/>
  <c r="DY30"/>
  <c r="DX30"/>
  <c r="DW30"/>
  <c r="DT30"/>
  <c r="DU30" s="1"/>
  <c r="DS30"/>
  <c r="DP30"/>
  <c r="DO30"/>
  <c r="DQ30" s="1"/>
  <c r="DM30"/>
  <c r="DL30"/>
  <c r="DK30"/>
  <c r="DI30"/>
  <c r="DH30"/>
  <c r="DG30"/>
  <c r="DD30"/>
  <c r="DE30" s="1"/>
  <c r="DC30"/>
  <c r="CZ30"/>
  <c r="CY30"/>
  <c r="DA30" s="1"/>
  <c r="CW30"/>
  <c r="CV30"/>
  <c r="CU30"/>
  <c r="CS30"/>
  <c r="CR30"/>
  <c r="CQ30"/>
  <c r="CN30"/>
  <c r="CO30" s="1"/>
  <c r="CM30"/>
  <c r="CJ30"/>
  <c r="CI30"/>
  <c r="CK30" s="1"/>
  <c r="CG30"/>
  <c r="CF30"/>
  <c r="CE30"/>
  <c r="CC30"/>
  <c r="BY30"/>
  <c r="BX30"/>
  <c r="BW30"/>
  <c r="BU30"/>
  <c r="BT30"/>
  <c r="BS30"/>
  <c r="BP30"/>
  <c r="BQ30" s="1"/>
  <c r="BO30"/>
  <c r="BL30"/>
  <c r="BK30"/>
  <c r="BM30" s="1"/>
  <c r="BI30"/>
  <c r="BH30"/>
  <c r="BG30"/>
  <c r="BE30"/>
  <c r="BD30"/>
  <c r="BC30"/>
  <c r="AZ30"/>
  <c r="BA30" s="1"/>
  <c r="AY30"/>
  <c r="AV30"/>
  <c r="AU30"/>
  <c r="AW30" s="1"/>
  <c r="AS30"/>
  <c r="AN30"/>
  <c r="AM30"/>
  <c r="AO30" s="1"/>
  <c r="AK30"/>
  <c r="AJ30"/>
  <c r="AI30"/>
  <c r="AG30"/>
  <c r="AF30"/>
  <c r="AE30"/>
  <c r="AB30"/>
  <c r="AC30" s="1"/>
  <c r="AA30"/>
  <c r="X30"/>
  <c r="W30"/>
  <c r="Y30" s="1"/>
  <c r="U30"/>
  <c r="T30"/>
  <c r="S30"/>
  <c r="Q30"/>
  <c r="P30"/>
  <c r="O30"/>
  <c r="L30"/>
  <c r="M30" s="1"/>
  <c r="K30"/>
  <c r="G30"/>
  <c r="E30"/>
  <c r="C30"/>
  <c r="KY30" s="1"/>
  <c r="B30"/>
  <c r="KW29"/>
  <c r="KV29"/>
  <c r="KU29"/>
  <c r="KR29"/>
  <c r="KS29" s="1"/>
  <c r="KQ29"/>
  <c r="KN29"/>
  <c r="KM29"/>
  <c r="KO29" s="1"/>
  <c r="KK29"/>
  <c r="KJ29"/>
  <c r="KI29"/>
  <c r="KG29"/>
  <c r="KF29"/>
  <c r="KE29"/>
  <c r="KB29"/>
  <c r="KC29" s="1"/>
  <c r="KA29"/>
  <c r="JX29"/>
  <c r="JW29"/>
  <c r="JY29" s="1"/>
  <c r="JU29"/>
  <c r="JT29"/>
  <c r="JS29"/>
  <c r="JQ29"/>
  <c r="JP29"/>
  <c r="JO29"/>
  <c r="JL29"/>
  <c r="JM29" s="1"/>
  <c r="JK29"/>
  <c r="JI29"/>
  <c r="JD29"/>
  <c r="JE29" s="1"/>
  <c r="JC29"/>
  <c r="IZ29"/>
  <c r="IY29"/>
  <c r="JA29" s="1"/>
  <c r="IW29"/>
  <c r="IV29"/>
  <c r="IU29"/>
  <c r="IS29"/>
  <c r="IR29"/>
  <c r="IQ29"/>
  <c r="IN29"/>
  <c r="IO29" s="1"/>
  <c r="IM29"/>
  <c r="IJ29"/>
  <c r="II29"/>
  <c r="IK29" s="1"/>
  <c r="IG29"/>
  <c r="IF29"/>
  <c r="IE29"/>
  <c r="IC29"/>
  <c r="IB29"/>
  <c r="IA29"/>
  <c r="HX29"/>
  <c r="HY29" s="1"/>
  <c r="HW29"/>
  <c r="HT29"/>
  <c r="HS29"/>
  <c r="HU29" s="1"/>
  <c r="HQ29"/>
  <c r="HP29"/>
  <c r="HO29"/>
  <c r="HM29"/>
  <c r="HL29"/>
  <c r="HK29"/>
  <c r="HH29"/>
  <c r="HI29" s="1"/>
  <c r="HG29"/>
  <c r="HD29"/>
  <c r="HC29"/>
  <c r="HE29" s="1"/>
  <c r="HA29"/>
  <c r="GZ29"/>
  <c r="GY29"/>
  <c r="GW29"/>
  <c r="GV29"/>
  <c r="GU29"/>
  <c r="GR29"/>
  <c r="GS29" s="1"/>
  <c r="GQ29"/>
  <c r="GN29"/>
  <c r="GM29"/>
  <c r="GO29" s="1"/>
  <c r="GK29"/>
  <c r="GJ29"/>
  <c r="GI29"/>
  <c r="GG29"/>
  <c r="GF29"/>
  <c r="GE29"/>
  <c r="GB29"/>
  <c r="GC29" s="1"/>
  <c r="GA29"/>
  <c r="FX29"/>
  <c r="FW29"/>
  <c r="FY29" s="1"/>
  <c r="FU29"/>
  <c r="FT29"/>
  <c r="FS29"/>
  <c r="FQ29"/>
  <c r="FP29"/>
  <c r="FO29"/>
  <c r="FL29"/>
  <c r="FM29" s="1"/>
  <c r="FK29"/>
  <c r="FH29"/>
  <c r="FG29"/>
  <c r="FI29" s="1"/>
  <c r="FE29"/>
  <c r="FD29"/>
  <c r="FC29"/>
  <c r="FA29"/>
  <c r="EZ29"/>
  <c r="EY29"/>
  <c r="EV29"/>
  <c r="EW29" s="1"/>
  <c r="EU29"/>
  <c r="ER29"/>
  <c r="EQ29"/>
  <c r="ES29" s="1"/>
  <c r="EO29"/>
  <c r="EN29"/>
  <c r="EM29"/>
  <c r="EK29"/>
  <c r="EJ29"/>
  <c r="EI29"/>
  <c r="EF29"/>
  <c r="EG29" s="1"/>
  <c r="EE29"/>
  <c r="EB29"/>
  <c r="EA29"/>
  <c r="EC29" s="1"/>
  <c r="DY29"/>
  <c r="DX29"/>
  <c r="DW29"/>
  <c r="DU29"/>
  <c r="DT29"/>
  <c r="DS29"/>
  <c r="DP29"/>
  <c r="DQ29" s="1"/>
  <c r="DO29"/>
  <c r="DL29"/>
  <c r="DK29"/>
  <c r="DM29" s="1"/>
  <c r="DI29"/>
  <c r="DH29"/>
  <c r="DG29"/>
  <c r="DE29"/>
  <c r="DD29"/>
  <c r="DC29"/>
  <c r="CZ29"/>
  <c r="DA29" s="1"/>
  <c r="CY29"/>
  <c r="CV29"/>
  <c r="CU29"/>
  <c r="CW29" s="1"/>
  <c r="CS29"/>
  <c r="CR29"/>
  <c r="CQ29"/>
  <c r="CO29"/>
  <c r="CN29"/>
  <c r="CM29"/>
  <c r="CJ29"/>
  <c r="CK29" s="1"/>
  <c r="CI29"/>
  <c r="CF29"/>
  <c r="CE29"/>
  <c r="CG29" s="1"/>
  <c r="CC29"/>
  <c r="BX29"/>
  <c r="BW29"/>
  <c r="BY29" s="1"/>
  <c r="BU29"/>
  <c r="BT29"/>
  <c r="BS29"/>
  <c r="BQ29"/>
  <c r="BP29"/>
  <c r="BO29"/>
  <c r="BL29"/>
  <c r="BM29" s="1"/>
  <c r="BK29"/>
  <c r="BH29"/>
  <c r="BG29"/>
  <c r="BI29" s="1"/>
  <c r="BE29"/>
  <c r="BD29"/>
  <c r="BC29"/>
  <c r="BA29"/>
  <c r="AZ29"/>
  <c r="AY29"/>
  <c r="AV29"/>
  <c r="AW29" s="1"/>
  <c r="AU29"/>
  <c r="AS29"/>
  <c r="AN29"/>
  <c r="AO29" s="1"/>
  <c r="AM29"/>
  <c r="AJ29"/>
  <c r="AI29"/>
  <c r="AK29" s="1"/>
  <c r="AG29"/>
  <c r="AF29"/>
  <c r="AE29"/>
  <c r="AC29"/>
  <c r="AB29"/>
  <c r="AA29"/>
  <c r="X29"/>
  <c r="Y29" s="1"/>
  <c r="W29"/>
  <c r="T29"/>
  <c r="S29"/>
  <c r="U29" s="1"/>
  <c r="Q29"/>
  <c r="P29"/>
  <c r="O29"/>
  <c r="M29"/>
  <c r="L29"/>
  <c r="K29"/>
  <c r="G29"/>
  <c r="E29"/>
  <c r="D29"/>
  <c r="H29" s="1"/>
  <c r="B29"/>
  <c r="KW28"/>
  <c r="KV28"/>
  <c r="KU28"/>
  <c r="KS28"/>
  <c r="KR28"/>
  <c r="KQ28"/>
  <c r="KN28"/>
  <c r="KO28" s="1"/>
  <c r="KM28"/>
  <c r="KJ28"/>
  <c r="KI28"/>
  <c r="KK28" s="1"/>
  <c r="KG28"/>
  <c r="KF28"/>
  <c r="KE28"/>
  <c r="KC28"/>
  <c r="KB28"/>
  <c r="KA28"/>
  <c r="JX28"/>
  <c r="JY28" s="1"/>
  <c r="JW28"/>
  <c r="JT28"/>
  <c r="JS28"/>
  <c r="JU28" s="1"/>
  <c r="JQ28"/>
  <c r="JP28"/>
  <c r="JO28"/>
  <c r="JM28"/>
  <c r="JL28"/>
  <c r="JK28"/>
  <c r="JI28"/>
  <c r="JE28"/>
  <c r="JD28"/>
  <c r="JC28"/>
  <c r="IZ28"/>
  <c r="JA28" s="1"/>
  <c r="IY28"/>
  <c r="IV28"/>
  <c r="IU28"/>
  <c r="IW28" s="1"/>
  <c r="IS28"/>
  <c r="IR28"/>
  <c r="IQ28"/>
  <c r="IO28"/>
  <c r="IN28"/>
  <c r="IM28"/>
  <c r="IJ28"/>
  <c r="IK28" s="1"/>
  <c r="II28"/>
  <c r="IF28"/>
  <c r="IE28"/>
  <c r="IG28" s="1"/>
  <c r="IC28"/>
  <c r="IB28"/>
  <c r="IA28"/>
  <c r="HY28"/>
  <c r="HX28"/>
  <c r="HW28"/>
  <c r="HT28"/>
  <c r="HU28" s="1"/>
  <c r="HS28"/>
  <c r="HP28"/>
  <c r="HO28"/>
  <c r="HQ28" s="1"/>
  <c r="HM28"/>
  <c r="HL28"/>
  <c r="HK28"/>
  <c r="HI28"/>
  <c r="HH28"/>
  <c r="HG28"/>
  <c r="HD28"/>
  <c r="HE28" s="1"/>
  <c r="HC28"/>
  <c r="GZ28"/>
  <c r="GY28"/>
  <c r="HA28" s="1"/>
  <c r="GW28"/>
  <c r="GV28"/>
  <c r="GU28"/>
  <c r="GS28"/>
  <c r="GR28"/>
  <c r="GQ28"/>
  <c r="GN28"/>
  <c r="GO28" s="1"/>
  <c r="GM28"/>
  <c r="GJ28"/>
  <c r="GI28"/>
  <c r="GK28" s="1"/>
  <c r="GG28"/>
  <c r="GF28"/>
  <c r="GE28"/>
  <c r="GC28"/>
  <c r="GB28"/>
  <c r="GA28"/>
  <c r="FX28"/>
  <c r="FY28" s="1"/>
  <c r="FW28"/>
  <c r="FT28"/>
  <c r="FS28"/>
  <c r="FU28" s="1"/>
  <c r="FQ28"/>
  <c r="FP28"/>
  <c r="FO28"/>
  <c r="FM28"/>
  <c r="FL28"/>
  <c r="FK28"/>
  <c r="FH28"/>
  <c r="FI28" s="1"/>
  <c r="FG28"/>
  <c r="FD28"/>
  <c r="FC28"/>
  <c r="FE28" s="1"/>
  <c r="FA28"/>
  <c r="EZ28"/>
  <c r="EY28"/>
  <c r="EW28"/>
  <c r="EV28"/>
  <c r="EU28"/>
  <c r="ER28"/>
  <c r="ES28" s="1"/>
  <c r="EQ28"/>
  <c r="EN28"/>
  <c r="EM28"/>
  <c r="EO28" s="1"/>
  <c r="EK28"/>
  <c r="EJ28"/>
  <c r="EI28"/>
  <c r="EG28"/>
  <c r="EF28"/>
  <c r="EE28"/>
  <c r="EB28"/>
  <c r="EC28" s="1"/>
  <c r="EA28"/>
  <c r="DX28"/>
  <c r="DW28"/>
  <c r="DY28" s="1"/>
  <c r="DU28"/>
  <c r="DT28"/>
  <c r="DS28"/>
  <c r="DQ28"/>
  <c r="DP28"/>
  <c r="DO28"/>
  <c r="DL28"/>
  <c r="DM28" s="1"/>
  <c r="DK28"/>
  <c r="DH28"/>
  <c r="DG28"/>
  <c r="DI28" s="1"/>
  <c r="DE28"/>
  <c r="DD28"/>
  <c r="DC28"/>
  <c r="DA28"/>
  <c r="CZ28"/>
  <c r="CY28"/>
  <c r="CV28"/>
  <c r="CW28" s="1"/>
  <c r="CU28"/>
  <c r="CR28"/>
  <c r="CQ28"/>
  <c r="CS28" s="1"/>
  <c r="CO28"/>
  <c r="CN28"/>
  <c r="CM28"/>
  <c r="CK28"/>
  <c r="CJ28"/>
  <c r="CI28"/>
  <c r="CF28"/>
  <c r="CG28" s="1"/>
  <c r="CE28"/>
  <c r="CC28"/>
  <c r="BX28"/>
  <c r="BY28" s="1"/>
  <c r="BW28"/>
  <c r="BT28"/>
  <c r="BS28"/>
  <c r="BU28" s="1"/>
  <c r="BQ28"/>
  <c r="BP28"/>
  <c r="BO28"/>
  <c r="BM28"/>
  <c r="BL28"/>
  <c r="BK28"/>
  <c r="BH28"/>
  <c r="BI28" s="1"/>
  <c r="BG28"/>
  <c r="BD28"/>
  <c r="BC28"/>
  <c r="BE28" s="1"/>
  <c r="BA28"/>
  <c r="AZ28"/>
  <c r="AY28"/>
  <c r="AW28"/>
  <c r="AV28"/>
  <c r="AU28"/>
  <c r="AS28"/>
  <c r="AO28"/>
  <c r="AN28"/>
  <c r="AM28"/>
  <c r="AJ28"/>
  <c r="AK28" s="1"/>
  <c r="AI28"/>
  <c r="AF28"/>
  <c r="AE28"/>
  <c r="AG28" s="1"/>
  <c r="AC28"/>
  <c r="AB28"/>
  <c r="AA28"/>
  <c r="Y28"/>
  <c r="X28"/>
  <c r="W28"/>
  <c r="T28"/>
  <c r="D28" s="1"/>
  <c r="S28"/>
  <c r="P28"/>
  <c r="O28"/>
  <c r="Q28" s="1"/>
  <c r="M28"/>
  <c r="L28"/>
  <c r="K28"/>
  <c r="G28"/>
  <c r="E28"/>
  <c r="B28"/>
  <c r="KV27"/>
  <c r="KU27"/>
  <c r="KW27" s="1"/>
  <c r="KS27"/>
  <c r="KR27"/>
  <c r="KQ27"/>
  <c r="KO27"/>
  <c r="KN27"/>
  <c r="KM27"/>
  <c r="KJ27"/>
  <c r="KK27" s="1"/>
  <c r="KI27"/>
  <c r="KF27"/>
  <c r="KE27"/>
  <c r="KG27" s="1"/>
  <c r="KC27"/>
  <c r="KB27"/>
  <c r="KA27"/>
  <c r="JY27"/>
  <c r="JX27"/>
  <c r="JW27"/>
  <c r="JT27"/>
  <c r="JU27" s="1"/>
  <c r="JS27"/>
  <c r="JP27"/>
  <c r="JO27"/>
  <c r="JQ27" s="1"/>
  <c r="JM27"/>
  <c r="JL27"/>
  <c r="JK27"/>
  <c r="JI27"/>
  <c r="JE27"/>
  <c r="JD27"/>
  <c r="JC27"/>
  <c r="JA27"/>
  <c r="IZ27"/>
  <c r="IY27"/>
  <c r="IV27"/>
  <c r="IW27" s="1"/>
  <c r="IU27"/>
  <c r="IR27"/>
  <c r="IQ27"/>
  <c r="IS27" s="1"/>
  <c r="IO27"/>
  <c r="IN27"/>
  <c r="IM27"/>
  <c r="IK27"/>
  <c r="IJ27"/>
  <c r="II27"/>
  <c r="IF27"/>
  <c r="IG27" s="1"/>
  <c r="IE27"/>
  <c r="IB27"/>
  <c r="IA27"/>
  <c r="IC27" s="1"/>
  <c r="HY27"/>
  <c r="HX27"/>
  <c r="HW27"/>
  <c r="HU27"/>
  <c r="HT27"/>
  <c r="HS27"/>
  <c r="HP27"/>
  <c r="HQ27" s="1"/>
  <c r="HO27"/>
  <c r="HL27"/>
  <c r="HK27"/>
  <c r="HM27" s="1"/>
  <c r="HI27"/>
  <c r="HH27"/>
  <c r="HG27"/>
  <c r="HE27"/>
  <c r="HD27"/>
  <c r="HC27"/>
  <c r="GZ27"/>
  <c r="HA27" s="1"/>
  <c r="GY27"/>
  <c r="GV27"/>
  <c r="GU27"/>
  <c r="GW27" s="1"/>
  <c r="GS27"/>
  <c r="GR27"/>
  <c r="GQ27"/>
  <c r="GO27"/>
  <c r="GN27"/>
  <c r="GM27"/>
  <c r="GJ27"/>
  <c r="GK27" s="1"/>
  <c r="GI27"/>
  <c r="GF27"/>
  <c r="GE27"/>
  <c r="GG27" s="1"/>
  <c r="GC27"/>
  <c r="GB27"/>
  <c r="GA27"/>
  <c r="FY27"/>
  <c r="FX27"/>
  <c r="FW27"/>
  <c r="FT27"/>
  <c r="FU27" s="1"/>
  <c r="FS27"/>
  <c r="FP27"/>
  <c r="FO27"/>
  <c r="FQ27" s="1"/>
  <c r="FM27"/>
  <c r="FL27"/>
  <c r="FK27"/>
  <c r="FI27"/>
  <c r="FH27"/>
  <c r="FG27"/>
  <c r="FD27"/>
  <c r="FE27" s="1"/>
  <c r="FC27"/>
  <c r="EZ27"/>
  <c r="EY27"/>
  <c r="FA27" s="1"/>
  <c r="EW27"/>
  <c r="EV27"/>
  <c r="EU27"/>
  <c r="ES27"/>
  <c r="ER27"/>
  <c r="EQ27"/>
  <c r="EN27"/>
  <c r="EO27" s="1"/>
  <c r="EM27"/>
  <c r="EJ27"/>
  <c r="EI27"/>
  <c r="EK27" s="1"/>
  <c r="EG27"/>
  <c r="EF27"/>
  <c r="EE27"/>
  <c r="EC27"/>
  <c r="EB27"/>
  <c r="EA27"/>
  <c r="DX27"/>
  <c r="DY27" s="1"/>
  <c r="DW27"/>
  <c r="DT27"/>
  <c r="DS27"/>
  <c r="DU27" s="1"/>
  <c r="DQ27"/>
  <c r="DP27"/>
  <c r="DO27"/>
  <c r="DM27"/>
  <c r="DL27"/>
  <c r="DK27"/>
  <c r="DH27"/>
  <c r="DI27" s="1"/>
  <c r="DG27"/>
  <c r="DD27"/>
  <c r="DE27" s="1"/>
  <c r="DC27"/>
  <c r="DA27"/>
  <c r="CZ27"/>
  <c r="CY27"/>
  <c r="CW27"/>
  <c r="CV27"/>
  <c r="CU27"/>
  <c r="CR27"/>
  <c r="CS27" s="1"/>
  <c r="CQ27"/>
  <c r="CN27"/>
  <c r="CM27"/>
  <c r="CO27" s="1"/>
  <c r="CK27"/>
  <c r="CJ27"/>
  <c r="CI27"/>
  <c r="CG27"/>
  <c r="CF27"/>
  <c r="CE27"/>
  <c r="CC27"/>
  <c r="BY27"/>
  <c r="BX27"/>
  <c r="BW27"/>
  <c r="BT27"/>
  <c r="BU27" s="1"/>
  <c r="BS27"/>
  <c r="BP27"/>
  <c r="BO27"/>
  <c r="BQ27" s="1"/>
  <c r="BM27"/>
  <c r="BL27"/>
  <c r="BK27"/>
  <c r="BI27"/>
  <c r="BH27"/>
  <c r="BG27"/>
  <c r="BD27"/>
  <c r="BE27" s="1"/>
  <c r="BC27"/>
  <c r="AZ27"/>
  <c r="AY27"/>
  <c r="BA27" s="1"/>
  <c r="AW27"/>
  <c r="AV27"/>
  <c r="AU27"/>
  <c r="AS27"/>
  <c r="AO27"/>
  <c r="AN27"/>
  <c r="AM27"/>
  <c r="AK27"/>
  <c r="AJ27"/>
  <c r="AI27"/>
  <c r="AF27"/>
  <c r="AG27" s="1"/>
  <c r="AE27"/>
  <c r="AB27"/>
  <c r="AA27"/>
  <c r="AC27" s="1"/>
  <c r="Y27"/>
  <c r="X27"/>
  <c r="W27"/>
  <c r="U27"/>
  <c r="T27"/>
  <c r="S27"/>
  <c r="P27"/>
  <c r="D27" s="1"/>
  <c r="O27"/>
  <c r="L27"/>
  <c r="K27"/>
  <c r="M27" s="1"/>
  <c r="G27"/>
  <c r="H27" s="1"/>
  <c r="E27"/>
  <c r="B27"/>
  <c r="KV26"/>
  <c r="KW26" s="1"/>
  <c r="KU26"/>
  <c r="KR26"/>
  <c r="KS26" s="1"/>
  <c r="KQ26"/>
  <c r="KO26"/>
  <c r="KN26"/>
  <c r="KM26"/>
  <c r="KK26"/>
  <c r="KJ26"/>
  <c r="KI26"/>
  <c r="KF26"/>
  <c r="KG26" s="1"/>
  <c r="KE26"/>
  <c r="KB26"/>
  <c r="KC26" s="1"/>
  <c r="KA26"/>
  <c r="JY26"/>
  <c r="JX26"/>
  <c r="JW26"/>
  <c r="JU26"/>
  <c r="JT26"/>
  <c r="JS26"/>
  <c r="JP26"/>
  <c r="JQ26" s="1"/>
  <c r="JO26"/>
  <c r="JL26"/>
  <c r="JM26" s="1"/>
  <c r="JK26"/>
  <c r="JI26"/>
  <c r="JD26"/>
  <c r="JE26" s="1"/>
  <c r="JC26"/>
  <c r="JA26"/>
  <c r="IZ26"/>
  <c r="IY26"/>
  <c r="IW26"/>
  <c r="IV26"/>
  <c r="IU26"/>
  <c r="IR26"/>
  <c r="IS26" s="1"/>
  <c r="IQ26"/>
  <c r="IN26"/>
  <c r="IO26" s="1"/>
  <c r="IM26"/>
  <c r="IK26"/>
  <c r="IJ26"/>
  <c r="II26"/>
  <c r="IG26"/>
  <c r="IF26"/>
  <c r="IE26"/>
  <c r="IB26"/>
  <c r="IC26" s="1"/>
  <c r="IA26"/>
  <c r="HX26"/>
  <c r="HY26" s="1"/>
  <c r="HW26"/>
  <c r="HU26"/>
  <c r="HT26"/>
  <c r="HS26"/>
  <c r="HQ26"/>
  <c r="HP26"/>
  <c r="HO26"/>
  <c r="HL26"/>
  <c r="HM26" s="1"/>
  <c r="HK26"/>
  <c r="HH26"/>
  <c r="HI26" s="1"/>
  <c r="HG26"/>
  <c r="HE26"/>
  <c r="HD26"/>
  <c r="HC26"/>
  <c r="HA26"/>
  <c r="GZ26"/>
  <c r="GY26"/>
  <c r="GV26"/>
  <c r="GW26" s="1"/>
  <c r="GU26"/>
  <c r="GR26"/>
  <c r="GS26" s="1"/>
  <c r="GQ26"/>
  <c r="GO26"/>
  <c r="GN26"/>
  <c r="GM26"/>
  <c r="GK26"/>
  <c r="GJ26"/>
  <c r="GI26"/>
  <c r="GF26"/>
  <c r="GG26" s="1"/>
  <c r="GE26"/>
  <c r="GB26"/>
  <c r="GC26" s="1"/>
  <c r="GA26"/>
  <c r="FY26"/>
  <c r="FX26"/>
  <c r="FW26"/>
  <c r="FU26"/>
  <c r="FT26"/>
  <c r="FS26"/>
  <c r="FP26"/>
  <c r="FQ26" s="1"/>
  <c r="FO26"/>
  <c r="FL26"/>
  <c r="FM26" s="1"/>
  <c r="FK26"/>
  <c r="FI26"/>
  <c r="FH26"/>
  <c r="FG26"/>
  <c r="FE26"/>
  <c r="FD26"/>
  <c r="FC26"/>
  <c r="EZ26"/>
  <c r="FA26" s="1"/>
  <c r="EY26"/>
  <c r="EV26"/>
  <c r="EW26" s="1"/>
  <c r="EU26"/>
  <c r="ES26"/>
  <c r="ER26"/>
  <c r="EQ26"/>
  <c r="EO26"/>
  <c r="EN26"/>
  <c r="EM26"/>
  <c r="EJ26"/>
  <c r="EK26" s="1"/>
  <c r="EI26"/>
  <c r="EF26"/>
  <c r="EG26" s="1"/>
  <c r="EE26"/>
  <c r="EC26"/>
  <c r="EB26"/>
  <c r="EA26"/>
  <c r="DY26"/>
  <c r="DX26"/>
  <c r="DW26"/>
  <c r="DT26"/>
  <c r="DU26" s="1"/>
  <c r="DS26"/>
  <c r="DP26"/>
  <c r="DQ26" s="1"/>
  <c r="DO26"/>
  <c r="DM26"/>
  <c r="DL26"/>
  <c r="DK26"/>
  <c r="DI26"/>
  <c r="DH26"/>
  <c r="DG26"/>
  <c r="DD26"/>
  <c r="DE26" s="1"/>
  <c r="DC26"/>
  <c r="CZ26"/>
  <c r="DA26" s="1"/>
  <c r="CY26"/>
  <c r="CW26"/>
  <c r="CV26"/>
  <c r="CU26"/>
  <c r="CS26"/>
  <c r="CR26"/>
  <c r="CQ26"/>
  <c r="CN26"/>
  <c r="CO26" s="1"/>
  <c r="CM26"/>
  <c r="CJ26"/>
  <c r="CK26" s="1"/>
  <c r="CI26"/>
  <c r="CG26"/>
  <c r="CF26"/>
  <c r="CE26"/>
  <c r="CC26"/>
  <c r="BY26"/>
  <c r="BX26"/>
  <c r="BW26"/>
  <c r="BU26"/>
  <c r="BT26"/>
  <c r="BS26"/>
  <c r="BP26"/>
  <c r="BQ26" s="1"/>
  <c r="BO26"/>
  <c r="BL26"/>
  <c r="BK26"/>
  <c r="BM26" s="1"/>
  <c r="BI26"/>
  <c r="BH26"/>
  <c r="BG26"/>
  <c r="BE26"/>
  <c r="BD26"/>
  <c r="BC26"/>
  <c r="AZ26"/>
  <c r="BA26" s="1"/>
  <c r="AY26"/>
  <c r="AV26"/>
  <c r="AU26"/>
  <c r="AW26" s="1"/>
  <c r="AS26"/>
  <c r="AN26"/>
  <c r="AM26"/>
  <c r="AO26" s="1"/>
  <c r="AK26"/>
  <c r="AJ26"/>
  <c r="AI26"/>
  <c r="AG26"/>
  <c r="AF26"/>
  <c r="AE26"/>
  <c r="AB26"/>
  <c r="AC26" s="1"/>
  <c r="AA26"/>
  <c r="X26"/>
  <c r="W26"/>
  <c r="Y26" s="1"/>
  <c r="U26"/>
  <c r="T26"/>
  <c r="S26"/>
  <c r="Q26"/>
  <c r="P26"/>
  <c r="O26"/>
  <c r="L26"/>
  <c r="M26" s="1"/>
  <c r="K26"/>
  <c r="G26"/>
  <c r="E26"/>
  <c r="C26"/>
  <c r="KY26" s="1"/>
  <c r="B26"/>
  <c r="KW25"/>
  <c r="KV25"/>
  <c r="KU25"/>
  <c r="KR25"/>
  <c r="KS25" s="1"/>
  <c r="KQ25"/>
  <c r="KN25"/>
  <c r="KM25"/>
  <c r="KO25" s="1"/>
  <c r="KK25"/>
  <c r="KJ25"/>
  <c r="KI25"/>
  <c r="KG25"/>
  <c r="KF25"/>
  <c r="KE25"/>
  <c r="KB25"/>
  <c r="KC25" s="1"/>
  <c r="KA25"/>
  <c r="JX25"/>
  <c r="JW25"/>
  <c r="JY25" s="1"/>
  <c r="JU25"/>
  <c r="JT25"/>
  <c r="JS25"/>
  <c r="JQ25"/>
  <c r="JP25"/>
  <c r="JO25"/>
  <c r="JL25"/>
  <c r="JM25" s="1"/>
  <c r="JK25"/>
  <c r="JI25"/>
  <c r="JD25"/>
  <c r="JE25" s="1"/>
  <c r="JC25"/>
  <c r="IZ25"/>
  <c r="IY25"/>
  <c r="JA25" s="1"/>
  <c r="IW25"/>
  <c r="IV25"/>
  <c r="IU25"/>
  <c r="IS25"/>
  <c r="IR25"/>
  <c r="IQ25"/>
  <c r="IN25"/>
  <c r="IO25" s="1"/>
  <c r="IM25"/>
  <c r="IJ25"/>
  <c r="II25"/>
  <c r="IK25" s="1"/>
  <c r="IG25"/>
  <c r="IF25"/>
  <c r="IE25"/>
  <c r="IC25"/>
  <c r="IB25"/>
  <c r="IA25"/>
  <c r="HX25"/>
  <c r="HY25" s="1"/>
  <c r="HW25"/>
  <c r="HT25"/>
  <c r="HS25"/>
  <c r="HU25" s="1"/>
  <c r="HQ25"/>
  <c r="HP25"/>
  <c r="HO25"/>
  <c r="HM25"/>
  <c r="HL25"/>
  <c r="HK25"/>
  <c r="HH25"/>
  <c r="HI25" s="1"/>
  <c r="HG25"/>
  <c r="HD25"/>
  <c r="HC25"/>
  <c r="HE25" s="1"/>
  <c r="HA25"/>
  <c r="GZ25"/>
  <c r="GY25"/>
  <c r="GW25"/>
  <c r="GV25"/>
  <c r="GU25"/>
  <c r="GR25"/>
  <c r="GS25" s="1"/>
  <c r="GQ25"/>
  <c r="GN25"/>
  <c r="GM25"/>
  <c r="GO25" s="1"/>
  <c r="GK25"/>
  <c r="GJ25"/>
  <c r="GI25"/>
  <c r="GG25"/>
  <c r="GF25"/>
  <c r="GE25"/>
  <c r="GB25"/>
  <c r="GC25" s="1"/>
  <c r="GA25"/>
  <c r="FX25"/>
  <c r="FY25" s="1"/>
  <c r="FW25"/>
  <c r="FU25"/>
  <c r="FT25"/>
  <c r="FS25"/>
  <c r="FQ25"/>
  <c r="FP25"/>
  <c r="FO25"/>
  <c r="FL25"/>
  <c r="FM25" s="1"/>
  <c r="FK25"/>
  <c r="FH25"/>
  <c r="FI25" s="1"/>
  <c r="FG25"/>
  <c r="FE25"/>
  <c r="FD25"/>
  <c r="FC25"/>
  <c r="FA25"/>
  <c r="EZ25"/>
  <c r="EY25"/>
  <c r="EV25"/>
  <c r="EW25" s="1"/>
  <c r="EU25"/>
  <c r="ER25"/>
  <c r="EQ25"/>
  <c r="ES25" s="1"/>
  <c r="EO25"/>
  <c r="EN25"/>
  <c r="EM25"/>
  <c r="EK25"/>
  <c r="EJ25"/>
  <c r="EI25"/>
  <c r="EF25"/>
  <c r="EG25" s="1"/>
  <c r="EE25"/>
  <c r="EB25"/>
  <c r="EA25"/>
  <c r="EC25" s="1"/>
  <c r="DY25"/>
  <c r="DX25"/>
  <c r="DW25"/>
  <c r="DU25"/>
  <c r="DT25"/>
  <c r="DS25"/>
  <c r="DP25"/>
  <c r="DQ25" s="1"/>
  <c r="DO25"/>
  <c r="DL25"/>
  <c r="DK25"/>
  <c r="DM25" s="1"/>
  <c r="DI25"/>
  <c r="DH25"/>
  <c r="DG25"/>
  <c r="DE25"/>
  <c r="DD25"/>
  <c r="DC25"/>
  <c r="CZ25"/>
  <c r="DA25" s="1"/>
  <c r="CY25"/>
  <c r="CV25"/>
  <c r="CW25" s="1"/>
  <c r="CU25"/>
  <c r="CS25"/>
  <c r="CR25"/>
  <c r="CQ25"/>
  <c r="CO25"/>
  <c r="CN25"/>
  <c r="CM25"/>
  <c r="CJ25"/>
  <c r="CK25" s="1"/>
  <c r="CI25"/>
  <c r="CF25"/>
  <c r="CG25" s="1"/>
  <c r="CE25"/>
  <c r="CC25"/>
  <c r="BX25"/>
  <c r="BY25" s="1"/>
  <c r="BW25"/>
  <c r="BU25"/>
  <c r="BT25"/>
  <c r="BS25"/>
  <c r="BQ25"/>
  <c r="BP25"/>
  <c r="BO25"/>
  <c r="BL25"/>
  <c r="BM25" s="1"/>
  <c r="BK25"/>
  <c r="BH25"/>
  <c r="BI25" s="1"/>
  <c r="BG25"/>
  <c r="BE25"/>
  <c r="BD25"/>
  <c r="BC25"/>
  <c r="BA25"/>
  <c r="AZ25"/>
  <c r="AY25"/>
  <c r="AV25"/>
  <c r="AW25" s="1"/>
  <c r="AU25"/>
  <c r="AS25"/>
  <c r="AN25"/>
  <c r="AO25" s="1"/>
  <c r="AM25"/>
  <c r="AJ25"/>
  <c r="AK25" s="1"/>
  <c r="AI25"/>
  <c r="AG25"/>
  <c r="AF25"/>
  <c r="AE25"/>
  <c r="AC25"/>
  <c r="AB25"/>
  <c r="AA25"/>
  <c r="X25"/>
  <c r="Y25" s="1"/>
  <c r="W25"/>
  <c r="T25"/>
  <c r="U25" s="1"/>
  <c r="S25"/>
  <c r="C25" s="1"/>
  <c r="Q25"/>
  <c r="P25"/>
  <c r="O25"/>
  <c r="M25"/>
  <c r="L25"/>
  <c r="K25"/>
  <c r="G25"/>
  <c r="E25"/>
  <c r="F25" s="1"/>
  <c r="D25"/>
  <c r="H25" s="1"/>
  <c r="B25"/>
  <c r="KW24"/>
  <c r="KV24"/>
  <c r="KU24"/>
  <c r="KS24"/>
  <c r="KR24"/>
  <c r="KQ24"/>
  <c r="KN24"/>
  <c r="KO24" s="1"/>
  <c r="KM24"/>
  <c r="KJ24"/>
  <c r="KI24"/>
  <c r="KK24" s="1"/>
  <c r="KG24"/>
  <c r="KF24"/>
  <c r="KE24"/>
  <c r="KC24"/>
  <c r="KB24"/>
  <c r="KA24"/>
  <c r="JX24"/>
  <c r="JY24" s="1"/>
  <c r="JW24"/>
  <c r="JT24"/>
  <c r="JS24"/>
  <c r="JU24" s="1"/>
  <c r="JQ24"/>
  <c r="JP24"/>
  <c r="JO24"/>
  <c r="JM24"/>
  <c r="JL24"/>
  <c r="JK24"/>
  <c r="JI24"/>
  <c r="JE24"/>
  <c r="JD24"/>
  <c r="JC24"/>
  <c r="IZ24"/>
  <c r="JA24" s="1"/>
  <c r="IY24"/>
  <c r="IV24"/>
  <c r="IU24"/>
  <c r="IW24" s="1"/>
  <c r="IS24"/>
  <c r="IR24"/>
  <c r="IQ24"/>
  <c r="IO24"/>
  <c r="IN24"/>
  <c r="IM24"/>
  <c r="IJ24"/>
  <c r="IK24" s="1"/>
  <c r="II24"/>
  <c r="IF24"/>
  <c r="IE24"/>
  <c r="IG24" s="1"/>
  <c r="IC24"/>
  <c r="IB24"/>
  <c r="IA24"/>
  <c r="HY24"/>
  <c r="HX24"/>
  <c r="HW24"/>
  <c r="HT24"/>
  <c r="HU24" s="1"/>
  <c r="HS24"/>
  <c r="HP24"/>
  <c r="HO24"/>
  <c r="HQ24" s="1"/>
  <c r="HM24"/>
  <c r="HL24"/>
  <c r="HK24"/>
  <c r="HI24"/>
  <c r="HH24"/>
  <c r="HG24"/>
  <c r="HD24"/>
  <c r="HE24" s="1"/>
  <c r="HC24"/>
  <c r="GZ24"/>
  <c r="GY24"/>
  <c r="HA24" s="1"/>
  <c r="GW24"/>
  <c r="GV24"/>
  <c r="GU24"/>
  <c r="GS24"/>
  <c r="GR24"/>
  <c r="GQ24"/>
  <c r="GN24"/>
  <c r="GO24" s="1"/>
  <c r="GM24"/>
  <c r="GJ24"/>
  <c r="GI24"/>
  <c r="GK24" s="1"/>
  <c r="GG24"/>
  <c r="GF24"/>
  <c r="GE24"/>
  <c r="GC24"/>
  <c r="GB24"/>
  <c r="GA24"/>
  <c r="FX24"/>
  <c r="FY24" s="1"/>
  <c r="FW24"/>
  <c r="FT24"/>
  <c r="FS24"/>
  <c r="FU24" s="1"/>
  <c r="FQ24"/>
  <c r="FP24"/>
  <c r="FO24"/>
  <c r="FM24"/>
  <c r="FL24"/>
  <c r="FK24"/>
  <c r="FH24"/>
  <c r="FI24" s="1"/>
  <c r="FG24"/>
  <c r="FD24"/>
  <c r="FC24"/>
  <c r="FE24" s="1"/>
  <c r="FA24"/>
  <c r="EZ24"/>
  <c r="EY24"/>
  <c r="EW24"/>
  <c r="EV24"/>
  <c r="EU24"/>
  <c r="ER24"/>
  <c r="ES24" s="1"/>
  <c r="EQ24"/>
  <c r="EN24"/>
  <c r="EM24"/>
  <c r="EO24" s="1"/>
  <c r="EK24"/>
  <c r="EJ24"/>
  <c r="EI24"/>
  <c r="EG24"/>
  <c r="EF24"/>
  <c r="EE24"/>
  <c r="EB24"/>
  <c r="EC24" s="1"/>
  <c r="EA24"/>
  <c r="DX24"/>
  <c r="DY24" s="1"/>
  <c r="DW24"/>
  <c r="DU24"/>
  <c r="DT24"/>
  <c r="DS24"/>
  <c r="DQ24"/>
  <c r="DP24"/>
  <c r="DO24"/>
  <c r="DL24"/>
  <c r="DM24" s="1"/>
  <c r="DK24"/>
  <c r="DH24"/>
  <c r="DI24" s="1"/>
  <c r="DG24"/>
  <c r="DE24"/>
  <c r="DD24"/>
  <c r="DC24"/>
  <c r="DA24"/>
  <c r="CZ24"/>
  <c r="CY24"/>
  <c r="CV24"/>
  <c r="CW24" s="1"/>
  <c r="CU24"/>
  <c r="CR24"/>
  <c r="CS24" s="1"/>
  <c r="CQ24"/>
  <c r="CO24"/>
  <c r="CN24"/>
  <c r="CM24"/>
  <c r="CK24"/>
  <c r="CJ24"/>
  <c r="CI24"/>
  <c r="CF24"/>
  <c r="CG24" s="1"/>
  <c r="CE24"/>
  <c r="CC24"/>
  <c r="BX24"/>
  <c r="BY24" s="1"/>
  <c r="BW24"/>
  <c r="BT24"/>
  <c r="BU24" s="1"/>
  <c r="BS24"/>
  <c r="BQ24"/>
  <c r="BP24"/>
  <c r="BO24"/>
  <c r="BM24"/>
  <c r="BL24"/>
  <c r="BK24"/>
  <c r="BH24"/>
  <c r="BI24" s="1"/>
  <c r="BG24"/>
  <c r="BD24"/>
  <c r="BE24" s="1"/>
  <c r="BC24"/>
  <c r="BA24"/>
  <c r="AZ24"/>
  <c r="AY24"/>
  <c r="AW24"/>
  <c r="AV24"/>
  <c r="AU24"/>
  <c r="AS24"/>
  <c r="AO24"/>
  <c r="AN24"/>
  <c r="AM24"/>
  <c r="AJ24"/>
  <c r="AK24" s="1"/>
  <c r="AI24"/>
  <c r="AF24"/>
  <c r="AG24" s="1"/>
  <c r="AE24"/>
  <c r="AC24"/>
  <c r="AB24"/>
  <c r="AA24"/>
  <c r="Y24"/>
  <c r="X24"/>
  <c r="W24"/>
  <c r="T24"/>
  <c r="D24" s="1"/>
  <c r="S24"/>
  <c r="P24"/>
  <c r="Q24" s="1"/>
  <c r="O24"/>
  <c r="C24" s="1"/>
  <c r="M24"/>
  <c r="L24"/>
  <c r="K24"/>
  <c r="G24"/>
  <c r="E24"/>
  <c r="B24"/>
  <c r="KV23"/>
  <c r="KW23" s="1"/>
  <c r="KU23"/>
  <c r="KS23"/>
  <c r="KR23"/>
  <c r="KQ23"/>
  <c r="KO23"/>
  <c r="KN23"/>
  <c r="KM23"/>
  <c r="KJ23"/>
  <c r="KK23" s="1"/>
  <c r="KI23"/>
  <c r="KF23"/>
  <c r="KG23" s="1"/>
  <c r="KE23"/>
  <c r="KC23"/>
  <c r="KB23"/>
  <c r="KA23"/>
  <c r="JY23"/>
  <c r="JX23"/>
  <c r="JW23"/>
  <c r="JT23"/>
  <c r="JU23" s="1"/>
  <c r="JS23"/>
  <c r="JP23"/>
  <c r="JQ23" s="1"/>
  <c r="JO23"/>
  <c r="JM23"/>
  <c r="JL23"/>
  <c r="JK23"/>
  <c r="JI23"/>
  <c r="JE23"/>
  <c r="JD23"/>
  <c r="JC23"/>
  <c r="JA23"/>
  <c r="IZ23"/>
  <c r="IY23"/>
  <c r="IV23"/>
  <c r="IW23" s="1"/>
  <c r="IU23"/>
  <c r="IR23"/>
  <c r="IS23" s="1"/>
  <c r="IQ23"/>
  <c r="IO23"/>
  <c r="IN23"/>
  <c r="IM23"/>
  <c r="IK23"/>
  <c r="IJ23"/>
  <c r="II23"/>
  <c r="IF23"/>
  <c r="IG23" s="1"/>
  <c r="IE23"/>
  <c r="IB23"/>
  <c r="IC23" s="1"/>
  <c r="IA23"/>
  <c r="HY23"/>
  <c r="HX23"/>
  <c r="HW23"/>
  <c r="HU23"/>
  <c r="HT23"/>
  <c r="HS23"/>
  <c r="HP23"/>
  <c r="HQ23" s="1"/>
  <c r="HO23"/>
  <c r="HL23"/>
  <c r="HM23" s="1"/>
  <c r="HK23"/>
  <c r="HI23"/>
  <c r="HH23"/>
  <c r="HG23"/>
  <c r="HE23"/>
  <c r="HD23"/>
  <c r="HC23"/>
  <c r="GZ23"/>
  <c r="HA23" s="1"/>
  <c r="GY23"/>
  <c r="GV23"/>
  <c r="GW23" s="1"/>
  <c r="GU23"/>
  <c r="GS23"/>
  <c r="GR23"/>
  <c r="GQ23"/>
  <c r="GO23"/>
  <c r="GN23"/>
  <c r="GM23"/>
  <c r="GJ23"/>
  <c r="GK23" s="1"/>
  <c r="GI23"/>
  <c r="GF23"/>
  <c r="GG23" s="1"/>
  <c r="GE23"/>
  <c r="GC23"/>
  <c r="GB23"/>
  <c r="GA23"/>
  <c r="FY23"/>
  <c r="FX23"/>
  <c r="FW23"/>
  <c r="FT23"/>
  <c r="FU23" s="1"/>
  <c r="FS23"/>
  <c r="FP23"/>
  <c r="FQ23" s="1"/>
  <c r="FO23"/>
  <c r="FM23"/>
  <c r="FL23"/>
  <c r="FK23"/>
  <c r="FI23"/>
  <c r="FH23"/>
  <c r="FG23"/>
  <c r="FD23"/>
  <c r="FE23" s="1"/>
  <c r="FC23"/>
  <c r="EZ23"/>
  <c r="FA23" s="1"/>
  <c r="EY23"/>
  <c r="EV23"/>
  <c r="EU23"/>
  <c r="EW23" s="1"/>
  <c r="ES23"/>
  <c r="ER23"/>
  <c r="EQ23"/>
  <c r="EN23"/>
  <c r="EO23" s="1"/>
  <c r="EM23"/>
  <c r="EJ23"/>
  <c r="EK23" s="1"/>
  <c r="EI23"/>
  <c r="EF23"/>
  <c r="EE23"/>
  <c r="EG23" s="1"/>
  <c r="EC23"/>
  <c r="EB23"/>
  <c r="EA23"/>
  <c r="DX23"/>
  <c r="DY23" s="1"/>
  <c r="DW23"/>
  <c r="DT23"/>
  <c r="DU23" s="1"/>
  <c r="DS23"/>
  <c r="DP23"/>
  <c r="DO23"/>
  <c r="DQ23" s="1"/>
  <c r="DM23"/>
  <c r="DL23"/>
  <c r="DK23"/>
  <c r="DH23"/>
  <c r="DI23" s="1"/>
  <c r="DG23"/>
  <c r="DD23"/>
  <c r="DE23" s="1"/>
  <c r="DC23"/>
  <c r="CZ23"/>
  <c r="CY23"/>
  <c r="DA23" s="1"/>
  <c r="CW23"/>
  <c r="CV23"/>
  <c r="CU23"/>
  <c r="CR23"/>
  <c r="CS23" s="1"/>
  <c r="CQ23"/>
  <c r="CN23"/>
  <c r="CO23" s="1"/>
  <c r="CM23"/>
  <c r="CK23"/>
  <c r="CJ23"/>
  <c r="CI23"/>
  <c r="CG23"/>
  <c r="CF23"/>
  <c r="CE23"/>
  <c r="CC23"/>
  <c r="BY23"/>
  <c r="BX23"/>
  <c r="BW23"/>
  <c r="BT23"/>
  <c r="BU23" s="1"/>
  <c r="BS23"/>
  <c r="BP23"/>
  <c r="BQ23" s="1"/>
  <c r="BO23"/>
  <c r="BM23"/>
  <c r="BL23"/>
  <c r="BK23"/>
  <c r="BI23"/>
  <c r="BH23"/>
  <c r="BG23"/>
  <c r="BD23"/>
  <c r="BE23" s="1"/>
  <c r="BC23"/>
  <c r="AZ23"/>
  <c r="BA23" s="1"/>
  <c r="AY23"/>
  <c r="AW23"/>
  <c r="AV23"/>
  <c r="AU23"/>
  <c r="AS23"/>
  <c r="AO23"/>
  <c r="AN23"/>
  <c r="AM23"/>
  <c r="AK23"/>
  <c r="AJ23"/>
  <c r="AI23"/>
  <c r="AF23"/>
  <c r="AG23" s="1"/>
  <c r="AE23"/>
  <c r="AB23"/>
  <c r="AC23" s="1"/>
  <c r="AA23"/>
  <c r="Y23"/>
  <c r="X23"/>
  <c r="W23"/>
  <c r="U23"/>
  <c r="T23"/>
  <c r="S23"/>
  <c r="P23"/>
  <c r="D23" s="1"/>
  <c r="I23" s="1"/>
  <c r="O23"/>
  <c r="L23"/>
  <c r="M23" s="1"/>
  <c r="K23"/>
  <c r="C23" s="1"/>
  <c r="G23"/>
  <c r="H23" s="1"/>
  <c r="E23"/>
  <c r="B23"/>
  <c r="KV22"/>
  <c r="KW22" s="1"/>
  <c r="KU22"/>
  <c r="KR22"/>
  <c r="KS22" s="1"/>
  <c r="KQ22"/>
  <c r="KO22"/>
  <c r="KN22"/>
  <c r="KM22"/>
  <c r="KK22"/>
  <c r="KJ22"/>
  <c r="KI22"/>
  <c r="KF22"/>
  <c r="KG22" s="1"/>
  <c r="KE22"/>
  <c r="KB22"/>
  <c r="KC22" s="1"/>
  <c r="KA22"/>
  <c r="JY22"/>
  <c r="JX22"/>
  <c r="JW22"/>
  <c r="JU22"/>
  <c r="JT22"/>
  <c r="JS22"/>
  <c r="JP22"/>
  <c r="JQ22" s="1"/>
  <c r="JO22"/>
  <c r="JL22"/>
  <c r="JM22" s="1"/>
  <c r="JK22"/>
  <c r="JI22"/>
  <c r="JD22"/>
  <c r="JE22" s="1"/>
  <c r="JC22"/>
  <c r="JA22"/>
  <c r="IZ22"/>
  <c r="IY22"/>
  <c r="IW22"/>
  <c r="IV22"/>
  <c r="IU22"/>
  <c r="IR22"/>
  <c r="IS22" s="1"/>
  <c r="IQ22"/>
  <c r="IN22"/>
  <c r="IO22" s="1"/>
  <c r="IM22"/>
  <c r="IJ22"/>
  <c r="II22"/>
  <c r="IK22" s="1"/>
  <c r="IG22"/>
  <c r="IF22"/>
  <c r="IE22"/>
  <c r="IB22"/>
  <c r="IC22" s="1"/>
  <c r="IA22"/>
  <c r="HX22"/>
  <c r="HY22" s="1"/>
  <c r="HW22"/>
  <c r="HT22"/>
  <c r="HS22"/>
  <c r="HU22" s="1"/>
  <c r="HQ22"/>
  <c r="HP22"/>
  <c r="HO22"/>
  <c r="HL22"/>
  <c r="HM22" s="1"/>
  <c r="HK22"/>
  <c r="HH22"/>
  <c r="HI22" s="1"/>
  <c r="HG22"/>
  <c r="HD22"/>
  <c r="HC22"/>
  <c r="HE22" s="1"/>
  <c r="HA22"/>
  <c r="GZ22"/>
  <c r="GY22"/>
  <c r="GV22"/>
  <c r="GW22" s="1"/>
  <c r="GU22"/>
  <c r="GR22"/>
  <c r="GS22" s="1"/>
  <c r="GQ22"/>
  <c r="GO22"/>
  <c r="GN22"/>
  <c r="GM22"/>
  <c r="GK22"/>
  <c r="GJ22"/>
  <c r="GI22"/>
  <c r="GF22"/>
  <c r="GG22" s="1"/>
  <c r="GE22"/>
  <c r="GB22"/>
  <c r="GC22" s="1"/>
  <c r="GA22"/>
  <c r="FY22"/>
  <c r="FX22"/>
  <c r="FW22"/>
  <c r="FU22"/>
  <c r="FT22"/>
  <c r="FS22"/>
  <c r="FP22"/>
  <c r="FQ22" s="1"/>
  <c r="FO22"/>
  <c r="FL22"/>
  <c r="FM22" s="1"/>
  <c r="FK22"/>
  <c r="FI22"/>
  <c r="FH22"/>
  <c r="FG22"/>
  <c r="FE22"/>
  <c r="FD22"/>
  <c r="FC22"/>
  <c r="EZ22"/>
  <c r="FA22" s="1"/>
  <c r="EY22"/>
  <c r="EV22"/>
  <c r="EW22" s="1"/>
  <c r="EU22"/>
  <c r="ES22"/>
  <c r="ER22"/>
  <c r="EQ22"/>
  <c r="EO22"/>
  <c r="EN22"/>
  <c r="EM22"/>
  <c r="EJ22"/>
  <c r="EK22" s="1"/>
  <c r="EI22"/>
  <c r="EF22"/>
  <c r="EG22" s="1"/>
  <c r="EE22"/>
  <c r="EC22"/>
  <c r="EB22"/>
  <c r="EA22"/>
  <c r="DY22"/>
  <c r="DX22"/>
  <c r="DW22"/>
  <c r="DT22"/>
  <c r="DU22" s="1"/>
  <c r="DS22"/>
  <c r="DP22"/>
  <c r="DQ22" s="1"/>
  <c r="DO22"/>
  <c r="DM22"/>
  <c r="DL22"/>
  <c r="DK22"/>
  <c r="DI22"/>
  <c r="DH22"/>
  <c r="DG22"/>
  <c r="DD22"/>
  <c r="DE22" s="1"/>
  <c r="DC22"/>
  <c r="CZ22"/>
  <c r="DA22" s="1"/>
  <c r="CY22"/>
  <c r="CW22"/>
  <c r="CV22"/>
  <c r="CU22"/>
  <c r="CS22"/>
  <c r="CR22"/>
  <c r="CQ22"/>
  <c r="CN22"/>
  <c r="CO22" s="1"/>
  <c r="CM22"/>
  <c r="CJ22"/>
  <c r="CK22" s="1"/>
  <c r="CI22"/>
  <c r="CG22"/>
  <c r="CF22"/>
  <c r="CE22"/>
  <c r="CC22"/>
  <c r="BY22"/>
  <c r="BX22"/>
  <c r="BW22"/>
  <c r="BU22"/>
  <c r="BT22"/>
  <c r="BS22"/>
  <c r="BP22"/>
  <c r="BQ22" s="1"/>
  <c r="BO22"/>
  <c r="BL22"/>
  <c r="BK22"/>
  <c r="BM22" s="1"/>
  <c r="BI22"/>
  <c r="BH22"/>
  <c r="BG22"/>
  <c r="BE22"/>
  <c r="BD22"/>
  <c r="BC22"/>
  <c r="AZ22"/>
  <c r="BA22" s="1"/>
  <c r="AY22"/>
  <c r="AV22"/>
  <c r="AW22" s="1"/>
  <c r="AU22"/>
  <c r="AS22"/>
  <c r="AN22"/>
  <c r="AO22" s="1"/>
  <c r="AM22"/>
  <c r="AK22"/>
  <c r="AJ22"/>
  <c r="AI22"/>
  <c r="AG22"/>
  <c r="AF22"/>
  <c r="AE22"/>
  <c r="AB22"/>
  <c r="AC22" s="1"/>
  <c r="AA22"/>
  <c r="X22"/>
  <c r="Y22" s="1"/>
  <c r="W22"/>
  <c r="U22"/>
  <c r="T22"/>
  <c r="S22"/>
  <c r="Q22"/>
  <c r="P22"/>
  <c r="O22"/>
  <c r="L22"/>
  <c r="M22" s="1"/>
  <c r="K22"/>
  <c r="G22"/>
  <c r="E22"/>
  <c r="C22"/>
  <c r="KY22" s="1"/>
  <c r="B22"/>
  <c r="KW21"/>
  <c r="KV21"/>
  <c r="KU21"/>
  <c r="KR21"/>
  <c r="KS21" s="1"/>
  <c r="KQ21"/>
  <c r="KN21"/>
  <c r="KO21" s="1"/>
  <c r="KM21"/>
  <c r="KK21"/>
  <c r="KJ21"/>
  <c r="KI21"/>
  <c r="KG21"/>
  <c r="KF21"/>
  <c r="KE21"/>
  <c r="KB21"/>
  <c r="KC21" s="1"/>
  <c r="KA21"/>
  <c r="JX21"/>
  <c r="JY21" s="1"/>
  <c r="JW21"/>
  <c r="JU21"/>
  <c r="JT21"/>
  <c r="JS21"/>
  <c r="JQ21"/>
  <c r="JP21"/>
  <c r="JO21"/>
  <c r="JL21"/>
  <c r="JM21" s="1"/>
  <c r="JK21"/>
  <c r="JI21"/>
  <c r="JD21"/>
  <c r="JE21" s="1"/>
  <c r="JC21"/>
  <c r="IZ21"/>
  <c r="IY21"/>
  <c r="JA21" s="1"/>
  <c r="IW21"/>
  <c r="IV21"/>
  <c r="IU21"/>
  <c r="IS21"/>
  <c r="IR21"/>
  <c r="IQ21"/>
  <c r="IN21"/>
  <c r="IO21" s="1"/>
  <c r="IM21"/>
  <c r="IJ21"/>
  <c r="IK21" s="1"/>
  <c r="II21"/>
  <c r="IG21"/>
  <c r="IF21"/>
  <c r="IE21"/>
  <c r="IC21"/>
  <c r="IB21"/>
  <c r="IA21"/>
  <c r="HX21"/>
  <c r="HY21" s="1"/>
  <c r="HW21"/>
  <c r="HT21"/>
  <c r="HS21"/>
  <c r="HU21" s="1"/>
  <c r="HQ21"/>
  <c r="HP21"/>
  <c r="HO21"/>
  <c r="HM21"/>
  <c r="HL21"/>
  <c r="HK21"/>
  <c r="HH21"/>
  <c r="HI21" s="1"/>
  <c r="HG21"/>
  <c r="HD21"/>
  <c r="HC21"/>
  <c r="HE21" s="1"/>
  <c r="HA21"/>
  <c r="GZ21"/>
  <c r="GY21"/>
  <c r="GW21"/>
  <c r="GV21"/>
  <c r="GU21"/>
  <c r="GR21"/>
  <c r="GS21" s="1"/>
  <c r="GQ21"/>
  <c r="GN21"/>
  <c r="GM21"/>
  <c r="GO21" s="1"/>
  <c r="GK21"/>
  <c r="GJ21"/>
  <c r="GI21"/>
  <c r="GG21"/>
  <c r="GF21"/>
  <c r="GE21"/>
  <c r="GB21"/>
  <c r="GC21" s="1"/>
  <c r="GA21"/>
  <c r="FX21"/>
  <c r="FY21" s="1"/>
  <c r="FW21"/>
  <c r="FU21"/>
  <c r="FT21"/>
  <c r="FS21"/>
  <c r="FQ21"/>
  <c r="FP21"/>
  <c r="FO21"/>
  <c r="FL21"/>
  <c r="FM21" s="1"/>
  <c r="FK21"/>
  <c r="FH21"/>
  <c r="FI21" s="1"/>
  <c r="FG21"/>
  <c r="FE21"/>
  <c r="FD21"/>
  <c r="FC21"/>
  <c r="FA21"/>
  <c r="EZ21"/>
  <c r="EY21"/>
  <c r="EV21"/>
  <c r="EW21" s="1"/>
  <c r="EU21"/>
  <c r="ER21"/>
  <c r="EQ21"/>
  <c r="ES21" s="1"/>
  <c r="EO21"/>
  <c r="EN21"/>
  <c r="EM21"/>
  <c r="EK21"/>
  <c r="EJ21"/>
  <c r="EI21"/>
  <c r="EF21"/>
  <c r="EG21" s="1"/>
  <c r="EE21"/>
  <c r="EB21"/>
  <c r="EA21"/>
  <c r="EC21" s="1"/>
  <c r="DY21"/>
  <c r="DX21"/>
  <c r="DW21"/>
  <c r="DU21"/>
  <c r="DT21"/>
  <c r="DS21"/>
  <c r="DP21"/>
  <c r="DQ21" s="1"/>
  <c r="DO21"/>
  <c r="DL21"/>
  <c r="DK21"/>
  <c r="DM21" s="1"/>
  <c r="DI21"/>
  <c r="DH21"/>
  <c r="DG21"/>
  <c r="DE21"/>
  <c r="DD21"/>
  <c r="DC21"/>
  <c r="CZ21"/>
  <c r="DA21" s="1"/>
  <c r="CY21"/>
  <c r="CV21"/>
  <c r="CU21"/>
  <c r="CW21" s="1"/>
  <c r="CS21"/>
  <c r="CR21"/>
  <c r="CQ21"/>
  <c r="CO21"/>
  <c r="CN21"/>
  <c r="CM21"/>
  <c r="CJ21"/>
  <c r="CK21" s="1"/>
  <c r="CI21"/>
  <c r="CF21"/>
  <c r="CG21" s="1"/>
  <c r="CE21"/>
  <c r="CC21"/>
  <c r="BX21"/>
  <c r="BY21" s="1"/>
  <c r="BW21"/>
  <c r="BU21"/>
  <c r="BT21"/>
  <c r="BS21"/>
  <c r="BQ21"/>
  <c r="BP21"/>
  <c r="BO21"/>
  <c r="BL21"/>
  <c r="BM21" s="1"/>
  <c r="BK21"/>
  <c r="BH21"/>
  <c r="BI21" s="1"/>
  <c r="BG21"/>
  <c r="BE21"/>
  <c r="BD21"/>
  <c r="BC21"/>
  <c r="BA21"/>
  <c r="AZ21"/>
  <c r="AY21"/>
  <c r="AV21"/>
  <c r="AW21" s="1"/>
  <c r="AU21"/>
  <c r="AS21"/>
  <c r="AN21"/>
  <c r="AO21" s="1"/>
  <c r="AM21"/>
  <c r="AJ21"/>
  <c r="AK21" s="1"/>
  <c r="AI21"/>
  <c r="AG21"/>
  <c r="AF21"/>
  <c r="AE21"/>
  <c r="AC21"/>
  <c r="AB21"/>
  <c r="AA21"/>
  <c r="X21"/>
  <c r="Y21" s="1"/>
  <c r="W21"/>
  <c r="T21"/>
  <c r="U21" s="1"/>
  <c r="S21"/>
  <c r="C21" s="1"/>
  <c r="Q21"/>
  <c r="P21"/>
  <c r="O21"/>
  <c r="M21"/>
  <c r="L21"/>
  <c r="K21"/>
  <c r="G21"/>
  <c r="E21"/>
  <c r="F21" s="1"/>
  <c r="D21"/>
  <c r="H21" s="1"/>
  <c r="B21"/>
  <c r="KV20"/>
  <c r="KW20" s="1"/>
  <c r="KU20"/>
  <c r="KS20"/>
  <c r="KR20"/>
  <c r="KQ20"/>
  <c r="KN20"/>
  <c r="KO20" s="1"/>
  <c r="KM20"/>
  <c r="KJ20"/>
  <c r="KI20"/>
  <c r="KK20" s="1"/>
  <c r="KF20"/>
  <c r="KG20" s="1"/>
  <c r="KE20"/>
  <c r="KC20"/>
  <c r="KB20"/>
  <c r="KA20"/>
  <c r="JX20"/>
  <c r="JY20" s="1"/>
  <c r="JW20"/>
  <c r="JT20"/>
  <c r="JS20"/>
  <c r="JU20" s="1"/>
  <c r="JP20"/>
  <c r="JQ20" s="1"/>
  <c r="JO20"/>
  <c r="JM20"/>
  <c r="JL20"/>
  <c r="JK20"/>
  <c r="JI20"/>
  <c r="JE20"/>
  <c r="JD20"/>
  <c r="JC20"/>
  <c r="IZ20"/>
  <c r="JA20" s="1"/>
  <c r="IY20"/>
  <c r="IV20"/>
  <c r="IU20"/>
  <c r="IW20" s="1"/>
  <c r="IR20"/>
  <c r="IS20" s="1"/>
  <c r="IQ20"/>
  <c r="IO20"/>
  <c r="IN20"/>
  <c r="IM20"/>
  <c r="IJ20"/>
  <c r="IK20" s="1"/>
  <c r="II20"/>
  <c r="IF20"/>
  <c r="IE20"/>
  <c r="IG20" s="1"/>
  <c r="IB20"/>
  <c r="IC20" s="1"/>
  <c r="IA20"/>
  <c r="HY20"/>
  <c r="HX20"/>
  <c r="HW20"/>
  <c r="HT20"/>
  <c r="HU20" s="1"/>
  <c r="HS20"/>
  <c r="HP20"/>
  <c r="HO20"/>
  <c r="HQ20" s="1"/>
  <c r="HL20"/>
  <c r="HM20" s="1"/>
  <c r="HK20"/>
  <c r="HI20"/>
  <c r="HH20"/>
  <c r="HG20"/>
  <c r="HD20"/>
  <c r="HE20" s="1"/>
  <c r="HC20"/>
  <c r="GZ20"/>
  <c r="GY20"/>
  <c r="HA20" s="1"/>
  <c r="GV20"/>
  <c r="GW20" s="1"/>
  <c r="GU20"/>
  <c r="GS20"/>
  <c r="GR20"/>
  <c r="GQ20"/>
  <c r="GN20"/>
  <c r="GO20" s="1"/>
  <c r="GM20"/>
  <c r="GJ20"/>
  <c r="GI20"/>
  <c r="GK20" s="1"/>
  <c r="GF20"/>
  <c r="GG20" s="1"/>
  <c r="GE20"/>
  <c r="GC20"/>
  <c r="GB20"/>
  <c r="GA20"/>
  <c r="FX20"/>
  <c r="FY20" s="1"/>
  <c r="FW20"/>
  <c r="FT20"/>
  <c r="FS20"/>
  <c r="FU20" s="1"/>
  <c r="FP20"/>
  <c r="FQ20" s="1"/>
  <c r="FO20"/>
  <c r="FM20"/>
  <c r="FL20"/>
  <c r="FK20"/>
  <c r="FH20"/>
  <c r="FI20" s="1"/>
  <c r="FG20"/>
  <c r="FD20"/>
  <c r="FC20"/>
  <c r="FE20" s="1"/>
  <c r="EZ20"/>
  <c r="FA20" s="1"/>
  <c r="EY20"/>
  <c r="EW20"/>
  <c r="EV20"/>
  <c r="EU20"/>
  <c r="ER20"/>
  <c r="ES20" s="1"/>
  <c r="EQ20"/>
  <c r="EN20"/>
  <c r="EM20"/>
  <c r="EO20" s="1"/>
  <c r="EJ20"/>
  <c r="EK20" s="1"/>
  <c r="EI20"/>
  <c r="EG20"/>
  <c r="EF20"/>
  <c r="EE20"/>
  <c r="EB20"/>
  <c r="EC20" s="1"/>
  <c r="EA20"/>
  <c r="DX20"/>
  <c r="DY20" s="1"/>
  <c r="DW20"/>
  <c r="DT20"/>
  <c r="DU20" s="1"/>
  <c r="DS20"/>
  <c r="DQ20"/>
  <c r="DP20"/>
  <c r="DO20"/>
  <c r="DL20"/>
  <c r="DM20" s="1"/>
  <c r="DK20"/>
  <c r="DH20"/>
  <c r="DI20" s="1"/>
  <c r="DG20"/>
  <c r="DD20"/>
  <c r="DE20" s="1"/>
  <c r="DC20"/>
  <c r="DA20"/>
  <c r="CZ20"/>
  <c r="CY20"/>
  <c r="CV20"/>
  <c r="CW20" s="1"/>
  <c r="CU20"/>
  <c r="CR20"/>
  <c r="CS20" s="1"/>
  <c r="CQ20"/>
  <c r="CN20"/>
  <c r="CO20" s="1"/>
  <c r="CM20"/>
  <c r="CK20"/>
  <c r="CJ20"/>
  <c r="CI20"/>
  <c r="CF20"/>
  <c r="CG20" s="1"/>
  <c r="CE20"/>
  <c r="CC20"/>
  <c r="BX20"/>
  <c r="BY20" s="1"/>
  <c r="BW20"/>
  <c r="BT20"/>
  <c r="BU20" s="1"/>
  <c r="BS20"/>
  <c r="BP20"/>
  <c r="BO20"/>
  <c r="BQ20" s="1"/>
  <c r="BM20"/>
  <c r="BL20"/>
  <c r="BK20"/>
  <c r="BH20"/>
  <c r="BI20" s="1"/>
  <c r="BG20"/>
  <c r="BD20"/>
  <c r="BE20" s="1"/>
  <c r="BC20"/>
  <c r="AZ20"/>
  <c r="AY20"/>
  <c r="BA20" s="1"/>
  <c r="AW20"/>
  <c r="AV20"/>
  <c r="AU20"/>
  <c r="AS20"/>
  <c r="AO20"/>
  <c r="AN20"/>
  <c r="AM20"/>
  <c r="AJ20"/>
  <c r="AK20" s="1"/>
  <c r="AI20"/>
  <c r="AF20"/>
  <c r="AG20" s="1"/>
  <c r="AE20"/>
  <c r="AB20"/>
  <c r="AC20" s="1"/>
  <c r="AA20"/>
  <c r="Y20"/>
  <c r="X20"/>
  <c r="W20"/>
  <c r="T20"/>
  <c r="U20" s="1"/>
  <c r="S20"/>
  <c r="P20"/>
  <c r="Q20" s="1"/>
  <c r="O20"/>
  <c r="L20"/>
  <c r="M20" s="1"/>
  <c r="K20"/>
  <c r="C20" s="1"/>
  <c r="G20"/>
  <c r="E20"/>
  <c r="B20"/>
  <c r="KV19"/>
  <c r="KW19" s="1"/>
  <c r="KU19"/>
  <c r="KR19"/>
  <c r="KS19" s="1"/>
  <c r="KQ19"/>
  <c r="KO19"/>
  <c r="KN19"/>
  <c r="KM19"/>
  <c r="KJ19"/>
  <c r="KK19" s="1"/>
  <c r="KI19"/>
  <c r="KF19"/>
  <c r="KG19" s="1"/>
  <c r="KE19"/>
  <c r="KB19"/>
  <c r="KC19" s="1"/>
  <c r="KA19"/>
  <c r="JY19"/>
  <c r="JX19"/>
  <c r="JW19"/>
  <c r="JT19"/>
  <c r="JU19" s="1"/>
  <c r="JS19"/>
  <c r="JP19"/>
  <c r="JQ19" s="1"/>
  <c r="JO19"/>
  <c r="JL19"/>
  <c r="JM19" s="1"/>
  <c r="JK19"/>
  <c r="JI19"/>
  <c r="JD19"/>
  <c r="JE19" s="1"/>
  <c r="JC19"/>
  <c r="JA19"/>
  <c r="IZ19"/>
  <c r="IY19"/>
  <c r="IV19"/>
  <c r="IW19" s="1"/>
  <c r="IU19"/>
  <c r="IR19"/>
  <c r="IS19" s="1"/>
  <c r="IQ19"/>
  <c r="IN19"/>
  <c r="IO19" s="1"/>
  <c r="IM19"/>
  <c r="IK19"/>
  <c r="IJ19"/>
  <c r="II19"/>
  <c r="IF19"/>
  <c r="IG19" s="1"/>
  <c r="IE19"/>
  <c r="IB19"/>
  <c r="IA19"/>
  <c r="HX19"/>
  <c r="HY19" s="1"/>
  <c r="HW19"/>
  <c r="HU19"/>
  <c r="HT19"/>
  <c r="HS19"/>
  <c r="HP19"/>
  <c r="HQ19" s="1"/>
  <c r="HO19"/>
  <c r="HL19"/>
  <c r="HM19" s="1"/>
  <c r="HK19"/>
  <c r="HH19"/>
  <c r="HI19" s="1"/>
  <c r="HG19"/>
  <c r="HE19"/>
  <c r="HD19"/>
  <c r="HC19"/>
  <c r="GZ19"/>
  <c r="HA19" s="1"/>
  <c r="GY19"/>
  <c r="GV19"/>
  <c r="GU19"/>
  <c r="GR19"/>
  <c r="GS19" s="1"/>
  <c r="GQ19"/>
  <c r="GO19"/>
  <c r="GN19"/>
  <c r="GM19"/>
  <c r="GJ19"/>
  <c r="GK19" s="1"/>
  <c r="GI19"/>
  <c r="GF19"/>
  <c r="GE19"/>
  <c r="GB19"/>
  <c r="GC19" s="1"/>
  <c r="GA19"/>
  <c r="FY19"/>
  <c r="FX19"/>
  <c r="FW19"/>
  <c r="FT19"/>
  <c r="FU19" s="1"/>
  <c r="FS19"/>
  <c r="FP19"/>
  <c r="FO19"/>
  <c r="FL19"/>
  <c r="FK19"/>
  <c r="FH19"/>
  <c r="FI19" s="1"/>
  <c r="FG19"/>
  <c r="FD19"/>
  <c r="FE19" s="1"/>
  <c r="FC19"/>
  <c r="EZ19"/>
  <c r="FA19" s="1"/>
  <c r="EY19"/>
  <c r="EW19"/>
  <c r="EV19"/>
  <c r="EU19"/>
  <c r="ER19"/>
  <c r="ES19" s="1"/>
  <c r="EQ19"/>
  <c r="EN19"/>
  <c r="EO19" s="1"/>
  <c r="EM19"/>
  <c r="EJ19"/>
  <c r="EK19" s="1"/>
  <c r="EI19"/>
  <c r="EG19"/>
  <c r="EF19"/>
  <c r="EE19"/>
  <c r="EB19"/>
  <c r="EC19" s="1"/>
  <c r="EA19"/>
  <c r="DX19"/>
  <c r="DY19" s="1"/>
  <c r="DW19"/>
  <c r="DT19"/>
  <c r="DU19" s="1"/>
  <c r="DS19"/>
  <c r="DQ19"/>
  <c r="DP19"/>
  <c r="DO19"/>
  <c r="DL19"/>
  <c r="DM19" s="1"/>
  <c r="DK19"/>
  <c r="DH19"/>
  <c r="DI19" s="1"/>
  <c r="DG19"/>
  <c r="DD19"/>
  <c r="DE19" s="1"/>
  <c r="DC19"/>
  <c r="DA19"/>
  <c r="CZ19"/>
  <c r="CY19"/>
  <c r="CV19"/>
  <c r="CW19" s="1"/>
  <c r="CU19"/>
  <c r="CR19"/>
  <c r="CS19" s="1"/>
  <c r="CQ19"/>
  <c r="CN19"/>
  <c r="CO19" s="1"/>
  <c r="CM19"/>
  <c r="CK19"/>
  <c r="CJ19"/>
  <c r="CI19"/>
  <c r="CF19"/>
  <c r="CG19" s="1"/>
  <c r="CE19"/>
  <c r="CC19"/>
  <c r="BX19"/>
  <c r="BY19" s="1"/>
  <c r="BW19"/>
  <c r="BT19"/>
  <c r="BU19" s="1"/>
  <c r="BS19"/>
  <c r="BP19"/>
  <c r="BQ19" s="1"/>
  <c r="BO19"/>
  <c r="BM19"/>
  <c r="BL19"/>
  <c r="BK19"/>
  <c r="BH19"/>
  <c r="BI19" s="1"/>
  <c r="BG19"/>
  <c r="BD19"/>
  <c r="BE19" s="1"/>
  <c r="BC19"/>
  <c r="AZ19"/>
  <c r="BA19" s="1"/>
  <c r="AY19"/>
  <c r="AW19"/>
  <c r="AV19"/>
  <c r="AU19"/>
  <c r="AS19"/>
  <c r="AO19"/>
  <c r="AN19"/>
  <c r="AM19"/>
  <c r="AJ19"/>
  <c r="AK19" s="1"/>
  <c r="AI19"/>
  <c r="AF19"/>
  <c r="AG19" s="1"/>
  <c r="AE19"/>
  <c r="AB19"/>
  <c r="AC19" s="1"/>
  <c r="AA19"/>
  <c r="Y19"/>
  <c r="X19"/>
  <c r="W19"/>
  <c r="T19"/>
  <c r="U19" s="1"/>
  <c r="S19"/>
  <c r="P19"/>
  <c r="Q19" s="1"/>
  <c r="O19"/>
  <c r="C19" s="1"/>
  <c r="L19"/>
  <c r="M19" s="1"/>
  <c r="K19"/>
  <c r="G19"/>
  <c r="E19"/>
  <c r="F19" s="1"/>
  <c r="B19"/>
  <c r="KV18"/>
  <c r="KW18" s="1"/>
  <c r="KU18"/>
  <c r="KR18"/>
  <c r="KS18" s="1"/>
  <c r="KQ18"/>
  <c r="KO18"/>
  <c r="KN18"/>
  <c r="KM18"/>
  <c r="KJ18"/>
  <c r="KK18" s="1"/>
  <c r="KI18"/>
  <c r="KF18"/>
  <c r="KG18" s="1"/>
  <c r="KE18"/>
  <c r="KB18"/>
  <c r="KC18" s="1"/>
  <c r="KA18"/>
  <c r="JY18"/>
  <c r="JX18"/>
  <c r="JW18"/>
  <c r="JT18"/>
  <c r="JU18" s="1"/>
  <c r="JS18"/>
  <c r="JP18"/>
  <c r="JQ18" s="1"/>
  <c r="JO18"/>
  <c r="JL18"/>
  <c r="JM18" s="1"/>
  <c r="JK18"/>
  <c r="JI18"/>
  <c r="JD18"/>
  <c r="JE18" s="1"/>
  <c r="JC18"/>
  <c r="JA18"/>
  <c r="IZ18"/>
  <c r="IY18"/>
  <c r="IV18"/>
  <c r="IW18" s="1"/>
  <c r="IU18"/>
  <c r="IR18"/>
  <c r="IS18" s="1"/>
  <c r="IQ18"/>
  <c r="IN18"/>
  <c r="IO18" s="1"/>
  <c r="IM18"/>
  <c r="IK18"/>
  <c r="IJ18"/>
  <c r="II18"/>
  <c r="IF18"/>
  <c r="IG18" s="1"/>
  <c r="IE18"/>
  <c r="IB18"/>
  <c r="IC18" s="1"/>
  <c r="IA18"/>
  <c r="HX18"/>
  <c r="HY18" s="1"/>
  <c r="HW18"/>
  <c r="HU18"/>
  <c r="HT18"/>
  <c r="HS18"/>
  <c r="HP18"/>
  <c r="HQ18" s="1"/>
  <c r="HO18"/>
  <c r="HL18"/>
  <c r="HM18" s="1"/>
  <c r="HK18"/>
  <c r="HH18"/>
  <c r="HI18" s="1"/>
  <c r="HG18"/>
  <c r="HE18"/>
  <c r="HD18"/>
  <c r="HC18"/>
  <c r="GZ18"/>
  <c r="HA18" s="1"/>
  <c r="GY18"/>
  <c r="GV18"/>
  <c r="GW18" s="1"/>
  <c r="GU18"/>
  <c r="GR18"/>
  <c r="GS18" s="1"/>
  <c r="GQ18"/>
  <c r="GO18"/>
  <c r="GN18"/>
  <c r="GM18"/>
  <c r="GJ18"/>
  <c r="GK18" s="1"/>
  <c r="GI18"/>
  <c r="GF18"/>
  <c r="GG18" s="1"/>
  <c r="GE18"/>
  <c r="GB18"/>
  <c r="GC18" s="1"/>
  <c r="GA18"/>
  <c r="FY18"/>
  <c r="FX18"/>
  <c r="FW18"/>
  <c r="FT18"/>
  <c r="FU18" s="1"/>
  <c r="FS18"/>
  <c r="FP18"/>
  <c r="FQ18" s="1"/>
  <c r="FO18"/>
  <c r="FL18"/>
  <c r="FM18" s="1"/>
  <c r="FK18"/>
  <c r="FI18"/>
  <c r="FH18"/>
  <c r="FG18"/>
  <c r="FD18"/>
  <c r="FE18" s="1"/>
  <c r="FC18"/>
  <c r="EZ18"/>
  <c r="FA18" s="1"/>
  <c r="EY18"/>
  <c r="EV18"/>
  <c r="EW18" s="1"/>
  <c r="EU18"/>
  <c r="ES18"/>
  <c r="ER18"/>
  <c r="EQ18"/>
  <c r="EN18"/>
  <c r="EO18" s="1"/>
  <c r="EM18"/>
  <c r="EJ18"/>
  <c r="EK18" s="1"/>
  <c r="EI18"/>
  <c r="EF18"/>
  <c r="EG18" s="1"/>
  <c r="EE18"/>
  <c r="EC18"/>
  <c r="EB18"/>
  <c r="EA18"/>
  <c r="DX18"/>
  <c r="DY18" s="1"/>
  <c r="DW18"/>
  <c r="DT18"/>
  <c r="DU18" s="1"/>
  <c r="DS18"/>
  <c r="DP18"/>
  <c r="DQ18" s="1"/>
  <c r="DO18"/>
  <c r="DM18"/>
  <c r="DL18"/>
  <c r="DK18"/>
  <c r="DH18"/>
  <c r="DI18" s="1"/>
  <c r="DG18"/>
  <c r="DD18"/>
  <c r="DE18" s="1"/>
  <c r="DC18"/>
  <c r="CZ18"/>
  <c r="DA18" s="1"/>
  <c r="CY18"/>
  <c r="CW18"/>
  <c r="CV18"/>
  <c r="CU18"/>
  <c r="CR18"/>
  <c r="CS18" s="1"/>
  <c r="CQ18"/>
  <c r="CN18"/>
  <c r="CO18" s="1"/>
  <c r="CM18"/>
  <c r="CJ18"/>
  <c r="CK18" s="1"/>
  <c r="CI18"/>
  <c r="CG18"/>
  <c r="CF18"/>
  <c r="CE18"/>
  <c r="CC18"/>
  <c r="BY18"/>
  <c r="BX18"/>
  <c r="BW18"/>
  <c r="BT18"/>
  <c r="BU18" s="1"/>
  <c r="BS18"/>
  <c r="BP18"/>
  <c r="BQ18" s="1"/>
  <c r="BO18"/>
  <c r="BL18"/>
  <c r="BM18" s="1"/>
  <c r="BK18"/>
  <c r="BI18"/>
  <c r="BH18"/>
  <c r="BG18"/>
  <c r="BD18"/>
  <c r="BE18" s="1"/>
  <c r="BC18"/>
  <c r="AZ18"/>
  <c r="BA18" s="1"/>
  <c r="AY18"/>
  <c r="AV18"/>
  <c r="AW18" s="1"/>
  <c r="AU18"/>
  <c r="AS18"/>
  <c r="AN18"/>
  <c r="AO18" s="1"/>
  <c r="AM18"/>
  <c r="AK18"/>
  <c r="AJ18"/>
  <c r="AI18"/>
  <c r="AF18"/>
  <c r="AG18" s="1"/>
  <c r="AE18"/>
  <c r="AB18"/>
  <c r="AC18" s="1"/>
  <c r="AA18"/>
  <c r="X18"/>
  <c r="Y18" s="1"/>
  <c r="W18"/>
  <c r="U18"/>
  <c r="T18"/>
  <c r="S18"/>
  <c r="P18"/>
  <c r="Q18" s="1"/>
  <c r="O18"/>
  <c r="L18"/>
  <c r="M18" s="1"/>
  <c r="K18"/>
  <c r="C18" s="1"/>
  <c r="G18"/>
  <c r="E18"/>
  <c r="B18"/>
  <c r="KV17"/>
  <c r="KW17" s="1"/>
  <c r="KU17"/>
  <c r="KR17"/>
  <c r="KS17" s="1"/>
  <c r="KQ17"/>
  <c r="KN17"/>
  <c r="KO17" s="1"/>
  <c r="KM17"/>
  <c r="KK17"/>
  <c r="KJ17"/>
  <c r="KI17"/>
  <c r="KF17"/>
  <c r="KG17" s="1"/>
  <c r="KE17"/>
  <c r="KB17"/>
  <c r="KC17" s="1"/>
  <c r="KA17"/>
  <c r="JX17"/>
  <c r="JY17" s="1"/>
  <c r="JW17"/>
  <c r="JU17"/>
  <c r="JT17"/>
  <c r="JS17"/>
  <c r="JP17"/>
  <c r="JQ17" s="1"/>
  <c r="JO17"/>
  <c r="JL17"/>
  <c r="JM17" s="1"/>
  <c r="JK17"/>
  <c r="JI17"/>
  <c r="JD17"/>
  <c r="JE17" s="1"/>
  <c r="JC17"/>
  <c r="IZ17"/>
  <c r="JA17" s="1"/>
  <c r="IY17"/>
  <c r="IW17"/>
  <c r="IV17"/>
  <c r="IU17"/>
  <c r="IR17"/>
  <c r="IS17" s="1"/>
  <c r="IQ17"/>
  <c r="IN17"/>
  <c r="IO17" s="1"/>
  <c r="IM17"/>
  <c r="IJ17"/>
  <c r="IK17" s="1"/>
  <c r="II17"/>
  <c r="IG17"/>
  <c r="IF17"/>
  <c r="IE17"/>
  <c r="IB17"/>
  <c r="IC17" s="1"/>
  <c r="IA17"/>
  <c r="HX17"/>
  <c r="HY17" s="1"/>
  <c r="HW17"/>
  <c r="HT17"/>
  <c r="HU17" s="1"/>
  <c r="HS17"/>
  <c r="HQ17"/>
  <c r="HP17"/>
  <c r="HO17"/>
  <c r="HL17"/>
  <c r="HM17" s="1"/>
  <c r="HK17"/>
  <c r="HH17"/>
  <c r="HI17" s="1"/>
  <c r="HG17"/>
  <c r="HD17"/>
  <c r="HE17" s="1"/>
  <c r="HC17"/>
  <c r="HA17"/>
  <c r="GZ17"/>
  <c r="GY17"/>
  <c r="GV17"/>
  <c r="GW17" s="1"/>
  <c r="GU17"/>
  <c r="GR17"/>
  <c r="GS17" s="1"/>
  <c r="GQ17"/>
  <c r="GN17"/>
  <c r="GO17" s="1"/>
  <c r="GM17"/>
  <c r="GK17"/>
  <c r="GJ17"/>
  <c r="GI17"/>
  <c r="GF17"/>
  <c r="GG17" s="1"/>
  <c r="GE17"/>
  <c r="GB17"/>
  <c r="GC17" s="1"/>
  <c r="GA17"/>
  <c r="FX17"/>
  <c r="FY17" s="1"/>
  <c r="FW17"/>
  <c r="FU17"/>
  <c r="FT17"/>
  <c r="FS17"/>
  <c r="FP17"/>
  <c r="FQ17" s="1"/>
  <c r="FO17"/>
  <c r="FL17"/>
  <c r="FM17" s="1"/>
  <c r="FK17"/>
  <c r="FH17"/>
  <c r="FI17" s="1"/>
  <c r="FG17"/>
  <c r="FE17"/>
  <c r="FD17"/>
  <c r="FC17"/>
  <c r="EZ17"/>
  <c r="FA17" s="1"/>
  <c r="EY17"/>
  <c r="EV17"/>
  <c r="EW17" s="1"/>
  <c r="EU17"/>
  <c r="ER17"/>
  <c r="ES17" s="1"/>
  <c r="EQ17"/>
  <c r="EO17"/>
  <c r="EN17"/>
  <c r="EM17"/>
  <c r="EJ17"/>
  <c r="EK17" s="1"/>
  <c r="EI17"/>
  <c r="EF17"/>
  <c r="EG17" s="1"/>
  <c r="EE17"/>
  <c r="EB17"/>
  <c r="EC17" s="1"/>
  <c r="EA17"/>
  <c r="DY17"/>
  <c r="DX17"/>
  <c r="DW17"/>
  <c r="DT17"/>
  <c r="DU17" s="1"/>
  <c r="DS17"/>
  <c r="DP17"/>
  <c r="DO17"/>
  <c r="DQ17" s="1"/>
  <c r="DL17"/>
  <c r="DM17" s="1"/>
  <c r="DK17"/>
  <c r="DI17"/>
  <c r="DH17"/>
  <c r="DG17"/>
  <c r="DD17"/>
  <c r="DE17" s="1"/>
  <c r="DC17"/>
  <c r="CZ17"/>
  <c r="DA17" s="1"/>
  <c r="CY17"/>
  <c r="CV17"/>
  <c r="CW17" s="1"/>
  <c r="CU17"/>
  <c r="CS17"/>
  <c r="CR17"/>
  <c r="CQ17"/>
  <c r="CN17"/>
  <c r="CO17" s="1"/>
  <c r="CM17"/>
  <c r="CJ17"/>
  <c r="CK17" s="1"/>
  <c r="CI17"/>
  <c r="CF17"/>
  <c r="CG17" s="1"/>
  <c r="CE17"/>
  <c r="CC17"/>
  <c r="BX17"/>
  <c r="BY17" s="1"/>
  <c r="BW17"/>
  <c r="BU17"/>
  <c r="BT17"/>
  <c r="BS17"/>
  <c r="BP17"/>
  <c r="BQ17" s="1"/>
  <c r="BO17"/>
  <c r="BL17"/>
  <c r="BK17"/>
  <c r="BM17" s="1"/>
  <c r="BH17"/>
  <c r="BI17" s="1"/>
  <c r="BG17"/>
  <c r="BE17"/>
  <c r="BD17"/>
  <c r="BC17"/>
  <c r="AZ17"/>
  <c r="BA17" s="1"/>
  <c r="AY17"/>
  <c r="AV17"/>
  <c r="AW17" s="1"/>
  <c r="AU17"/>
  <c r="AS17"/>
  <c r="AN17"/>
  <c r="AO17" s="1"/>
  <c r="AM17"/>
  <c r="AJ17"/>
  <c r="AK17" s="1"/>
  <c r="AI17"/>
  <c r="AG17"/>
  <c r="AF17"/>
  <c r="AE17"/>
  <c r="AB17"/>
  <c r="AC17" s="1"/>
  <c r="AA17"/>
  <c r="X17"/>
  <c r="Y17" s="1"/>
  <c r="W17"/>
  <c r="T17"/>
  <c r="U17" s="1"/>
  <c r="S17"/>
  <c r="Q17"/>
  <c r="P17"/>
  <c r="O17"/>
  <c r="L17"/>
  <c r="M17" s="1"/>
  <c r="K17"/>
  <c r="G17"/>
  <c r="E17"/>
  <c r="F17" s="1"/>
  <c r="C17"/>
  <c r="KY17" s="1"/>
  <c r="B17"/>
  <c r="KW16"/>
  <c r="KV16"/>
  <c r="KU16"/>
  <c r="KR16"/>
  <c r="KS16" s="1"/>
  <c r="KQ16"/>
  <c r="KN16"/>
  <c r="KO16" s="1"/>
  <c r="KM16"/>
  <c r="KJ16"/>
  <c r="KK16" s="1"/>
  <c r="KI16"/>
  <c r="KG16"/>
  <c r="KF16"/>
  <c r="KE16"/>
  <c r="KB16"/>
  <c r="KC16" s="1"/>
  <c r="KA16"/>
  <c r="JX16"/>
  <c r="JY16" s="1"/>
  <c r="JW16"/>
  <c r="JT16"/>
  <c r="JU16" s="1"/>
  <c r="JS16"/>
  <c r="JQ16"/>
  <c r="JP16"/>
  <c r="JO16"/>
  <c r="JL16"/>
  <c r="JM16" s="1"/>
  <c r="JK16"/>
  <c r="JI16"/>
  <c r="JD16"/>
  <c r="JE16" s="1"/>
  <c r="JC16"/>
  <c r="IZ16"/>
  <c r="IY16"/>
  <c r="JA16" s="1"/>
  <c r="IV16"/>
  <c r="IW16" s="1"/>
  <c r="IU16"/>
  <c r="IS16"/>
  <c r="IR16"/>
  <c r="IQ16"/>
  <c r="IN16"/>
  <c r="IO16" s="1"/>
  <c r="IM16"/>
  <c r="IJ16"/>
  <c r="IK16" s="1"/>
  <c r="II16"/>
  <c r="IF16"/>
  <c r="IG16" s="1"/>
  <c r="IE16"/>
  <c r="IC16"/>
  <c r="IB16"/>
  <c r="IA16"/>
  <c r="HX16"/>
  <c r="HY16" s="1"/>
  <c r="HW16"/>
  <c r="HT16"/>
  <c r="HS16"/>
  <c r="HU16" s="1"/>
  <c r="HP16"/>
  <c r="HQ16" s="1"/>
  <c r="HO16"/>
  <c r="HM16"/>
  <c r="HL16"/>
  <c r="HK16"/>
  <c r="HH16"/>
  <c r="HI16" s="1"/>
  <c r="HG16"/>
  <c r="HD16"/>
  <c r="HE16" s="1"/>
  <c r="HC16"/>
  <c r="GZ16"/>
  <c r="HA16" s="1"/>
  <c r="GY16"/>
  <c r="GW16"/>
  <c r="GV16"/>
  <c r="GU16"/>
  <c r="GR16"/>
  <c r="GS16" s="1"/>
  <c r="GQ16"/>
  <c r="GN16"/>
  <c r="GO16" s="1"/>
  <c r="GM16"/>
  <c r="GJ16"/>
  <c r="GK16" s="1"/>
  <c r="GI16"/>
  <c r="GG16"/>
  <c r="GF16"/>
  <c r="GE16"/>
  <c r="GB16"/>
  <c r="GC16" s="1"/>
  <c r="GA16"/>
  <c r="FX16"/>
  <c r="FY16" s="1"/>
  <c r="FW16"/>
  <c r="FT16"/>
  <c r="FU16" s="1"/>
  <c r="FS16"/>
  <c r="FQ16"/>
  <c r="FP16"/>
  <c r="FO16"/>
  <c r="FL16"/>
  <c r="FM16" s="1"/>
  <c r="FK16"/>
  <c r="FH16"/>
  <c r="FI16" s="1"/>
  <c r="FG16"/>
  <c r="FD16"/>
  <c r="FE16" s="1"/>
  <c r="FC16"/>
  <c r="FA16"/>
  <c r="EZ16"/>
  <c r="EY16"/>
  <c r="EV16"/>
  <c r="EW16" s="1"/>
  <c r="EU16"/>
  <c r="ER16"/>
  <c r="ES16" s="1"/>
  <c r="EQ16"/>
  <c r="EN16"/>
  <c r="EO16" s="1"/>
  <c r="EM16"/>
  <c r="EK16"/>
  <c r="EJ16"/>
  <c r="EI16"/>
  <c r="EF16"/>
  <c r="EG16" s="1"/>
  <c r="EE16"/>
  <c r="EB16"/>
  <c r="EC16" s="1"/>
  <c r="EA16"/>
  <c r="DX16"/>
  <c r="DY16" s="1"/>
  <c r="DW16"/>
  <c r="DU16"/>
  <c r="DT16"/>
  <c r="DS16"/>
  <c r="DP16"/>
  <c r="DQ16" s="1"/>
  <c r="DO16"/>
  <c r="DL16"/>
  <c r="DM16" s="1"/>
  <c r="DK16"/>
  <c r="DH16"/>
  <c r="DI16" s="1"/>
  <c r="DG16"/>
  <c r="DE16"/>
  <c r="DD16"/>
  <c r="DC16"/>
  <c r="CZ16"/>
  <c r="DA16" s="1"/>
  <c r="CY16"/>
  <c r="CV16"/>
  <c r="CW16" s="1"/>
  <c r="CU16"/>
  <c r="CR16"/>
  <c r="CS16" s="1"/>
  <c r="CQ16"/>
  <c r="CO16"/>
  <c r="CN16"/>
  <c r="CM16"/>
  <c r="CJ16"/>
  <c r="CK16" s="1"/>
  <c r="CI16"/>
  <c r="CF16"/>
  <c r="CG16" s="1"/>
  <c r="CE16"/>
  <c r="CC16"/>
  <c r="BX16"/>
  <c r="BY16" s="1"/>
  <c r="BW16"/>
  <c r="BT16"/>
  <c r="BU16" s="1"/>
  <c r="BS16"/>
  <c r="BQ16"/>
  <c r="BP16"/>
  <c r="BO16"/>
  <c r="BL16"/>
  <c r="BM16" s="1"/>
  <c r="BK16"/>
  <c r="BH16"/>
  <c r="BI16" s="1"/>
  <c r="BG16"/>
  <c r="BD16"/>
  <c r="BE16" s="1"/>
  <c r="BC16"/>
  <c r="BA16"/>
  <c r="AZ16"/>
  <c r="AY16"/>
  <c r="AV16"/>
  <c r="AW16" s="1"/>
  <c r="AU16"/>
  <c r="AS16"/>
  <c r="AN16"/>
  <c r="AO16" s="1"/>
  <c r="AM16"/>
  <c r="AJ16"/>
  <c r="AK16" s="1"/>
  <c r="AI16"/>
  <c r="AF16"/>
  <c r="AG16" s="1"/>
  <c r="AE16"/>
  <c r="AC16"/>
  <c r="AB16"/>
  <c r="AA16"/>
  <c r="X16"/>
  <c r="Y16" s="1"/>
  <c r="W16"/>
  <c r="T16"/>
  <c r="U16" s="1"/>
  <c r="S16"/>
  <c r="P16"/>
  <c r="Q16" s="1"/>
  <c r="O16"/>
  <c r="M16"/>
  <c r="L16"/>
  <c r="K16"/>
  <c r="C16" s="1"/>
  <c r="G16"/>
  <c r="E16"/>
  <c r="D16"/>
  <c r="H16" s="1"/>
  <c r="B16"/>
  <c r="KV15"/>
  <c r="KW15" s="1"/>
  <c r="KU15"/>
  <c r="KS15"/>
  <c r="KR15"/>
  <c r="KQ15"/>
  <c r="KN15"/>
  <c r="KO15" s="1"/>
  <c r="KM15"/>
  <c r="KJ15"/>
  <c r="KI15"/>
  <c r="KK15" s="1"/>
  <c r="KF15"/>
  <c r="KG15" s="1"/>
  <c r="KE15"/>
  <c r="KC15"/>
  <c r="KB15"/>
  <c r="KA15"/>
  <c r="JX15"/>
  <c r="JY15" s="1"/>
  <c r="JW15"/>
  <c r="JT15"/>
  <c r="JS15"/>
  <c r="JU15" s="1"/>
  <c r="JP15"/>
  <c r="JQ15" s="1"/>
  <c r="JO15"/>
  <c r="JM15"/>
  <c r="JL15"/>
  <c r="JK15"/>
  <c r="JI15"/>
  <c r="JE15"/>
  <c r="JD15"/>
  <c r="JC15"/>
  <c r="IZ15"/>
  <c r="JA15" s="1"/>
  <c r="IY15"/>
  <c r="IV15"/>
  <c r="IU15"/>
  <c r="IW15" s="1"/>
  <c r="IR15"/>
  <c r="IS15" s="1"/>
  <c r="IQ15"/>
  <c r="IO15"/>
  <c r="IN15"/>
  <c r="IM15"/>
  <c r="IJ15"/>
  <c r="IK15" s="1"/>
  <c r="II15"/>
  <c r="IF15"/>
  <c r="IE15"/>
  <c r="IG15" s="1"/>
  <c r="IB15"/>
  <c r="IC15" s="1"/>
  <c r="IA15"/>
  <c r="HY15"/>
  <c r="HX15"/>
  <c r="HW15"/>
  <c r="HT15"/>
  <c r="HU15" s="1"/>
  <c r="HS15"/>
  <c r="HP15"/>
  <c r="HO15"/>
  <c r="HQ15" s="1"/>
  <c r="HL15"/>
  <c r="HM15" s="1"/>
  <c r="HK15"/>
  <c r="HI15"/>
  <c r="HH15"/>
  <c r="HG15"/>
  <c r="HD15"/>
  <c r="HE15" s="1"/>
  <c r="HC15"/>
  <c r="GZ15"/>
  <c r="GY15"/>
  <c r="HA15" s="1"/>
  <c r="GV15"/>
  <c r="GW15" s="1"/>
  <c r="GU15"/>
  <c r="GS15"/>
  <c r="GR15"/>
  <c r="GQ15"/>
  <c r="GN15"/>
  <c r="GO15" s="1"/>
  <c r="GM15"/>
  <c r="GJ15"/>
  <c r="GI15"/>
  <c r="GK15" s="1"/>
  <c r="GF15"/>
  <c r="GG15" s="1"/>
  <c r="GE15"/>
  <c r="GC15"/>
  <c r="GB15"/>
  <c r="GA15"/>
  <c r="FX15"/>
  <c r="FY15" s="1"/>
  <c r="FW15"/>
  <c r="FT15"/>
  <c r="FS15"/>
  <c r="FU15" s="1"/>
  <c r="FP15"/>
  <c r="FQ15" s="1"/>
  <c r="FO15"/>
  <c r="FM15"/>
  <c r="FL15"/>
  <c r="FK15"/>
  <c r="FH15"/>
  <c r="FI15" s="1"/>
  <c r="FG15"/>
  <c r="FD15"/>
  <c r="FC15"/>
  <c r="FE15" s="1"/>
  <c r="EZ15"/>
  <c r="FA15" s="1"/>
  <c r="EY15"/>
  <c r="EW15"/>
  <c r="EV15"/>
  <c r="EU15"/>
  <c r="ER15"/>
  <c r="ES15" s="1"/>
  <c r="EQ15"/>
  <c r="EN15"/>
  <c r="EM15"/>
  <c r="EO15" s="1"/>
  <c r="EJ15"/>
  <c r="EK15" s="1"/>
  <c r="EI15"/>
  <c r="EG15"/>
  <c r="EF15"/>
  <c r="EE15"/>
  <c r="EB15"/>
  <c r="EC15" s="1"/>
  <c r="EA15"/>
  <c r="DX15"/>
  <c r="DW15"/>
  <c r="DY15" s="1"/>
  <c r="DT15"/>
  <c r="DU15" s="1"/>
  <c r="DS15"/>
  <c r="DQ15"/>
  <c r="DP15"/>
  <c r="DO15"/>
  <c r="DL15"/>
  <c r="DM15" s="1"/>
  <c r="DK15"/>
  <c r="DH15"/>
  <c r="DG15"/>
  <c r="DI15" s="1"/>
  <c r="DD15"/>
  <c r="DE15" s="1"/>
  <c r="DC15"/>
  <c r="DA15"/>
  <c r="CZ15"/>
  <c r="CY15"/>
  <c r="CV15"/>
  <c r="CW15" s="1"/>
  <c r="CU15"/>
  <c r="CR15"/>
  <c r="CS15" s="1"/>
  <c r="CQ15"/>
  <c r="CN15"/>
  <c r="CO15" s="1"/>
  <c r="CM15"/>
  <c r="CK15"/>
  <c r="CJ15"/>
  <c r="CI15"/>
  <c r="CF15"/>
  <c r="CG15" s="1"/>
  <c r="CE15"/>
  <c r="CC15"/>
  <c r="BX15"/>
  <c r="BY15" s="1"/>
  <c r="BW15"/>
  <c r="BT15"/>
  <c r="BU15" s="1"/>
  <c r="BS15"/>
  <c r="BP15"/>
  <c r="BQ15" s="1"/>
  <c r="BO15"/>
  <c r="BM15"/>
  <c r="BL15"/>
  <c r="BK15"/>
  <c r="BH15"/>
  <c r="BI15" s="1"/>
  <c r="BG15"/>
  <c r="BD15"/>
  <c r="BE15" s="1"/>
  <c r="BC15"/>
  <c r="AZ15"/>
  <c r="BA15" s="1"/>
  <c r="AY15"/>
  <c r="AW15"/>
  <c r="AV15"/>
  <c r="AU15"/>
  <c r="AS15"/>
  <c r="AO15"/>
  <c r="AN15"/>
  <c r="AM15"/>
  <c r="AJ15"/>
  <c r="AK15" s="1"/>
  <c r="AI15"/>
  <c r="AF15"/>
  <c r="AG15" s="1"/>
  <c r="AE15"/>
  <c r="AB15"/>
  <c r="AC15" s="1"/>
  <c r="AA15"/>
  <c r="Y15"/>
  <c r="X15"/>
  <c r="W15"/>
  <c r="T15"/>
  <c r="U15" s="1"/>
  <c r="S15"/>
  <c r="P15"/>
  <c r="Q15" s="1"/>
  <c r="O15"/>
  <c r="C15" s="1"/>
  <c r="L15"/>
  <c r="M15" s="1"/>
  <c r="K15"/>
  <c r="G15"/>
  <c r="E15"/>
  <c r="B15"/>
  <c r="KV14"/>
  <c r="KV32" s="1"/>
  <c r="KU14"/>
  <c r="KU32" s="1"/>
  <c r="KR14"/>
  <c r="KR32" s="1"/>
  <c r="KQ14"/>
  <c r="KQ32" s="1"/>
  <c r="KQ40" s="1"/>
  <c r="KO14"/>
  <c r="KN14"/>
  <c r="KN32" s="1"/>
  <c r="KM14"/>
  <c r="KM32" s="1"/>
  <c r="KM40" s="1"/>
  <c r="KJ14"/>
  <c r="KJ32" s="1"/>
  <c r="KI14"/>
  <c r="KI32" s="1"/>
  <c r="KI40" s="1"/>
  <c r="KF14"/>
  <c r="KF32" s="1"/>
  <c r="KE14"/>
  <c r="KE32" s="1"/>
  <c r="KE40" s="1"/>
  <c r="KB14"/>
  <c r="KB32" s="1"/>
  <c r="KA14"/>
  <c r="KA32" s="1"/>
  <c r="KA40" s="1"/>
  <c r="JY14"/>
  <c r="JX14"/>
  <c r="JX32" s="1"/>
  <c r="JW14"/>
  <c r="JW32" s="1"/>
  <c r="JW40" s="1"/>
  <c r="JT14"/>
  <c r="JT32" s="1"/>
  <c r="JS14"/>
  <c r="JS32" s="1"/>
  <c r="JS40" s="1"/>
  <c r="JP14"/>
  <c r="JP32" s="1"/>
  <c r="JO14"/>
  <c r="JO32" s="1"/>
  <c r="JO40" s="1"/>
  <c r="JL14"/>
  <c r="JL32" s="1"/>
  <c r="JK14"/>
  <c r="JK32" s="1"/>
  <c r="JK40" s="1"/>
  <c r="JI14"/>
  <c r="JD14"/>
  <c r="JD32" s="1"/>
  <c r="JC14"/>
  <c r="JC32" s="1"/>
  <c r="JC40" s="1"/>
  <c r="JA14"/>
  <c r="IZ14"/>
  <c r="IZ32" s="1"/>
  <c r="IY14"/>
  <c r="IY32" s="1"/>
  <c r="IY40" s="1"/>
  <c r="IV14"/>
  <c r="IV32" s="1"/>
  <c r="IU14"/>
  <c r="IU32" s="1"/>
  <c r="IU40" s="1"/>
  <c r="IR14"/>
  <c r="IR32" s="1"/>
  <c r="IQ14"/>
  <c r="IQ32" s="1"/>
  <c r="IQ40" s="1"/>
  <c r="IN14"/>
  <c r="IN32" s="1"/>
  <c r="IM14"/>
  <c r="IM32" s="1"/>
  <c r="IM40" s="1"/>
  <c r="IK14"/>
  <c r="IJ14"/>
  <c r="IJ32" s="1"/>
  <c r="II14"/>
  <c r="II32" s="1"/>
  <c r="II40" s="1"/>
  <c r="IF14"/>
  <c r="IF32" s="1"/>
  <c r="IE14"/>
  <c r="IE32" s="1"/>
  <c r="IE40" s="1"/>
  <c r="IB14"/>
  <c r="IB32" s="1"/>
  <c r="IA14"/>
  <c r="IA32" s="1"/>
  <c r="IA40" s="1"/>
  <c r="HX14"/>
  <c r="HX32" s="1"/>
  <c r="HW14"/>
  <c r="HW32" s="1"/>
  <c r="HW40" s="1"/>
  <c r="HU14"/>
  <c r="HT14"/>
  <c r="HT32" s="1"/>
  <c r="HS14"/>
  <c r="HS32" s="1"/>
  <c r="HS40" s="1"/>
  <c r="HP14"/>
  <c r="HP32" s="1"/>
  <c r="HO14"/>
  <c r="HO32" s="1"/>
  <c r="HO40" s="1"/>
  <c r="HL14"/>
  <c r="HL32" s="1"/>
  <c r="HK14"/>
  <c r="HK32" s="1"/>
  <c r="HK40" s="1"/>
  <c r="HH14"/>
  <c r="HH32" s="1"/>
  <c r="HG14"/>
  <c r="HG32" s="1"/>
  <c r="HG40" s="1"/>
  <c r="HE14"/>
  <c r="HD14"/>
  <c r="HD32" s="1"/>
  <c r="HC14"/>
  <c r="HC32" s="1"/>
  <c r="HC40" s="1"/>
  <c r="GZ14"/>
  <c r="GZ32" s="1"/>
  <c r="GY14"/>
  <c r="GY32" s="1"/>
  <c r="GY40" s="1"/>
  <c r="GV14"/>
  <c r="GV32" s="1"/>
  <c r="GU14"/>
  <c r="GU32" s="1"/>
  <c r="GU40" s="1"/>
  <c r="GR14"/>
  <c r="GR32" s="1"/>
  <c r="GQ14"/>
  <c r="GQ32" s="1"/>
  <c r="GQ40" s="1"/>
  <c r="GO14"/>
  <c r="GN14"/>
  <c r="GN32" s="1"/>
  <c r="GM14"/>
  <c r="GM32" s="1"/>
  <c r="GM40" s="1"/>
  <c r="GJ14"/>
  <c r="GJ32" s="1"/>
  <c r="GI14"/>
  <c r="GI32" s="1"/>
  <c r="GI40" s="1"/>
  <c r="GF14"/>
  <c r="GF32" s="1"/>
  <c r="GE14"/>
  <c r="GE32" s="1"/>
  <c r="GE40" s="1"/>
  <c r="GB14"/>
  <c r="GB32" s="1"/>
  <c r="GA14"/>
  <c r="GA32" s="1"/>
  <c r="GA40" s="1"/>
  <c r="FY14"/>
  <c r="FX14"/>
  <c r="FX32" s="1"/>
  <c r="FW14"/>
  <c r="FW32" s="1"/>
  <c r="FW40" s="1"/>
  <c r="FT14"/>
  <c r="FT32" s="1"/>
  <c r="FS14"/>
  <c r="FS32" s="1"/>
  <c r="FS40" s="1"/>
  <c r="FP14"/>
  <c r="FP32" s="1"/>
  <c r="FO14"/>
  <c r="FO32" s="1"/>
  <c r="FO40" s="1"/>
  <c r="FL14"/>
  <c r="FL32" s="1"/>
  <c r="FK14"/>
  <c r="FK32" s="1"/>
  <c r="FK40" s="1"/>
  <c r="FI14"/>
  <c r="FH14"/>
  <c r="FH32" s="1"/>
  <c r="FG14"/>
  <c r="FG32" s="1"/>
  <c r="FG40" s="1"/>
  <c r="FD14"/>
  <c r="FD32" s="1"/>
  <c r="FC14"/>
  <c r="FC32" s="1"/>
  <c r="FC40" s="1"/>
  <c r="EZ14"/>
  <c r="EZ32" s="1"/>
  <c r="EY14"/>
  <c r="EY32" s="1"/>
  <c r="EY40" s="1"/>
  <c r="EV14"/>
  <c r="EV32" s="1"/>
  <c r="EU14"/>
  <c r="EU32" s="1"/>
  <c r="EU40" s="1"/>
  <c r="ES14"/>
  <c r="ER14"/>
  <c r="ER32" s="1"/>
  <c r="EQ14"/>
  <c r="EQ32" s="1"/>
  <c r="EQ40" s="1"/>
  <c r="EN14"/>
  <c r="EN32" s="1"/>
  <c r="EM14"/>
  <c r="EM32" s="1"/>
  <c r="EM40" s="1"/>
  <c r="EJ14"/>
  <c r="EJ32" s="1"/>
  <c r="EI14"/>
  <c r="EI32" s="1"/>
  <c r="EI40" s="1"/>
  <c r="EF14"/>
  <c r="EF32" s="1"/>
  <c r="EE14"/>
  <c r="EE32" s="1"/>
  <c r="EE40" s="1"/>
  <c r="EC14"/>
  <c r="EB14"/>
  <c r="EB32" s="1"/>
  <c r="EA14"/>
  <c r="EA32" s="1"/>
  <c r="EA40" s="1"/>
  <c r="DX14"/>
  <c r="DX32" s="1"/>
  <c r="DW14"/>
  <c r="DW32" s="1"/>
  <c r="DW40" s="1"/>
  <c r="DT14"/>
  <c r="DT32" s="1"/>
  <c r="DS14"/>
  <c r="DS32" s="1"/>
  <c r="DS40" s="1"/>
  <c r="DP14"/>
  <c r="DP32" s="1"/>
  <c r="DO14"/>
  <c r="DO32" s="1"/>
  <c r="DO40" s="1"/>
  <c r="DM14"/>
  <c r="DL14"/>
  <c r="DL32" s="1"/>
  <c r="DK14"/>
  <c r="DK32" s="1"/>
  <c r="DK40" s="1"/>
  <c r="DH14"/>
  <c r="DH32" s="1"/>
  <c r="DG14"/>
  <c r="DG32" s="1"/>
  <c r="DG40" s="1"/>
  <c r="DD14"/>
  <c r="DD32" s="1"/>
  <c r="DC14"/>
  <c r="DC32" s="1"/>
  <c r="DC40" s="1"/>
  <c r="CZ14"/>
  <c r="CZ32" s="1"/>
  <c r="CY14"/>
  <c r="CY32" s="1"/>
  <c r="CY40" s="1"/>
  <c r="CW14"/>
  <c r="CV14"/>
  <c r="CV32" s="1"/>
  <c r="CU14"/>
  <c r="CU32" s="1"/>
  <c r="CU40" s="1"/>
  <c r="CR14"/>
  <c r="CR32" s="1"/>
  <c r="CQ14"/>
  <c r="CQ32" s="1"/>
  <c r="CQ40" s="1"/>
  <c r="CN14"/>
  <c r="CN32" s="1"/>
  <c r="CM14"/>
  <c r="CM32" s="1"/>
  <c r="CM40" s="1"/>
  <c r="CJ14"/>
  <c r="CJ32" s="1"/>
  <c r="CI14"/>
  <c r="CI32" s="1"/>
  <c r="CI40" s="1"/>
  <c r="CG14"/>
  <c r="CF14"/>
  <c r="CF32" s="1"/>
  <c r="CE14"/>
  <c r="CE32" s="1"/>
  <c r="CE40" s="1"/>
  <c r="CC14"/>
  <c r="BY14"/>
  <c r="BX14"/>
  <c r="BX32" s="1"/>
  <c r="BW14"/>
  <c r="BW32" s="1"/>
  <c r="BW40" s="1"/>
  <c r="BT14"/>
  <c r="BT32" s="1"/>
  <c r="BS14"/>
  <c r="BS32" s="1"/>
  <c r="BS40" s="1"/>
  <c r="BP14"/>
  <c r="BP32" s="1"/>
  <c r="BO14"/>
  <c r="BO32" s="1"/>
  <c r="BO40" s="1"/>
  <c r="BM14"/>
  <c r="BL14"/>
  <c r="BL32" s="1"/>
  <c r="BK14"/>
  <c r="BK32" s="1"/>
  <c r="BK40" s="1"/>
  <c r="BI14"/>
  <c r="BH14"/>
  <c r="BH32" s="1"/>
  <c r="BG14"/>
  <c r="BG32" s="1"/>
  <c r="BG40" s="1"/>
  <c r="BD14"/>
  <c r="BD32" s="1"/>
  <c r="BC14"/>
  <c r="BC32" s="1"/>
  <c r="BC40" s="1"/>
  <c r="AZ14"/>
  <c r="AZ32" s="1"/>
  <c r="AY14"/>
  <c r="AY32" s="1"/>
  <c r="AY40" s="1"/>
  <c r="AW14"/>
  <c r="AV14"/>
  <c r="AV32" s="1"/>
  <c r="AU14"/>
  <c r="AU32" s="1"/>
  <c r="AU40" s="1"/>
  <c r="AS14"/>
  <c r="AO14"/>
  <c r="AN14"/>
  <c r="AN32" s="1"/>
  <c r="AM14"/>
  <c r="AM32" s="1"/>
  <c r="AM40" s="1"/>
  <c r="AK14"/>
  <c r="AJ14"/>
  <c r="AJ32" s="1"/>
  <c r="AI14"/>
  <c r="AI32" s="1"/>
  <c r="AI40" s="1"/>
  <c r="AF14"/>
  <c r="AF32" s="1"/>
  <c r="AE14"/>
  <c r="AE32" s="1"/>
  <c r="AE40" s="1"/>
  <c r="AB14"/>
  <c r="AB32" s="1"/>
  <c r="AA14"/>
  <c r="AA32" s="1"/>
  <c r="AA40" s="1"/>
  <c r="X14"/>
  <c r="X32" s="1"/>
  <c r="W14"/>
  <c r="W32" s="1"/>
  <c r="W40" s="1"/>
  <c r="U14"/>
  <c r="T14"/>
  <c r="T32" s="1"/>
  <c r="S14"/>
  <c r="S32" s="1"/>
  <c r="S40" s="1"/>
  <c r="P14"/>
  <c r="P32" s="1"/>
  <c r="O14"/>
  <c r="O32" s="1"/>
  <c r="O40" s="1"/>
  <c r="L14"/>
  <c r="L32" s="1"/>
  <c r="K14"/>
  <c r="K32" s="1"/>
  <c r="K40" s="1"/>
  <c r="F14"/>
  <c r="F32" s="1"/>
  <c r="B14"/>
  <c r="B32" s="1"/>
  <c r="B40" s="1"/>
  <c r="B41" s="1"/>
  <c r="O3"/>
  <c r="F33" i="5" l="1"/>
  <c r="F40" s="1"/>
  <c r="I30"/>
  <c r="H33"/>
  <c r="I26"/>
  <c r="B40"/>
  <c r="B41" s="1"/>
  <c r="G8"/>
  <c r="G26" s="1"/>
  <c r="G33" s="1"/>
  <c r="G40" s="1"/>
  <c r="G28"/>
  <c r="G30" s="1"/>
  <c r="E8"/>
  <c r="E26" s="1"/>
  <c r="E33" s="1"/>
  <c r="E40" s="1"/>
  <c r="I8"/>
  <c r="KY16" i="3"/>
  <c r="KZ16"/>
  <c r="KY19"/>
  <c r="KZ19"/>
  <c r="F15"/>
  <c r="F16"/>
  <c r="KZ18"/>
  <c r="F18"/>
  <c r="KY18"/>
  <c r="KY15"/>
  <c r="KZ15"/>
  <c r="T40"/>
  <c r="U40" s="1"/>
  <c r="U32"/>
  <c r="AJ40"/>
  <c r="AK40" s="1"/>
  <c r="AK32"/>
  <c r="BH40"/>
  <c r="BI40" s="1"/>
  <c r="BI32"/>
  <c r="BX40"/>
  <c r="BY40" s="1"/>
  <c r="BY32"/>
  <c r="CF40"/>
  <c r="CG40" s="1"/>
  <c r="CG32"/>
  <c r="CV40"/>
  <c r="CW40" s="1"/>
  <c r="CW32"/>
  <c r="DL40"/>
  <c r="DM40" s="1"/>
  <c r="DM32"/>
  <c r="EB40"/>
  <c r="EC40" s="1"/>
  <c r="EC32"/>
  <c r="ER40"/>
  <c r="ES40" s="1"/>
  <c r="ES32"/>
  <c r="FH40"/>
  <c r="FI40" s="1"/>
  <c r="FI32"/>
  <c r="FY32"/>
  <c r="GO32"/>
  <c r="HE32"/>
  <c r="HT40"/>
  <c r="HU40" s="1"/>
  <c r="HU32"/>
  <c r="IK32"/>
  <c r="JA32"/>
  <c r="JX40"/>
  <c r="JY40" s="1"/>
  <c r="JY32"/>
  <c r="KN40"/>
  <c r="KO40" s="1"/>
  <c r="KO32"/>
  <c r="H24"/>
  <c r="I24"/>
  <c r="KZ25"/>
  <c r="KY25"/>
  <c r="Y14"/>
  <c r="CK14"/>
  <c r="DA14"/>
  <c r="DQ14"/>
  <c r="EG14"/>
  <c r="EW14"/>
  <c r="FM14"/>
  <c r="GC14"/>
  <c r="GS14"/>
  <c r="HI14"/>
  <c r="HY14"/>
  <c r="IO14"/>
  <c r="JE14"/>
  <c r="JM14"/>
  <c r="KC14"/>
  <c r="KS14"/>
  <c r="D15"/>
  <c r="I15" s="1"/>
  <c r="KZ17"/>
  <c r="D19"/>
  <c r="I19" s="1"/>
  <c r="FM19"/>
  <c r="GW19"/>
  <c r="F24"/>
  <c r="X40"/>
  <c r="Y40" s="1"/>
  <c r="Y32"/>
  <c r="AN40"/>
  <c r="AO40" s="1"/>
  <c r="AO32"/>
  <c r="AV40"/>
  <c r="AW40" s="1"/>
  <c r="AW32"/>
  <c r="BL40"/>
  <c r="BM40" s="1"/>
  <c r="BM32"/>
  <c r="CJ40"/>
  <c r="CK40" s="1"/>
  <c r="CK32"/>
  <c r="CZ40"/>
  <c r="DA40" s="1"/>
  <c r="DA32"/>
  <c r="DP40"/>
  <c r="DQ40" s="1"/>
  <c r="DQ32"/>
  <c r="EF40"/>
  <c r="EG40" s="1"/>
  <c r="EG32"/>
  <c r="EV40"/>
  <c r="EW40" s="1"/>
  <c r="EW32"/>
  <c r="FL40"/>
  <c r="FM40" s="1"/>
  <c r="FM32"/>
  <c r="GB40"/>
  <c r="GC40" s="1"/>
  <c r="GC32"/>
  <c r="GR40"/>
  <c r="GS40" s="1"/>
  <c r="GS32"/>
  <c r="HH40"/>
  <c r="HI40" s="1"/>
  <c r="HI32"/>
  <c r="HX40"/>
  <c r="HY40" s="1"/>
  <c r="HY32"/>
  <c r="IN40"/>
  <c r="IO40" s="1"/>
  <c r="IO32"/>
  <c r="JD40"/>
  <c r="JE40" s="1"/>
  <c r="JE32"/>
  <c r="JL40"/>
  <c r="JM40" s="1"/>
  <c r="JM32"/>
  <c r="KB40"/>
  <c r="KC40" s="1"/>
  <c r="KC32"/>
  <c r="KR40"/>
  <c r="KS40" s="1"/>
  <c r="KS32"/>
  <c r="KY23"/>
  <c r="KZ23"/>
  <c r="F23"/>
  <c r="D14"/>
  <c r="M14"/>
  <c r="AC14"/>
  <c r="BA14"/>
  <c r="BQ14"/>
  <c r="CO14"/>
  <c r="DE14"/>
  <c r="DU14"/>
  <c r="EK14"/>
  <c r="FA14"/>
  <c r="FQ14"/>
  <c r="GG14"/>
  <c r="GW14"/>
  <c r="HM14"/>
  <c r="IC14"/>
  <c r="IS14"/>
  <c r="JQ14"/>
  <c r="KG14"/>
  <c r="KW14"/>
  <c r="D18"/>
  <c r="I18" s="1"/>
  <c r="GG19"/>
  <c r="F20"/>
  <c r="M32"/>
  <c r="AB40"/>
  <c r="AC40" s="1"/>
  <c r="AC32"/>
  <c r="BA32"/>
  <c r="BQ32"/>
  <c r="CO32"/>
  <c r="DD40"/>
  <c r="DE40" s="1"/>
  <c r="DE32"/>
  <c r="DU32"/>
  <c r="EK32"/>
  <c r="FA32"/>
  <c r="FP40"/>
  <c r="FQ40" s="1"/>
  <c r="FQ32"/>
  <c r="GF40"/>
  <c r="GG40" s="1"/>
  <c r="GG32"/>
  <c r="GV40"/>
  <c r="GW40" s="1"/>
  <c r="GW32"/>
  <c r="HL40"/>
  <c r="HM40" s="1"/>
  <c r="HM32"/>
  <c r="IB40"/>
  <c r="IC40" s="1"/>
  <c r="IC32"/>
  <c r="IR40"/>
  <c r="IS40" s="1"/>
  <c r="IS32"/>
  <c r="JQ32"/>
  <c r="KF40"/>
  <c r="KG40" s="1"/>
  <c r="KG32"/>
  <c r="KV40"/>
  <c r="KW32"/>
  <c r="H28"/>
  <c r="I28"/>
  <c r="H31"/>
  <c r="C14"/>
  <c r="Q14"/>
  <c r="AG14"/>
  <c r="BE14"/>
  <c r="BU14"/>
  <c r="CS14"/>
  <c r="DI14"/>
  <c r="DY14"/>
  <c r="EO14"/>
  <c r="FE14"/>
  <c r="FU14"/>
  <c r="GK14"/>
  <c r="HA14"/>
  <c r="HQ14"/>
  <c r="IG14"/>
  <c r="IW14"/>
  <c r="JU14"/>
  <c r="KK14"/>
  <c r="I16"/>
  <c r="D17"/>
  <c r="I17" s="1"/>
  <c r="FQ19"/>
  <c r="IC19"/>
  <c r="Q32"/>
  <c r="AF40"/>
  <c r="AG40" s="1"/>
  <c r="AG32"/>
  <c r="BD40"/>
  <c r="BE40" s="1"/>
  <c r="BE32"/>
  <c r="BT40"/>
  <c r="BU40" s="1"/>
  <c r="BU32"/>
  <c r="CR40"/>
  <c r="CS40" s="1"/>
  <c r="CS32"/>
  <c r="DH40"/>
  <c r="DI40" s="1"/>
  <c r="DI32"/>
  <c r="DX40"/>
  <c r="DY40" s="1"/>
  <c r="DY32"/>
  <c r="EN40"/>
  <c r="EO40" s="1"/>
  <c r="EO32"/>
  <c r="FD40"/>
  <c r="FE40" s="1"/>
  <c r="FE32"/>
  <c r="FT40"/>
  <c r="FU40" s="1"/>
  <c r="FU32"/>
  <c r="GJ40"/>
  <c r="GK40" s="1"/>
  <c r="GK32"/>
  <c r="GZ40"/>
  <c r="HA40" s="1"/>
  <c r="HA32"/>
  <c r="HP40"/>
  <c r="HQ40" s="1"/>
  <c r="HQ32"/>
  <c r="IF40"/>
  <c r="IG40" s="1"/>
  <c r="IG32"/>
  <c r="IV40"/>
  <c r="IW40" s="1"/>
  <c r="IW32"/>
  <c r="JT40"/>
  <c r="JU40" s="1"/>
  <c r="JU32"/>
  <c r="KJ40"/>
  <c r="KK40" s="1"/>
  <c r="KK32"/>
  <c r="KY20"/>
  <c r="KZ20"/>
  <c r="KZ21"/>
  <c r="KY21"/>
  <c r="KY24"/>
  <c r="KZ24"/>
  <c r="KU40"/>
  <c r="H30"/>
  <c r="AR40"/>
  <c r="AS40" s="1"/>
  <c r="AS32"/>
  <c r="I21"/>
  <c r="D22"/>
  <c r="I22" s="1"/>
  <c r="Q23"/>
  <c r="U24"/>
  <c r="I25"/>
  <c r="D26"/>
  <c r="I26" s="1"/>
  <c r="C27"/>
  <c r="I27" s="1"/>
  <c r="Q27"/>
  <c r="U28"/>
  <c r="I29"/>
  <c r="D30"/>
  <c r="I30" s="1"/>
  <c r="C31"/>
  <c r="Q31"/>
  <c r="AG36"/>
  <c r="AO36"/>
  <c r="AW36"/>
  <c r="BY36"/>
  <c r="CW36"/>
  <c r="DY36"/>
  <c r="EG36"/>
  <c r="GG36"/>
  <c r="HI36"/>
  <c r="HQ36"/>
  <c r="IS36"/>
  <c r="JU36"/>
  <c r="KC36"/>
  <c r="D36"/>
  <c r="F35"/>
  <c r="D20"/>
  <c r="I20" s="1"/>
  <c r="F22"/>
  <c r="KZ22"/>
  <c r="F26"/>
  <c r="KZ26"/>
  <c r="C29"/>
  <c r="F30"/>
  <c r="KZ30"/>
  <c r="CC40"/>
  <c r="AK36"/>
  <c r="BU36"/>
  <c r="CS36"/>
  <c r="DA36"/>
  <c r="EC36"/>
  <c r="GC36"/>
  <c r="GK36"/>
  <c r="HM36"/>
  <c r="IO36"/>
  <c r="IW36"/>
  <c r="JY36"/>
  <c r="C28"/>
  <c r="C34"/>
  <c r="I34" s="1"/>
  <c r="Q34"/>
  <c r="AG34"/>
  <c r="BE34"/>
  <c r="BU34"/>
  <c r="CS34"/>
  <c r="DI34"/>
  <c r="DY34"/>
  <c r="EO34"/>
  <c r="FM34"/>
  <c r="GC34"/>
  <c r="GS34"/>
  <c r="HI34"/>
  <c r="HY34"/>
  <c r="IO34"/>
  <c r="JE34"/>
  <c r="JU34"/>
  <c r="KK34"/>
  <c r="U34"/>
  <c r="AK34"/>
  <c r="BI34"/>
  <c r="BY34"/>
  <c r="CG34"/>
  <c r="CW34"/>
  <c r="DM34"/>
  <c r="EC34"/>
  <c r="ES34"/>
  <c r="FQ34"/>
  <c r="GG34"/>
  <c r="GW34"/>
  <c r="HM34"/>
  <c r="IC34"/>
  <c r="IS34"/>
  <c r="JI34"/>
  <c r="JY34"/>
  <c r="KO34"/>
  <c r="I35"/>
  <c r="L36"/>
  <c r="M36" s="1"/>
  <c r="P36"/>
  <c r="Q36" s="1"/>
  <c r="AB36"/>
  <c r="AC36" s="1"/>
  <c r="AZ36"/>
  <c r="BA36" s="1"/>
  <c r="BP36"/>
  <c r="BQ36" s="1"/>
  <c r="CN36"/>
  <c r="CO36" s="1"/>
  <c r="DD36"/>
  <c r="DE36" s="1"/>
  <c r="DT36"/>
  <c r="DU36" s="1"/>
  <c r="EJ36"/>
  <c r="EK36" s="1"/>
  <c r="EZ36"/>
  <c r="FA36" s="1"/>
  <c r="FH36"/>
  <c r="FI36" s="1"/>
  <c r="FX36"/>
  <c r="FY36" s="1"/>
  <c r="GN36"/>
  <c r="GO36" s="1"/>
  <c r="HD36"/>
  <c r="HE36" s="1"/>
  <c r="HT36"/>
  <c r="HU36" s="1"/>
  <c r="IJ36"/>
  <c r="IK36" s="1"/>
  <c r="IZ36"/>
  <c r="JA36" s="1"/>
  <c r="JP36"/>
  <c r="JQ36" s="1"/>
  <c r="KF36"/>
  <c r="KG36" s="1"/>
  <c r="CC32"/>
  <c r="G36"/>
  <c r="KU36"/>
  <c r="KW36" s="1"/>
  <c r="C35"/>
  <c r="H40" i="5" l="1"/>
  <c r="I40" s="1"/>
  <c r="I33"/>
  <c r="KY35" i="3"/>
  <c r="KZ35"/>
  <c r="KY28"/>
  <c r="KZ28"/>
  <c r="KZ29"/>
  <c r="F29"/>
  <c r="KY29"/>
  <c r="KY31"/>
  <c r="KZ31"/>
  <c r="F31"/>
  <c r="H14"/>
  <c r="H32" s="1"/>
  <c r="H40" s="1"/>
  <c r="KW40"/>
  <c r="F34"/>
  <c r="F36" s="1"/>
  <c r="F40" s="1"/>
  <c r="F28"/>
  <c r="I31"/>
  <c r="H26"/>
  <c r="H17"/>
  <c r="H15"/>
  <c r="C36"/>
  <c r="I36" s="1"/>
  <c r="KY34"/>
  <c r="KZ34"/>
  <c r="E36"/>
  <c r="C32"/>
  <c r="KZ14"/>
  <c r="KY14"/>
  <c r="G14" s="1"/>
  <c r="G32" s="1"/>
  <c r="G40" s="1"/>
  <c r="P40"/>
  <c r="Q40" s="1"/>
  <c r="EZ40"/>
  <c r="FA40" s="1"/>
  <c r="DT40"/>
  <c r="DU40" s="1"/>
  <c r="CN40"/>
  <c r="CO40" s="1"/>
  <c r="AZ40"/>
  <c r="BA40" s="1"/>
  <c r="L40"/>
  <c r="M40" s="1"/>
  <c r="H20"/>
  <c r="IZ40"/>
  <c r="JA40" s="1"/>
  <c r="GN40"/>
  <c r="GO40" s="1"/>
  <c r="H18"/>
  <c r="D32"/>
  <c r="I14"/>
  <c r="H22"/>
  <c r="H19"/>
  <c r="KY27"/>
  <c r="KZ27"/>
  <c r="F27"/>
  <c r="JP40"/>
  <c r="JQ40" s="1"/>
  <c r="EJ40"/>
  <c r="EK40" s="1"/>
  <c r="BP40"/>
  <c r="BQ40" s="1"/>
  <c r="E14"/>
  <c r="E32" s="1"/>
  <c r="IJ40"/>
  <c r="IK40" s="1"/>
  <c r="HD40"/>
  <c r="HE40" s="1"/>
  <c r="FX40"/>
  <c r="FY40" s="1"/>
  <c r="C40" l="1"/>
  <c r="KY32"/>
  <c r="KZ32"/>
  <c r="D40"/>
  <c r="I32"/>
  <c r="KY36"/>
  <c r="KZ36"/>
  <c r="I40" l="1"/>
  <c r="E40"/>
  <c r="D41"/>
  <c r="KZ40"/>
  <c r="C41"/>
  <c r="KY40"/>
  <c r="DF36" i="2" l="1"/>
  <c r="DF39" s="1"/>
  <c r="DB36"/>
  <c r="DB39" s="1"/>
  <c r="CX36"/>
  <c r="CX39" s="1"/>
  <c r="CT36"/>
  <c r="CT39" s="1"/>
  <c r="CP36"/>
  <c r="CP39" s="1"/>
  <c r="CL36"/>
  <c r="CL39" s="1"/>
  <c r="CH36"/>
  <c r="CH39" s="1"/>
  <c r="CD36"/>
  <c r="CD39" s="1"/>
  <c r="BZ36"/>
  <c r="BZ39" s="1"/>
  <c r="BV36"/>
  <c r="BV39" s="1"/>
  <c r="BR36"/>
  <c r="BR39" s="1"/>
  <c r="BN36"/>
  <c r="BN39" s="1"/>
  <c r="BJ36"/>
  <c r="BJ39" s="1"/>
  <c r="BF36"/>
  <c r="BF39" s="1"/>
  <c r="BB36"/>
  <c r="BB39" s="1"/>
  <c r="AX36"/>
  <c r="AX39" s="1"/>
  <c r="AT36"/>
  <c r="AT39" s="1"/>
  <c r="AP36"/>
  <c r="AP39" s="1"/>
  <c r="AL36"/>
  <c r="AL39" s="1"/>
  <c r="AH36"/>
  <c r="AH39" s="1"/>
  <c r="AD36"/>
  <c r="AD39" s="1"/>
  <c r="Z36"/>
  <c r="Z39" s="1"/>
  <c r="V36"/>
  <c r="V39" s="1"/>
  <c r="R36"/>
  <c r="R39" s="1"/>
  <c r="N36"/>
  <c r="N39" s="1"/>
  <c r="J36"/>
  <c r="J39" s="1"/>
  <c r="DH35"/>
  <c r="DI35" s="1"/>
  <c r="DG35"/>
  <c r="DD35"/>
  <c r="DE35" s="1"/>
  <c r="DC35"/>
  <c r="CZ35"/>
  <c r="CY35"/>
  <c r="CV35"/>
  <c r="CU35"/>
  <c r="CR35"/>
  <c r="CS35" s="1"/>
  <c r="CQ35"/>
  <c r="CN35"/>
  <c r="CM35"/>
  <c r="CJ35"/>
  <c r="CI35"/>
  <c r="CF35"/>
  <c r="CE35"/>
  <c r="CB35"/>
  <c r="CC35" s="1"/>
  <c r="CA35"/>
  <c r="BX35"/>
  <c r="BW35"/>
  <c r="BT35"/>
  <c r="BS35"/>
  <c r="BP35"/>
  <c r="BO35"/>
  <c r="BL35"/>
  <c r="BM35" s="1"/>
  <c r="BK35"/>
  <c r="BH35"/>
  <c r="BG35"/>
  <c r="BD35"/>
  <c r="BC35"/>
  <c r="AZ35"/>
  <c r="AY35"/>
  <c r="AV35"/>
  <c r="AW35" s="1"/>
  <c r="AU35"/>
  <c r="AR35"/>
  <c r="AS35" s="1"/>
  <c r="AQ35"/>
  <c r="AN35"/>
  <c r="AM35"/>
  <c r="AJ35"/>
  <c r="AI35"/>
  <c r="AF35"/>
  <c r="AG35" s="1"/>
  <c r="AE35"/>
  <c r="AB35"/>
  <c r="AA35"/>
  <c r="X35"/>
  <c r="W35"/>
  <c r="T35"/>
  <c r="S35"/>
  <c r="P35"/>
  <c r="Q35" s="1"/>
  <c r="O35"/>
  <c r="L35"/>
  <c r="K35"/>
  <c r="M35" s="1"/>
  <c r="F35"/>
  <c r="D35"/>
  <c r="B35"/>
  <c r="DH34"/>
  <c r="DG34"/>
  <c r="DG36" s="1"/>
  <c r="DD34"/>
  <c r="DD36" s="1"/>
  <c r="DE36" s="1"/>
  <c r="DC34"/>
  <c r="DC36" s="1"/>
  <c r="CZ34"/>
  <c r="CZ36" s="1"/>
  <c r="CY34"/>
  <c r="CV34"/>
  <c r="CV36" s="1"/>
  <c r="CU34"/>
  <c r="CU36" s="1"/>
  <c r="CR34"/>
  <c r="CS34" s="1"/>
  <c r="CQ34"/>
  <c r="CQ36" s="1"/>
  <c r="CN34"/>
  <c r="CN36" s="1"/>
  <c r="CM34"/>
  <c r="CM36" s="1"/>
  <c r="CJ34"/>
  <c r="CJ36" s="1"/>
  <c r="CI34"/>
  <c r="CI36" s="1"/>
  <c r="CF34"/>
  <c r="CF36" s="1"/>
  <c r="CE34"/>
  <c r="CG34" s="1"/>
  <c r="CB34"/>
  <c r="CA34"/>
  <c r="CA36" s="1"/>
  <c r="BX34"/>
  <c r="BX36" s="1"/>
  <c r="BW34"/>
  <c r="BW36" s="1"/>
  <c r="BT34"/>
  <c r="BT36" s="1"/>
  <c r="BS34"/>
  <c r="BP34"/>
  <c r="BP36" s="1"/>
  <c r="BO34"/>
  <c r="BO36" s="1"/>
  <c r="BL34"/>
  <c r="BK34"/>
  <c r="BK36" s="1"/>
  <c r="BH34"/>
  <c r="BH36" s="1"/>
  <c r="BG34"/>
  <c r="BG36" s="1"/>
  <c r="BD34"/>
  <c r="BD36" s="1"/>
  <c r="BE36" s="1"/>
  <c r="BC34"/>
  <c r="BC36" s="1"/>
  <c r="AZ34"/>
  <c r="AZ36" s="1"/>
  <c r="AY34"/>
  <c r="AV34"/>
  <c r="AU34"/>
  <c r="AU36" s="1"/>
  <c r="AR34"/>
  <c r="AR36" s="1"/>
  <c r="AS36" s="1"/>
  <c r="AQ34"/>
  <c r="AQ36" s="1"/>
  <c r="AN34"/>
  <c r="AN36" s="1"/>
  <c r="AM34"/>
  <c r="AJ34"/>
  <c r="AJ36" s="1"/>
  <c r="AI34"/>
  <c r="AI36" s="1"/>
  <c r="AF34"/>
  <c r="AG34" s="1"/>
  <c r="AE34"/>
  <c r="AE36" s="1"/>
  <c r="AB34"/>
  <c r="AB36" s="1"/>
  <c r="AA34"/>
  <c r="AA36" s="1"/>
  <c r="X34"/>
  <c r="X36" s="1"/>
  <c r="W34"/>
  <c r="W36" s="1"/>
  <c r="T34"/>
  <c r="T36" s="1"/>
  <c r="S34"/>
  <c r="P34"/>
  <c r="O34"/>
  <c r="O36" s="1"/>
  <c r="L34"/>
  <c r="L36" s="1"/>
  <c r="M36" s="1"/>
  <c r="K34"/>
  <c r="K36" s="1"/>
  <c r="F34"/>
  <c r="D34"/>
  <c r="D36" s="1"/>
  <c r="B34"/>
  <c r="B36" s="1"/>
  <c r="DH31"/>
  <c r="DG31"/>
  <c r="DD31"/>
  <c r="DC31"/>
  <c r="CZ31"/>
  <c r="CY31"/>
  <c r="DA31" s="1"/>
  <c r="CV31"/>
  <c r="CW31" s="1"/>
  <c r="CU31"/>
  <c r="CR31"/>
  <c r="CQ31"/>
  <c r="CN31"/>
  <c r="CO31" s="1"/>
  <c r="CM31"/>
  <c r="CJ31"/>
  <c r="CK31" s="1"/>
  <c r="CI31"/>
  <c r="CF31"/>
  <c r="CE31"/>
  <c r="CB31"/>
  <c r="CA31"/>
  <c r="BX31"/>
  <c r="BW31"/>
  <c r="BT31"/>
  <c r="BS31"/>
  <c r="BP31"/>
  <c r="BO31"/>
  <c r="BL31"/>
  <c r="BK31"/>
  <c r="BH31"/>
  <c r="BG31"/>
  <c r="BD31"/>
  <c r="BC31"/>
  <c r="BE31" s="1"/>
  <c r="AZ31"/>
  <c r="AY31"/>
  <c r="AV31"/>
  <c r="AU31"/>
  <c r="AR31"/>
  <c r="AQ31"/>
  <c r="AN31"/>
  <c r="AM31"/>
  <c r="AO31" s="1"/>
  <c r="AJ31"/>
  <c r="AI31"/>
  <c r="AK31" s="1"/>
  <c r="AF31"/>
  <c r="AE31"/>
  <c r="AB31"/>
  <c r="AA31"/>
  <c r="Y31"/>
  <c r="X31"/>
  <c r="W31"/>
  <c r="T31"/>
  <c r="S31"/>
  <c r="P31"/>
  <c r="Q31" s="1"/>
  <c r="O31"/>
  <c r="L31"/>
  <c r="K31"/>
  <c r="F31"/>
  <c r="D31"/>
  <c r="B31"/>
  <c r="DH30"/>
  <c r="DG30"/>
  <c r="DD30"/>
  <c r="DE30" s="1"/>
  <c r="DC30"/>
  <c r="CZ30"/>
  <c r="CY30"/>
  <c r="CV30"/>
  <c r="CU30"/>
  <c r="CR30"/>
  <c r="CS30" s="1"/>
  <c r="CQ30"/>
  <c r="CN30"/>
  <c r="CM30"/>
  <c r="CJ30"/>
  <c r="CI30"/>
  <c r="CF30"/>
  <c r="CE30"/>
  <c r="CG30" s="1"/>
  <c r="CB30"/>
  <c r="CC30" s="1"/>
  <c r="CA30"/>
  <c r="BX30"/>
  <c r="BW30"/>
  <c r="BT30"/>
  <c r="BS30"/>
  <c r="BP30"/>
  <c r="BO30"/>
  <c r="BQ30" s="1"/>
  <c r="BL30"/>
  <c r="BK30"/>
  <c r="BH30"/>
  <c r="BG30"/>
  <c r="BI30" s="1"/>
  <c r="BD30"/>
  <c r="BC30"/>
  <c r="AZ30"/>
  <c r="AY30"/>
  <c r="BA30" s="1"/>
  <c r="AV30"/>
  <c r="AU30"/>
  <c r="AR30"/>
  <c r="AQ30"/>
  <c r="AN30"/>
  <c r="AM30"/>
  <c r="AJ30"/>
  <c r="AI30"/>
  <c r="AF30"/>
  <c r="AE30"/>
  <c r="AB30"/>
  <c r="AA30"/>
  <c r="X30"/>
  <c r="W30"/>
  <c r="T30"/>
  <c r="S30"/>
  <c r="P30"/>
  <c r="O30"/>
  <c r="L30"/>
  <c r="H30" s="1"/>
  <c r="G30" s="1"/>
  <c r="K30"/>
  <c r="F30"/>
  <c r="D30"/>
  <c r="B30"/>
  <c r="DH29"/>
  <c r="DG29"/>
  <c r="DD29"/>
  <c r="DC29"/>
  <c r="DE29" s="1"/>
  <c r="CZ29"/>
  <c r="DA29" s="1"/>
  <c r="CY29"/>
  <c r="CV29"/>
  <c r="CU29"/>
  <c r="CW29" s="1"/>
  <c r="CR29"/>
  <c r="CQ29"/>
  <c r="CN29"/>
  <c r="CM29"/>
  <c r="CO29" s="1"/>
  <c r="CJ29"/>
  <c r="CK29" s="1"/>
  <c r="CI29"/>
  <c r="CF29"/>
  <c r="CE29"/>
  <c r="CB29"/>
  <c r="CA29"/>
  <c r="BX29"/>
  <c r="BW29"/>
  <c r="BT29"/>
  <c r="BS29"/>
  <c r="BP29"/>
  <c r="BO29"/>
  <c r="BL29"/>
  <c r="BK29"/>
  <c r="BH29"/>
  <c r="BG29"/>
  <c r="BI29" s="1"/>
  <c r="BD29"/>
  <c r="BC29"/>
  <c r="AZ29"/>
  <c r="AY29"/>
  <c r="AV29"/>
  <c r="AU29"/>
  <c r="AR29"/>
  <c r="AQ29"/>
  <c r="AN29"/>
  <c r="AM29"/>
  <c r="AJ29"/>
  <c r="AI29"/>
  <c r="AF29"/>
  <c r="AE29"/>
  <c r="AB29"/>
  <c r="AA29"/>
  <c r="X29"/>
  <c r="W29"/>
  <c r="T29"/>
  <c r="U29" s="1"/>
  <c r="S29"/>
  <c r="P29"/>
  <c r="O29"/>
  <c r="L29"/>
  <c r="K29"/>
  <c r="F29"/>
  <c r="D29"/>
  <c r="B29"/>
  <c r="DH28"/>
  <c r="DG28"/>
  <c r="DD28"/>
  <c r="DC28"/>
  <c r="CZ28"/>
  <c r="CY28"/>
  <c r="CV28"/>
  <c r="CU28"/>
  <c r="CR28"/>
  <c r="CS28" s="1"/>
  <c r="CQ28"/>
  <c r="CN28"/>
  <c r="CM28"/>
  <c r="CJ28"/>
  <c r="CI28"/>
  <c r="CF28"/>
  <c r="CE28"/>
  <c r="CB28"/>
  <c r="CA28"/>
  <c r="BX28"/>
  <c r="BW28"/>
  <c r="BT28"/>
  <c r="BS28"/>
  <c r="BP28"/>
  <c r="BO28"/>
  <c r="BL28"/>
  <c r="BM28" s="1"/>
  <c r="BK28"/>
  <c r="BH28"/>
  <c r="BG28"/>
  <c r="BD28"/>
  <c r="BE28" s="1"/>
  <c r="BC28"/>
  <c r="AZ28"/>
  <c r="AY28"/>
  <c r="AV28"/>
  <c r="AU28"/>
  <c r="AR28"/>
  <c r="AQ28"/>
  <c r="AN28"/>
  <c r="AO28" s="1"/>
  <c r="AM28"/>
  <c r="AJ28"/>
  <c r="AI28"/>
  <c r="AG28"/>
  <c r="AF28"/>
  <c r="AE28"/>
  <c r="AB28"/>
  <c r="AA28"/>
  <c r="X28"/>
  <c r="W28"/>
  <c r="T28"/>
  <c r="S28"/>
  <c r="P28"/>
  <c r="O28"/>
  <c r="Q28" s="1"/>
  <c r="L28"/>
  <c r="H28" s="1"/>
  <c r="G28" s="1"/>
  <c r="K28"/>
  <c r="F28"/>
  <c r="D28"/>
  <c r="B28"/>
  <c r="DH27"/>
  <c r="DG27"/>
  <c r="DD27"/>
  <c r="DC27"/>
  <c r="CZ27"/>
  <c r="DA27" s="1"/>
  <c r="CY27"/>
  <c r="CV27"/>
  <c r="CU27"/>
  <c r="CR27"/>
  <c r="CQ27"/>
  <c r="CN27"/>
  <c r="CM27"/>
  <c r="CJ27"/>
  <c r="CI27"/>
  <c r="CK27" s="1"/>
  <c r="CF27"/>
  <c r="CG27" s="1"/>
  <c r="CE27"/>
  <c r="CB27"/>
  <c r="CA27"/>
  <c r="BX27"/>
  <c r="BW27"/>
  <c r="BT27"/>
  <c r="BS27"/>
  <c r="BP27"/>
  <c r="BQ27" s="1"/>
  <c r="BO27"/>
  <c r="BL27"/>
  <c r="BK27"/>
  <c r="BH27"/>
  <c r="BI27" s="1"/>
  <c r="BG27"/>
  <c r="BD27"/>
  <c r="BC27"/>
  <c r="BE27" s="1"/>
  <c r="AZ27"/>
  <c r="BA27" s="1"/>
  <c r="AY27"/>
  <c r="AV27"/>
  <c r="AU27"/>
  <c r="AR27"/>
  <c r="AS27" s="1"/>
  <c r="AQ27"/>
  <c r="AN27"/>
  <c r="AM27"/>
  <c r="AJ27"/>
  <c r="AI27"/>
  <c r="AF27"/>
  <c r="AE27"/>
  <c r="AB27"/>
  <c r="AA27"/>
  <c r="X27"/>
  <c r="W27"/>
  <c r="Y27" s="1"/>
  <c r="T27"/>
  <c r="S27"/>
  <c r="P27"/>
  <c r="O27"/>
  <c r="L27"/>
  <c r="K27"/>
  <c r="F27"/>
  <c r="D27"/>
  <c r="B27"/>
  <c r="DH26"/>
  <c r="DG26"/>
  <c r="DD26"/>
  <c r="DC26"/>
  <c r="CZ26"/>
  <c r="CY26"/>
  <c r="CV26"/>
  <c r="CU26"/>
  <c r="CR26"/>
  <c r="CQ26"/>
  <c r="CN26"/>
  <c r="CO26" s="1"/>
  <c r="CM26"/>
  <c r="CJ26"/>
  <c r="CI26"/>
  <c r="CF26"/>
  <c r="CE26"/>
  <c r="CB26"/>
  <c r="CA26"/>
  <c r="BX26"/>
  <c r="BW26"/>
  <c r="BT26"/>
  <c r="BS26"/>
  <c r="BP26"/>
  <c r="BO26"/>
  <c r="BL26"/>
  <c r="BK26"/>
  <c r="BH26"/>
  <c r="BG26"/>
  <c r="BD26"/>
  <c r="BC26"/>
  <c r="AZ26"/>
  <c r="AY26"/>
  <c r="AV26"/>
  <c r="AU26"/>
  <c r="AR26"/>
  <c r="AQ26"/>
  <c r="AN26"/>
  <c r="AM26"/>
  <c r="AJ26"/>
  <c r="AI26"/>
  <c r="AF26"/>
  <c r="AE26"/>
  <c r="AB26"/>
  <c r="AA26"/>
  <c r="X26"/>
  <c r="W26"/>
  <c r="T26"/>
  <c r="S26"/>
  <c r="P26"/>
  <c r="O26"/>
  <c r="L26"/>
  <c r="M26" s="1"/>
  <c r="K26"/>
  <c r="F26"/>
  <c r="D26"/>
  <c r="B26"/>
  <c r="DH25"/>
  <c r="DG25"/>
  <c r="DD25"/>
  <c r="DC25"/>
  <c r="CZ25"/>
  <c r="CY25"/>
  <c r="CV25"/>
  <c r="CU25"/>
  <c r="CR25"/>
  <c r="CQ25"/>
  <c r="CN25"/>
  <c r="CM25"/>
  <c r="CJ25"/>
  <c r="CI25"/>
  <c r="CF25"/>
  <c r="CE25"/>
  <c r="CG25" s="1"/>
  <c r="CB25"/>
  <c r="CA25"/>
  <c r="BX25"/>
  <c r="BW25"/>
  <c r="BY25" s="1"/>
  <c r="BT25"/>
  <c r="BS25"/>
  <c r="BP25"/>
  <c r="BO25"/>
  <c r="BL25"/>
  <c r="BM25" s="1"/>
  <c r="BK25"/>
  <c r="BH25"/>
  <c r="BG25"/>
  <c r="BD25"/>
  <c r="BE25" s="1"/>
  <c r="BC25"/>
  <c r="AZ25"/>
  <c r="AY25"/>
  <c r="AV25"/>
  <c r="AU25"/>
  <c r="AR25"/>
  <c r="AQ25"/>
  <c r="AS25" s="1"/>
  <c r="AN25"/>
  <c r="AM25"/>
  <c r="AJ25"/>
  <c r="AI25"/>
  <c r="AF25"/>
  <c r="AE25"/>
  <c r="AB25"/>
  <c r="AA25"/>
  <c r="X25"/>
  <c r="W25"/>
  <c r="T25"/>
  <c r="S25"/>
  <c r="U25" s="1"/>
  <c r="P25"/>
  <c r="O25"/>
  <c r="L25"/>
  <c r="K25"/>
  <c r="C25" s="1"/>
  <c r="F25"/>
  <c r="D25"/>
  <c r="B25"/>
  <c r="DH24"/>
  <c r="DI24" s="1"/>
  <c r="DG24"/>
  <c r="DD24"/>
  <c r="DC24"/>
  <c r="DE24" s="1"/>
  <c r="CZ24"/>
  <c r="DA24" s="1"/>
  <c r="CY24"/>
  <c r="CV24"/>
  <c r="CU24"/>
  <c r="CR24"/>
  <c r="CS24" s="1"/>
  <c r="CQ24"/>
  <c r="CN24"/>
  <c r="CM24"/>
  <c r="CJ24"/>
  <c r="CK24" s="1"/>
  <c r="CI24"/>
  <c r="CF24"/>
  <c r="CE24"/>
  <c r="CB24"/>
  <c r="CA24"/>
  <c r="BX24"/>
  <c r="BW24"/>
  <c r="BT24"/>
  <c r="BS24"/>
  <c r="BP24"/>
  <c r="BO24"/>
  <c r="BL24"/>
  <c r="BM24" s="1"/>
  <c r="BK24"/>
  <c r="BH24"/>
  <c r="BG24"/>
  <c r="BD24"/>
  <c r="BC24"/>
  <c r="AZ24"/>
  <c r="AY24"/>
  <c r="AV24"/>
  <c r="AU24"/>
  <c r="AR24"/>
  <c r="AS24" s="1"/>
  <c r="AQ24"/>
  <c r="AN24"/>
  <c r="AM24"/>
  <c r="AJ24"/>
  <c r="AI24"/>
  <c r="AF24"/>
  <c r="AG24" s="1"/>
  <c r="AE24"/>
  <c r="AB24"/>
  <c r="AA24"/>
  <c r="X24"/>
  <c r="Y24" s="1"/>
  <c r="W24"/>
  <c r="T24"/>
  <c r="S24"/>
  <c r="P24"/>
  <c r="O24"/>
  <c r="L24"/>
  <c r="K24"/>
  <c r="F24"/>
  <c r="D24"/>
  <c r="B24"/>
  <c r="DH23"/>
  <c r="DG23"/>
  <c r="DD23"/>
  <c r="DC23"/>
  <c r="CZ23"/>
  <c r="CY23"/>
  <c r="CV23"/>
  <c r="CU23"/>
  <c r="CW23" s="1"/>
  <c r="CR23"/>
  <c r="CS23" s="1"/>
  <c r="CQ23"/>
  <c r="CN23"/>
  <c r="CM23"/>
  <c r="CO23" s="1"/>
  <c r="CJ23"/>
  <c r="CK23" s="1"/>
  <c r="CI23"/>
  <c r="CF23"/>
  <c r="CE23"/>
  <c r="CB23"/>
  <c r="CC23" s="1"/>
  <c r="CA23"/>
  <c r="BX23"/>
  <c r="BW23"/>
  <c r="BT23"/>
  <c r="BU23" s="1"/>
  <c r="BS23"/>
  <c r="BP23"/>
  <c r="BO23"/>
  <c r="BL23"/>
  <c r="BK23"/>
  <c r="BH23"/>
  <c r="BG23"/>
  <c r="BD23"/>
  <c r="BC23"/>
  <c r="AZ23"/>
  <c r="BA23" s="1"/>
  <c r="AY23"/>
  <c r="AV23"/>
  <c r="AU23"/>
  <c r="AR23"/>
  <c r="AQ23"/>
  <c r="AN23"/>
  <c r="AM23"/>
  <c r="AJ23"/>
  <c r="AI23"/>
  <c r="AF23"/>
  <c r="AE23"/>
  <c r="AB23"/>
  <c r="AA23"/>
  <c r="X23"/>
  <c r="Y23" s="1"/>
  <c r="W23"/>
  <c r="T23"/>
  <c r="S23"/>
  <c r="P23"/>
  <c r="O23"/>
  <c r="L23"/>
  <c r="K23"/>
  <c r="F23"/>
  <c r="D23"/>
  <c r="B23"/>
  <c r="DH22"/>
  <c r="DI22" s="1"/>
  <c r="DG22"/>
  <c r="DD22"/>
  <c r="DC22"/>
  <c r="CZ22"/>
  <c r="CY22"/>
  <c r="CV22"/>
  <c r="CU22"/>
  <c r="CR22"/>
  <c r="CS22" s="1"/>
  <c r="CQ22"/>
  <c r="CN22"/>
  <c r="CM22"/>
  <c r="CO22" s="1"/>
  <c r="CJ22"/>
  <c r="CK22" s="1"/>
  <c r="CI22"/>
  <c r="CF22"/>
  <c r="CE22"/>
  <c r="CC22"/>
  <c r="CB22"/>
  <c r="CA22"/>
  <c r="BX22"/>
  <c r="BY22" s="1"/>
  <c r="BW22"/>
  <c r="BT22"/>
  <c r="BS22"/>
  <c r="BP22"/>
  <c r="BQ22" s="1"/>
  <c r="BO22"/>
  <c r="BL22"/>
  <c r="BK22"/>
  <c r="BH22"/>
  <c r="BG22"/>
  <c r="BD22"/>
  <c r="BC22"/>
  <c r="AZ22"/>
  <c r="AY22"/>
  <c r="AV22"/>
  <c r="AU22"/>
  <c r="AR22"/>
  <c r="AS22" s="1"/>
  <c r="AQ22"/>
  <c r="AN22"/>
  <c r="AM22"/>
  <c r="AJ22"/>
  <c r="AK22" s="1"/>
  <c r="AI22"/>
  <c r="AF22"/>
  <c r="AE22"/>
  <c r="AC22"/>
  <c r="AB22"/>
  <c r="AA22"/>
  <c r="X22"/>
  <c r="W22"/>
  <c r="T22"/>
  <c r="S22"/>
  <c r="P22"/>
  <c r="O22"/>
  <c r="L22"/>
  <c r="M22" s="1"/>
  <c r="K22"/>
  <c r="F22"/>
  <c r="D22"/>
  <c r="B22"/>
  <c r="DH21"/>
  <c r="DG21"/>
  <c r="DD21"/>
  <c r="DC21"/>
  <c r="CZ21"/>
  <c r="CY21"/>
  <c r="CV21"/>
  <c r="CU21"/>
  <c r="CR21"/>
  <c r="CQ21"/>
  <c r="CN21"/>
  <c r="CM21"/>
  <c r="CJ21"/>
  <c r="CI21"/>
  <c r="CF21"/>
  <c r="CE21"/>
  <c r="CB21"/>
  <c r="CA21"/>
  <c r="BX21"/>
  <c r="BW21"/>
  <c r="BT21"/>
  <c r="BS21"/>
  <c r="BP21"/>
  <c r="BQ21" s="1"/>
  <c r="BO21"/>
  <c r="BL21"/>
  <c r="BK21"/>
  <c r="BH21"/>
  <c r="BG21"/>
  <c r="BD21"/>
  <c r="BC21"/>
  <c r="AZ21"/>
  <c r="BA21" s="1"/>
  <c r="AY21"/>
  <c r="AV21"/>
  <c r="AU21"/>
  <c r="AR21"/>
  <c r="AQ21"/>
  <c r="AN21"/>
  <c r="AM21"/>
  <c r="AJ21"/>
  <c r="AI21"/>
  <c r="AF21"/>
  <c r="AE21"/>
  <c r="AB21"/>
  <c r="AA21"/>
  <c r="X21"/>
  <c r="W21"/>
  <c r="T21"/>
  <c r="U21" s="1"/>
  <c r="S21"/>
  <c r="P21"/>
  <c r="O21"/>
  <c r="L21"/>
  <c r="M21" s="1"/>
  <c r="K21"/>
  <c r="F21"/>
  <c r="D21"/>
  <c r="B21"/>
  <c r="DH20"/>
  <c r="DG20"/>
  <c r="DD20"/>
  <c r="DC20"/>
  <c r="CZ20"/>
  <c r="CY20"/>
  <c r="CV20"/>
  <c r="CU20"/>
  <c r="CR20"/>
  <c r="CQ20"/>
  <c r="CN20"/>
  <c r="CO20" s="1"/>
  <c r="CM20"/>
  <c r="CJ20"/>
  <c r="CI20"/>
  <c r="CF20"/>
  <c r="CE20"/>
  <c r="CB20"/>
  <c r="CA20"/>
  <c r="BX20"/>
  <c r="BY20" s="1"/>
  <c r="BW20"/>
  <c r="BT20"/>
  <c r="BS20"/>
  <c r="BP20"/>
  <c r="BQ20" s="1"/>
  <c r="BO20"/>
  <c r="BL20"/>
  <c r="BK20"/>
  <c r="BH20"/>
  <c r="BG20"/>
  <c r="BD20"/>
  <c r="BC20"/>
  <c r="AZ20"/>
  <c r="AY20"/>
  <c r="AV20"/>
  <c r="AU20"/>
  <c r="AR20"/>
  <c r="AS20" s="1"/>
  <c r="AQ20"/>
  <c r="AN20"/>
  <c r="AM20"/>
  <c r="AJ20"/>
  <c r="AK20" s="1"/>
  <c r="AI20"/>
  <c r="AF20"/>
  <c r="AE20"/>
  <c r="AC20"/>
  <c r="AB20"/>
  <c r="AA20"/>
  <c r="X20"/>
  <c r="W20"/>
  <c r="T20"/>
  <c r="S20"/>
  <c r="P20"/>
  <c r="O20"/>
  <c r="L20"/>
  <c r="K20"/>
  <c r="F20"/>
  <c r="D20"/>
  <c r="B20"/>
  <c r="DH19"/>
  <c r="DG19"/>
  <c r="DD19"/>
  <c r="DE19" s="1"/>
  <c r="DC19"/>
  <c r="CZ19"/>
  <c r="CY19"/>
  <c r="CV19"/>
  <c r="CU19"/>
  <c r="CR19"/>
  <c r="CQ19"/>
  <c r="CN19"/>
  <c r="CM19"/>
  <c r="CJ19"/>
  <c r="CI19"/>
  <c r="CF19"/>
  <c r="CG19" s="1"/>
  <c r="CE19"/>
  <c r="CB19"/>
  <c r="CA19"/>
  <c r="BX19"/>
  <c r="BW19"/>
  <c r="BT19"/>
  <c r="BS19"/>
  <c r="BP19"/>
  <c r="BO19"/>
  <c r="BL19"/>
  <c r="BK19"/>
  <c r="BH19"/>
  <c r="BG19"/>
  <c r="BD19"/>
  <c r="BC19"/>
  <c r="AZ19"/>
  <c r="AY19"/>
  <c r="AV19"/>
  <c r="AU19"/>
  <c r="AR19"/>
  <c r="AQ19"/>
  <c r="AN19"/>
  <c r="AM19"/>
  <c r="AJ19"/>
  <c r="AI19"/>
  <c r="AF19"/>
  <c r="AE19"/>
  <c r="AB19"/>
  <c r="AA19"/>
  <c r="X19"/>
  <c r="W19"/>
  <c r="T19"/>
  <c r="S19"/>
  <c r="P19"/>
  <c r="O19"/>
  <c r="L19"/>
  <c r="K19"/>
  <c r="F19"/>
  <c r="D19"/>
  <c r="B19"/>
  <c r="DH18"/>
  <c r="DG18"/>
  <c r="DD18"/>
  <c r="DC18"/>
  <c r="CZ18"/>
  <c r="CY18"/>
  <c r="CV18"/>
  <c r="CU18"/>
  <c r="CR18"/>
  <c r="CQ18"/>
  <c r="CN18"/>
  <c r="CM18"/>
  <c r="CO18" s="1"/>
  <c r="CJ18"/>
  <c r="CI18"/>
  <c r="CF18"/>
  <c r="CE18"/>
  <c r="CB18"/>
  <c r="CA18"/>
  <c r="BX18"/>
  <c r="BW18"/>
  <c r="BT18"/>
  <c r="BU18" s="1"/>
  <c r="BS18"/>
  <c r="BP18"/>
  <c r="BO18"/>
  <c r="BL18"/>
  <c r="BM18" s="1"/>
  <c r="BK18"/>
  <c r="BH18"/>
  <c r="BG18"/>
  <c r="BI18" s="1"/>
  <c r="BD18"/>
  <c r="BC18"/>
  <c r="AZ18"/>
  <c r="AY18"/>
  <c r="AV18"/>
  <c r="AU18"/>
  <c r="AR18"/>
  <c r="AQ18"/>
  <c r="AN18"/>
  <c r="AO18" s="1"/>
  <c r="AM18"/>
  <c r="AJ18"/>
  <c r="AI18"/>
  <c r="AF18"/>
  <c r="AG18" s="1"/>
  <c r="AE18"/>
  <c r="AB18"/>
  <c r="AA18"/>
  <c r="X18"/>
  <c r="W18"/>
  <c r="T18"/>
  <c r="S18"/>
  <c r="P18"/>
  <c r="O18"/>
  <c r="L18"/>
  <c r="K18"/>
  <c r="F18"/>
  <c r="D18"/>
  <c r="B18"/>
  <c r="DH17"/>
  <c r="DI17" s="1"/>
  <c r="DG17"/>
  <c r="DD17"/>
  <c r="DC17"/>
  <c r="CZ17"/>
  <c r="DA17" s="1"/>
  <c r="CY17"/>
  <c r="CV17"/>
  <c r="CU17"/>
  <c r="CW17" s="1"/>
  <c r="CR17"/>
  <c r="CS17" s="1"/>
  <c r="CQ17"/>
  <c r="CN17"/>
  <c r="CM17"/>
  <c r="CO17" s="1"/>
  <c r="CJ17"/>
  <c r="CK17" s="1"/>
  <c r="CI17"/>
  <c r="CF17"/>
  <c r="CE17"/>
  <c r="CB17"/>
  <c r="CC17" s="1"/>
  <c r="CA17"/>
  <c r="BX17"/>
  <c r="BW17"/>
  <c r="BT17"/>
  <c r="BU17" s="1"/>
  <c r="BS17"/>
  <c r="BP17"/>
  <c r="BO17"/>
  <c r="BL17"/>
  <c r="BK17"/>
  <c r="BH17"/>
  <c r="BG17"/>
  <c r="BD17"/>
  <c r="BC17"/>
  <c r="AZ17"/>
  <c r="BA17" s="1"/>
  <c r="AY17"/>
  <c r="AV17"/>
  <c r="AU17"/>
  <c r="AR17"/>
  <c r="AQ17"/>
  <c r="AN17"/>
  <c r="AM17"/>
  <c r="AJ17"/>
  <c r="AI17"/>
  <c r="AF17"/>
  <c r="AE17"/>
  <c r="AB17"/>
  <c r="AA17"/>
  <c r="X17"/>
  <c r="W17"/>
  <c r="T17"/>
  <c r="S17"/>
  <c r="P17"/>
  <c r="O17"/>
  <c r="L17"/>
  <c r="K17"/>
  <c r="F17"/>
  <c r="D17"/>
  <c r="B17"/>
  <c r="DH16"/>
  <c r="DG16"/>
  <c r="DD16"/>
  <c r="DE16" s="1"/>
  <c r="DC16"/>
  <c r="CZ16"/>
  <c r="CY16"/>
  <c r="CV16"/>
  <c r="CW16" s="1"/>
  <c r="CU16"/>
  <c r="CR16"/>
  <c r="CQ16"/>
  <c r="CN16"/>
  <c r="CM16"/>
  <c r="CO16" s="1"/>
  <c r="CJ16"/>
  <c r="CI16"/>
  <c r="CF16"/>
  <c r="CE16"/>
  <c r="CB16"/>
  <c r="CA16"/>
  <c r="BX16"/>
  <c r="BY16" s="1"/>
  <c r="BW16"/>
  <c r="BT16"/>
  <c r="BU16" s="1"/>
  <c r="BS16"/>
  <c r="BP16"/>
  <c r="BO16"/>
  <c r="BL16"/>
  <c r="BM16" s="1"/>
  <c r="BK16"/>
  <c r="BH16"/>
  <c r="BG16"/>
  <c r="BD16"/>
  <c r="BC16"/>
  <c r="AZ16"/>
  <c r="AY16"/>
  <c r="AV16"/>
  <c r="AU16"/>
  <c r="AR16"/>
  <c r="AQ16"/>
  <c r="AN16"/>
  <c r="AO16" s="1"/>
  <c r="AM16"/>
  <c r="AJ16"/>
  <c r="AI16"/>
  <c r="AF16"/>
  <c r="AG16" s="1"/>
  <c r="AE16"/>
  <c r="AB16"/>
  <c r="AC16" s="1"/>
  <c r="AA16"/>
  <c r="X16"/>
  <c r="W16"/>
  <c r="T16"/>
  <c r="S16"/>
  <c r="P16"/>
  <c r="O16"/>
  <c r="L16"/>
  <c r="K16"/>
  <c r="F16"/>
  <c r="D16"/>
  <c r="B16"/>
  <c r="DH15"/>
  <c r="DG15"/>
  <c r="DD15"/>
  <c r="DC15"/>
  <c r="CZ15"/>
  <c r="CY15"/>
  <c r="CV15"/>
  <c r="CU15"/>
  <c r="CW15" s="1"/>
  <c r="CR15"/>
  <c r="CQ15"/>
  <c r="CN15"/>
  <c r="CM15"/>
  <c r="CO15" s="1"/>
  <c r="CJ15"/>
  <c r="CI15"/>
  <c r="CF15"/>
  <c r="CE15"/>
  <c r="CB15"/>
  <c r="CA15"/>
  <c r="BX15"/>
  <c r="BW15"/>
  <c r="BT15"/>
  <c r="BS15"/>
  <c r="BP15"/>
  <c r="BO15"/>
  <c r="BL15"/>
  <c r="BK15"/>
  <c r="BH15"/>
  <c r="BG15"/>
  <c r="BD15"/>
  <c r="BC15"/>
  <c r="AZ15"/>
  <c r="AY15"/>
  <c r="AV15"/>
  <c r="AU15"/>
  <c r="AR15"/>
  <c r="AQ15"/>
  <c r="AN15"/>
  <c r="AM15"/>
  <c r="AJ15"/>
  <c r="AI15"/>
  <c r="AF15"/>
  <c r="AE15"/>
  <c r="AB15"/>
  <c r="AA15"/>
  <c r="X15"/>
  <c r="W15"/>
  <c r="T15"/>
  <c r="S15"/>
  <c r="P15"/>
  <c r="O15"/>
  <c r="L15"/>
  <c r="K15"/>
  <c r="F15"/>
  <c r="D15"/>
  <c r="B15"/>
  <c r="DH14"/>
  <c r="DG14"/>
  <c r="DG32" s="1"/>
  <c r="DG39" s="1"/>
  <c r="DD14"/>
  <c r="DC14"/>
  <c r="DC32" s="1"/>
  <c r="DC39" s="1"/>
  <c r="CZ14"/>
  <c r="CY14"/>
  <c r="CY32" s="1"/>
  <c r="CV14"/>
  <c r="CU14"/>
  <c r="CR14"/>
  <c r="CQ14"/>
  <c r="CQ32" s="1"/>
  <c r="CQ39" s="1"/>
  <c r="CN14"/>
  <c r="CM14"/>
  <c r="CJ14"/>
  <c r="CI14"/>
  <c r="CI32" s="1"/>
  <c r="CI39" s="1"/>
  <c r="CF14"/>
  <c r="CE14"/>
  <c r="CE32" s="1"/>
  <c r="CB14"/>
  <c r="CA14"/>
  <c r="CA32" s="1"/>
  <c r="CA39" s="1"/>
  <c r="BX14"/>
  <c r="BW14"/>
  <c r="BW32" s="1"/>
  <c r="BW39" s="1"/>
  <c r="BT14"/>
  <c r="BS14"/>
  <c r="BS32" s="1"/>
  <c r="BP14"/>
  <c r="BO14"/>
  <c r="BO32" s="1"/>
  <c r="BO39" s="1"/>
  <c r="BL14"/>
  <c r="BK14"/>
  <c r="BK32" s="1"/>
  <c r="BK39" s="1"/>
  <c r="BH14"/>
  <c r="BG14"/>
  <c r="BD14"/>
  <c r="BC14"/>
  <c r="BC32" s="1"/>
  <c r="BC39" s="1"/>
  <c r="AZ14"/>
  <c r="AY14"/>
  <c r="AV14"/>
  <c r="AU14"/>
  <c r="AU32" s="1"/>
  <c r="AU39" s="1"/>
  <c r="AR14"/>
  <c r="AQ14"/>
  <c r="AQ32" s="1"/>
  <c r="AQ39" s="1"/>
  <c r="AN14"/>
  <c r="AM14"/>
  <c r="AM32" s="1"/>
  <c r="AJ14"/>
  <c r="AI14"/>
  <c r="AF14"/>
  <c r="AE14"/>
  <c r="AE32" s="1"/>
  <c r="AE39" s="1"/>
  <c r="AB14"/>
  <c r="AA14"/>
  <c r="X14"/>
  <c r="W14"/>
  <c r="W32" s="1"/>
  <c r="W39" s="1"/>
  <c r="T14"/>
  <c r="S14"/>
  <c r="S32" s="1"/>
  <c r="P14"/>
  <c r="O14"/>
  <c r="O32" s="1"/>
  <c r="O39" s="1"/>
  <c r="L14"/>
  <c r="K14"/>
  <c r="K32" s="1"/>
  <c r="K39" s="1"/>
  <c r="F14"/>
  <c r="D14"/>
  <c r="B14"/>
  <c r="B32" s="1"/>
  <c r="B39" s="1"/>
  <c r="B40" s="1"/>
  <c r="L3"/>
  <c r="B37" i="1"/>
  <c r="AL35"/>
  <c r="AH35"/>
  <c r="AD35"/>
  <c r="Z35"/>
  <c r="V35"/>
  <c r="AN34"/>
  <c r="AM34"/>
  <c r="AJ34"/>
  <c r="AI34"/>
  <c r="AF34"/>
  <c r="AE34"/>
  <c r="AB34"/>
  <c r="AA34"/>
  <c r="X34"/>
  <c r="W34"/>
  <c r="T34"/>
  <c r="S34"/>
  <c r="R34"/>
  <c r="P34"/>
  <c r="O34"/>
  <c r="N34" s="1"/>
  <c r="L34"/>
  <c r="K34"/>
  <c r="G34"/>
  <c r="D34"/>
  <c r="AN33"/>
  <c r="AN35" s="1"/>
  <c r="AM33"/>
  <c r="AJ33"/>
  <c r="AJ35" s="1"/>
  <c r="AI33"/>
  <c r="AF33"/>
  <c r="AF35" s="1"/>
  <c r="AE33"/>
  <c r="AB33"/>
  <c r="AA33"/>
  <c r="X33"/>
  <c r="W33"/>
  <c r="T33"/>
  <c r="S33"/>
  <c r="R33"/>
  <c r="P33"/>
  <c r="O33"/>
  <c r="N33" s="1"/>
  <c r="N35" s="1"/>
  <c r="L33"/>
  <c r="L35" s="1"/>
  <c r="K33"/>
  <c r="G33"/>
  <c r="D33"/>
  <c r="D35" s="1"/>
  <c r="AL31"/>
  <c r="AL39" s="1"/>
  <c r="AH31"/>
  <c r="AH39" s="1"/>
  <c r="AD31"/>
  <c r="AD39" s="1"/>
  <c r="Z31"/>
  <c r="Z39" s="1"/>
  <c r="V31"/>
  <c r="V39" s="1"/>
  <c r="AN30"/>
  <c r="AM30"/>
  <c r="AJ30"/>
  <c r="AI30"/>
  <c r="AF30"/>
  <c r="AE30"/>
  <c r="AB30"/>
  <c r="AA30"/>
  <c r="X30"/>
  <c r="W30"/>
  <c r="T30"/>
  <c r="S30"/>
  <c r="U30" s="1"/>
  <c r="R30"/>
  <c r="P30"/>
  <c r="O30"/>
  <c r="N30" s="1"/>
  <c r="L30"/>
  <c r="M30" s="1"/>
  <c r="K30"/>
  <c r="J30" s="1"/>
  <c r="G30"/>
  <c r="D30"/>
  <c r="AN29"/>
  <c r="AO29" s="1"/>
  <c r="AM29"/>
  <c r="AJ29"/>
  <c r="AK29" s="1"/>
  <c r="AI29"/>
  <c r="AF29"/>
  <c r="AG29" s="1"/>
  <c r="AE29"/>
  <c r="AB29"/>
  <c r="AC29" s="1"/>
  <c r="AA29"/>
  <c r="X29"/>
  <c r="W29"/>
  <c r="T29"/>
  <c r="S29"/>
  <c r="R29"/>
  <c r="P29"/>
  <c r="O29"/>
  <c r="N29" s="1"/>
  <c r="L29"/>
  <c r="K29"/>
  <c r="J29" s="1"/>
  <c r="G29"/>
  <c r="D29"/>
  <c r="AN28"/>
  <c r="AM28"/>
  <c r="AJ28"/>
  <c r="AI28"/>
  <c r="AF28"/>
  <c r="AE28"/>
  <c r="AB28"/>
  <c r="AA28"/>
  <c r="X28"/>
  <c r="W28"/>
  <c r="T28"/>
  <c r="S28"/>
  <c r="R28"/>
  <c r="P28"/>
  <c r="O28"/>
  <c r="N28" s="1"/>
  <c r="L28"/>
  <c r="K28"/>
  <c r="J28" s="1"/>
  <c r="G28"/>
  <c r="D28"/>
  <c r="AN27"/>
  <c r="AM27"/>
  <c r="AJ27"/>
  <c r="AI27"/>
  <c r="AF27"/>
  <c r="AG27" s="1"/>
  <c r="AE27"/>
  <c r="AB27"/>
  <c r="AC27" s="1"/>
  <c r="AA27"/>
  <c r="X27"/>
  <c r="Y27" s="1"/>
  <c r="W27"/>
  <c r="T27"/>
  <c r="S27"/>
  <c r="R27"/>
  <c r="P27"/>
  <c r="O27"/>
  <c r="N27" s="1"/>
  <c r="L27"/>
  <c r="K27"/>
  <c r="J27" s="1"/>
  <c r="B27" s="1"/>
  <c r="G27"/>
  <c r="D27"/>
  <c r="AN26"/>
  <c r="AM26"/>
  <c r="AJ26"/>
  <c r="AI26"/>
  <c r="AF26"/>
  <c r="AE26"/>
  <c r="AB26"/>
  <c r="AA26"/>
  <c r="X26"/>
  <c r="W26"/>
  <c r="T26"/>
  <c r="S26"/>
  <c r="R26"/>
  <c r="P26"/>
  <c r="Q26" s="1"/>
  <c r="O26"/>
  <c r="N26" s="1"/>
  <c r="L26"/>
  <c r="M26" s="1"/>
  <c r="K26"/>
  <c r="J26" s="1"/>
  <c r="G26"/>
  <c r="D26"/>
  <c r="AN25"/>
  <c r="AM25"/>
  <c r="AO25" s="1"/>
  <c r="AJ25"/>
  <c r="AI25"/>
  <c r="AF25"/>
  <c r="AE25"/>
  <c r="AG25" s="1"/>
  <c r="AB25"/>
  <c r="AA25"/>
  <c r="X25"/>
  <c r="W25"/>
  <c r="T25"/>
  <c r="S25"/>
  <c r="R25"/>
  <c r="P25"/>
  <c r="O25"/>
  <c r="N25" s="1"/>
  <c r="L25"/>
  <c r="M25" s="1"/>
  <c r="K25"/>
  <c r="J25" s="1"/>
  <c r="G25"/>
  <c r="D25"/>
  <c r="AN24"/>
  <c r="AO24" s="1"/>
  <c r="AM24"/>
  <c r="AJ24"/>
  <c r="AK24" s="1"/>
  <c r="AI24"/>
  <c r="AF24"/>
  <c r="AG24" s="1"/>
  <c r="AE24"/>
  <c r="AB24"/>
  <c r="AA24"/>
  <c r="X24"/>
  <c r="W24"/>
  <c r="T24"/>
  <c r="S24"/>
  <c r="R24"/>
  <c r="P24"/>
  <c r="O24"/>
  <c r="N24" s="1"/>
  <c r="L24"/>
  <c r="K24"/>
  <c r="J24" s="1"/>
  <c r="G24"/>
  <c r="D24"/>
  <c r="AN23"/>
  <c r="AM23"/>
  <c r="AJ23"/>
  <c r="AI23"/>
  <c r="AF23"/>
  <c r="AE23"/>
  <c r="AB23"/>
  <c r="AA23"/>
  <c r="X23"/>
  <c r="W23"/>
  <c r="T23"/>
  <c r="S23"/>
  <c r="R23"/>
  <c r="P23"/>
  <c r="O23"/>
  <c r="N23" s="1"/>
  <c r="L23"/>
  <c r="K23"/>
  <c r="J23" s="1"/>
  <c r="B23" s="1"/>
  <c r="G23"/>
  <c r="D23"/>
  <c r="AN22"/>
  <c r="AM22"/>
  <c r="AJ22"/>
  <c r="AI22"/>
  <c r="AF22"/>
  <c r="AE22"/>
  <c r="AB22"/>
  <c r="AA22"/>
  <c r="X22"/>
  <c r="W22"/>
  <c r="T22"/>
  <c r="U22" s="1"/>
  <c r="S22"/>
  <c r="R22"/>
  <c r="P22"/>
  <c r="O22"/>
  <c r="N22" s="1"/>
  <c r="L22"/>
  <c r="K22"/>
  <c r="J22" s="1"/>
  <c r="G22"/>
  <c r="D22"/>
  <c r="AN21"/>
  <c r="AM21"/>
  <c r="AJ21"/>
  <c r="AI21"/>
  <c r="AF21"/>
  <c r="AE21"/>
  <c r="AB21"/>
  <c r="AA21"/>
  <c r="X21"/>
  <c r="W21"/>
  <c r="T21"/>
  <c r="S21"/>
  <c r="R21"/>
  <c r="P21"/>
  <c r="O21"/>
  <c r="N21" s="1"/>
  <c r="L21"/>
  <c r="K21"/>
  <c r="J21" s="1"/>
  <c r="G21"/>
  <c r="D21"/>
  <c r="AN20"/>
  <c r="AM20"/>
  <c r="AJ20"/>
  <c r="AI20"/>
  <c r="AF20"/>
  <c r="AE20"/>
  <c r="AB20"/>
  <c r="AA20"/>
  <c r="X20"/>
  <c r="W20"/>
  <c r="T20"/>
  <c r="S20"/>
  <c r="R20"/>
  <c r="P20"/>
  <c r="O20"/>
  <c r="N20" s="1"/>
  <c r="L20"/>
  <c r="K20"/>
  <c r="G20"/>
  <c r="D20"/>
  <c r="AN19"/>
  <c r="AM19"/>
  <c r="AJ19"/>
  <c r="AI19"/>
  <c r="AK19" s="1"/>
  <c r="AF19"/>
  <c r="AE19"/>
  <c r="AB19"/>
  <c r="AA19"/>
  <c r="X19"/>
  <c r="W19"/>
  <c r="T19"/>
  <c r="S19"/>
  <c r="U19" s="1"/>
  <c r="R19"/>
  <c r="P19"/>
  <c r="O19"/>
  <c r="N19" s="1"/>
  <c r="M19"/>
  <c r="L19"/>
  <c r="K19"/>
  <c r="J19" s="1"/>
  <c r="G19"/>
  <c r="D19"/>
  <c r="AN18"/>
  <c r="AM18"/>
  <c r="AO18" s="1"/>
  <c r="AJ18"/>
  <c r="AI18"/>
  <c r="AF18"/>
  <c r="AE18"/>
  <c r="AB18"/>
  <c r="AA18"/>
  <c r="X18"/>
  <c r="W18"/>
  <c r="Y18" s="1"/>
  <c r="T18"/>
  <c r="S18"/>
  <c r="R18"/>
  <c r="P18"/>
  <c r="Q18" s="1"/>
  <c r="O18"/>
  <c r="N18"/>
  <c r="L18"/>
  <c r="K18"/>
  <c r="J18" s="1"/>
  <c r="G18"/>
  <c r="D18"/>
  <c r="AN17"/>
  <c r="AM17"/>
  <c r="AO17" s="1"/>
  <c r="AJ17"/>
  <c r="AI17"/>
  <c r="AF17"/>
  <c r="AE17"/>
  <c r="AB17"/>
  <c r="AA17"/>
  <c r="X17"/>
  <c r="W17"/>
  <c r="Y17" s="1"/>
  <c r="T17"/>
  <c r="S17"/>
  <c r="R17"/>
  <c r="P17"/>
  <c r="Q17" s="1"/>
  <c r="O17"/>
  <c r="N17" s="1"/>
  <c r="L17"/>
  <c r="M17" s="1"/>
  <c r="K17"/>
  <c r="J17" s="1"/>
  <c r="G17"/>
  <c r="D17"/>
  <c r="AN16"/>
  <c r="AO16" s="1"/>
  <c r="AM16"/>
  <c r="AJ16"/>
  <c r="AK16" s="1"/>
  <c r="AI16"/>
  <c r="AF16"/>
  <c r="AE16"/>
  <c r="AC16"/>
  <c r="AB16"/>
  <c r="AA16"/>
  <c r="X16"/>
  <c r="W16"/>
  <c r="C16" s="1"/>
  <c r="T16"/>
  <c r="S16"/>
  <c r="R16"/>
  <c r="P16"/>
  <c r="Q16" s="1"/>
  <c r="O16"/>
  <c r="N16" s="1"/>
  <c r="L16"/>
  <c r="M16" s="1"/>
  <c r="K16"/>
  <c r="J16" s="1"/>
  <c r="G16"/>
  <c r="D16"/>
  <c r="AN15"/>
  <c r="AM15"/>
  <c r="AJ15"/>
  <c r="AI15"/>
  <c r="AF15"/>
  <c r="AG15" s="1"/>
  <c r="AE15"/>
  <c r="AB15"/>
  <c r="AC15" s="1"/>
  <c r="AA15"/>
  <c r="X15"/>
  <c r="Y15" s="1"/>
  <c r="W15"/>
  <c r="T15"/>
  <c r="U15" s="1"/>
  <c r="S15"/>
  <c r="R15"/>
  <c r="P15"/>
  <c r="O15"/>
  <c r="N15" s="1"/>
  <c r="L15"/>
  <c r="K15"/>
  <c r="J15" s="1"/>
  <c r="G15"/>
  <c r="D15"/>
  <c r="AN14"/>
  <c r="AM14"/>
  <c r="AJ14"/>
  <c r="AI14"/>
  <c r="AF14"/>
  <c r="AE14"/>
  <c r="AB14"/>
  <c r="AA14"/>
  <c r="X14"/>
  <c r="W14"/>
  <c r="T14"/>
  <c r="S14"/>
  <c r="R14"/>
  <c r="P14"/>
  <c r="O14"/>
  <c r="N14" s="1"/>
  <c r="L14"/>
  <c r="K14"/>
  <c r="J14" s="1"/>
  <c r="G14"/>
  <c r="D14"/>
  <c r="AN13"/>
  <c r="AO13" s="1"/>
  <c r="AM13"/>
  <c r="AJ13"/>
  <c r="AI13"/>
  <c r="AF13"/>
  <c r="AE13"/>
  <c r="AB13"/>
  <c r="AA13"/>
  <c r="X13"/>
  <c r="W13"/>
  <c r="T13"/>
  <c r="U13" s="1"/>
  <c r="S13"/>
  <c r="R13"/>
  <c r="R31" s="1"/>
  <c r="P13"/>
  <c r="O13"/>
  <c r="L13"/>
  <c r="K13"/>
  <c r="G13"/>
  <c r="D13"/>
  <c r="F3"/>
  <c r="K38" i="4"/>
  <c r="B36"/>
  <c r="AL34"/>
  <c r="AH34"/>
  <c r="AD34"/>
  <c r="Z34"/>
  <c r="V34"/>
  <c r="R34"/>
  <c r="N34"/>
  <c r="L34"/>
  <c r="L38" s="1"/>
  <c r="M38" s="1"/>
  <c r="K34"/>
  <c r="J34"/>
  <c r="AN33"/>
  <c r="AM33"/>
  <c r="AJ33"/>
  <c r="AK33" s="1"/>
  <c r="AI33"/>
  <c r="AF33"/>
  <c r="AG33" s="1"/>
  <c r="AE33"/>
  <c r="AB33"/>
  <c r="AA33"/>
  <c r="X33"/>
  <c r="Y33" s="1"/>
  <c r="W33"/>
  <c r="T33"/>
  <c r="S33"/>
  <c r="C33" s="1"/>
  <c r="P33"/>
  <c r="O33"/>
  <c r="M33"/>
  <c r="F33"/>
  <c r="D33"/>
  <c r="B33"/>
  <c r="AN32"/>
  <c r="AM32"/>
  <c r="AM34" s="1"/>
  <c r="AJ32"/>
  <c r="AI32"/>
  <c r="AF32"/>
  <c r="AE32"/>
  <c r="AE34" s="1"/>
  <c r="AB32"/>
  <c r="AA32"/>
  <c r="X32"/>
  <c r="W32"/>
  <c r="W34" s="1"/>
  <c r="T32"/>
  <c r="S32"/>
  <c r="P32"/>
  <c r="P34" s="1"/>
  <c r="O32"/>
  <c r="M32"/>
  <c r="F32"/>
  <c r="D32"/>
  <c r="D34" s="1"/>
  <c r="B32"/>
  <c r="AL30"/>
  <c r="AL38" s="1"/>
  <c r="AH30"/>
  <c r="AH38" s="1"/>
  <c r="AD30"/>
  <c r="AD38" s="1"/>
  <c r="Z30"/>
  <c r="Z38" s="1"/>
  <c r="V30"/>
  <c r="V38" s="1"/>
  <c r="R30"/>
  <c r="R38" s="1"/>
  <c r="N30"/>
  <c r="N38" s="1"/>
  <c r="M30"/>
  <c r="J30"/>
  <c r="J38" s="1"/>
  <c r="AN29"/>
  <c r="AM29"/>
  <c r="AJ29"/>
  <c r="AI29"/>
  <c r="AF29"/>
  <c r="AE29"/>
  <c r="AB29"/>
  <c r="AC29" s="1"/>
  <c r="AA29"/>
  <c r="X29"/>
  <c r="W29"/>
  <c r="T29"/>
  <c r="S29"/>
  <c r="P29"/>
  <c r="O29"/>
  <c r="M29"/>
  <c r="F29"/>
  <c r="D29"/>
  <c r="B29"/>
  <c r="AN28"/>
  <c r="AO28" s="1"/>
  <c r="AM28"/>
  <c r="AJ28"/>
  <c r="AI28"/>
  <c r="AK28" s="1"/>
  <c r="AF28"/>
  <c r="AE28"/>
  <c r="AB28"/>
  <c r="AA28"/>
  <c r="AC28" s="1"/>
  <c r="X28"/>
  <c r="W28"/>
  <c r="T28"/>
  <c r="S28"/>
  <c r="P28"/>
  <c r="Q28" s="1"/>
  <c r="O28"/>
  <c r="M28"/>
  <c r="F28"/>
  <c r="D28"/>
  <c r="B28"/>
  <c r="AN27"/>
  <c r="AM27"/>
  <c r="AJ27"/>
  <c r="AI27"/>
  <c r="AF27"/>
  <c r="AE27"/>
  <c r="AB27"/>
  <c r="AC27" s="1"/>
  <c r="AA27"/>
  <c r="X27"/>
  <c r="W27"/>
  <c r="T27"/>
  <c r="S27"/>
  <c r="P27"/>
  <c r="O27"/>
  <c r="M27"/>
  <c r="F27"/>
  <c r="D27"/>
  <c r="B27"/>
  <c r="AN26"/>
  <c r="AO26" s="1"/>
  <c r="AM26"/>
  <c r="AJ26"/>
  <c r="AI26"/>
  <c r="AF26"/>
  <c r="AE26"/>
  <c r="AB26"/>
  <c r="AA26"/>
  <c r="X26"/>
  <c r="W26"/>
  <c r="T26"/>
  <c r="S26"/>
  <c r="P26"/>
  <c r="O26"/>
  <c r="M26"/>
  <c r="F26"/>
  <c r="D26"/>
  <c r="B26"/>
  <c r="AN25"/>
  <c r="AM25"/>
  <c r="AJ25"/>
  <c r="AI25"/>
  <c r="AF25"/>
  <c r="AE25"/>
  <c r="AB25"/>
  <c r="AA25"/>
  <c r="X25"/>
  <c r="W25"/>
  <c r="T25"/>
  <c r="S25"/>
  <c r="P25"/>
  <c r="Q25" s="1"/>
  <c r="O25"/>
  <c r="M25"/>
  <c r="F25"/>
  <c r="D25"/>
  <c r="B25"/>
  <c r="AN24"/>
  <c r="AM24"/>
  <c r="AJ24"/>
  <c r="AK24" s="1"/>
  <c r="AI24"/>
  <c r="AF24"/>
  <c r="AE24"/>
  <c r="AB24"/>
  <c r="AA24"/>
  <c r="X24"/>
  <c r="W24"/>
  <c r="T24"/>
  <c r="S24"/>
  <c r="P24"/>
  <c r="O24"/>
  <c r="M24"/>
  <c r="F24"/>
  <c r="D24"/>
  <c r="B24"/>
  <c r="AN23"/>
  <c r="AM23"/>
  <c r="AJ23"/>
  <c r="AI23"/>
  <c r="AF23"/>
  <c r="AE23"/>
  <c r="AB23"/>
  <c r="AA23"/>
  <c r="X23"/>
  <c r="Y23" s="1"/>
  <c r="W23"/>
  <c r="T23"/>
  <c r="S23"/>
  <c r="P23"/>
  <c r="Q23" s="1"/>
  <c r="O23"/>
  <c r="M23"/>
  <c r="F23"/>
  <c r="D23"/>
  <c r="B23"/>
  <c r="AN22"/>
  <c r="AM22"/>
  <c r="AJ22"/>
  <c r="AK22" s="1"/>
  <c r="AI22"/>
  <c r="AF22"/>
  <c r="AE22"/>
  <c r="AB22"/>
  <c r="AA22"/>
  <c r="X22"/>
  <c r="W22"/>
  <c r="T22"/>
  <c r="U22" s="1"/>
  <c r="S22"/>
  <c r="P22"/>
  <c r="O22"/>
  <c r="M22"/>
  <c r="F22"/>
  <c r="D22"/>
  <c r="B22"/>
  <c r="AN21"/>
  <c r="AO21" s="1"/>
  <c r="AM21"/>
  <c r="AJ21"/>
  <c r="AI21"/>
  <c r="AF21"/>
  <c r="AG21" s="1"/>
  <c r="AE21"/>
  <c r="AB21"/>
  <c r="AA21"/>
  <c r="X21"/>
  <c r="W21"/>
  <c r="T21"/>
  <c r="S21"/>
  <c r="P21"/>
  <c r="O21"/>
  <c r="M21"/>
  <c r="F21"/>
  <c r="D21"/>
  <c r="B21"/>
  <c r="AN20"/>
  <c r="AM20"/>
  <c r="AJ20"/>
  <c r="AK20" s="1"/>
  <c r="AI20"/>
  <c r="AF20"/>
  <c r="AE20"/>
  <c r="AB20"/>
  <c r="AC20" s="1"/>
  <c r="AA20"/>
  <c r="X20"/>
  <c r="W20"/>
  <c r="U20"/>
  <c r="T20"/>
  <c r="S20"/>
  <c r="P20"/>
  <c r="O20"/>
  <c r="M20"/>
  <c r="F20"/>
  <c r="D20"/>
  <c r="B20"/>
  <c r="AN19"/>
  <c r="AM19"/>
  <c r="AJ19"/>
  <c r="AI19"/>
  <c r="AF19"/>
  <c r="AE19"/>
  <c r="AB19"/>
  <c r="AA19"/>
  <c r="X19"/>
  <c r="W19"/>
  <c r="T19"/>
  <c r="S19"/>
  <c r="P19"/>
  <c r="O19"/>
  <c r="M19"/>
  <c r="F19"/>
  <c r="D19"/>
  <c r="B19"/>
  <c r="AN18"/>
  <c r="AM18"/>
  <c r="AJ18"/>
  <c r="AI18"/>
  <c r="AK18" s="1"/>
  <c r="AF18"/>
  <c r="AE18"/>
  <c r="AB18"/>
  <c r="AA18"/>
  <c r="X18"/>
  <c r="W18"/>
  <c r="T18"/>
  <c r="S18"/>
  <c r="P18"/>
  <c r="O18"/>
  <c r="M18"/>
  <c r="F18"/>
  <c r="D18"/>
  <c r="B18"/>
  <c r="AN17"/>
  <c r="AM17"/>
  <c r="AJ17"/>
  <c r="AI17"/>
  <c r="AF17"/>
  <c r="AE17"/>
  <c r="AB17"/>
  <c r="AC17" s="1"/>
  <c r="AA17"/>
  <c r="X17"/>
  <c r="W17"/>
  <c r="T17"/>
  <c r="S17"/>
  <c r="P17"/>
  <c r="O17"/>
  <c r="M17"/>
  <c r="F17"/>
  <c r="D17"/>
  <c r="B17"/>
  <c r="AN16"/>
  <c r="AM16"/>
  <c r="AJ16"/>
  <c r="AI16"/>
  <c r="AF16"/>
  <c r="AE16"/>
  <c r="AB16"/>
  <c r="AA16"/>
  <c r="X16"/>
  <c r="W16"/>
  <c r="T16"/>
  <c r="S16"/>
  <c r="P16"/>
  <c r="O16"/>
  <c r="M16"/>
  <c r="F16"/>
  <c r="D16"/>
  <c r="B16"/>
  <c r="AN15"/>
  <c r="AM15"/>
  <c r="AJ15"/>
  <c r="AI15"/>
  <c r="AF15"/>
  <c r="AE15"/>
  <c r="AB15"/>
  <c r="AC15" s="1"/>
  <c r="AA15"/>
  <c r="X15"/>
  <c r="W15"/>
  <c r="T15"/>
  <c r="S15"/>
  <c r="P15"/>
  <c r="O15"/>
  <c r="M15"/>
  <c r="F15"/>
  <c r="D15"/>
  <c r="B15"/>
  <c r="AN14"/>
  <c r="AM14"/>
  <c r="AJ14"/>
  <c r="AI14"/>
  <c r="AF14"/>
  <c r="AE14"/>
  <c r="AB14"/>
  <c r="AA14"/>
  <c r="X14"/>
  <c r="W14"/>
  <c r="T14"/>
  <c r="U14" s="1"/>
  <c r="S14"/>
  <c r="P14"/>
  <c r="O14"/>
  <c r="M14"/>
  <c r="F14"/>
  <c r="D14"/>
  <c r="B14"/>
  <c r="AN13"/>
  <c r="AM13"/>
  <c r="AJ13"/>
  <c r="AI13"/>
  <c r="AF13"/>
  <c r="AE13"/>
  <c r="AG13" s="1"/>
  <c r="AB13"/>
  <c r="AA13"/>
  <c r="X13"/>
  <c r="W13"/>
  <c r="T13"/>
  <c r="S13"/>
  <c r="P13"/>
  <c r="O13"/>
  <c r="M13"/>
  <c r="F13"/>
  <c r="D13"/>
  <c r="B13"/>
  <c r="AN12"/>
  <c r="AN30" s="1"/>
  <c r="AM12"/>
  <c r="AJ12"/>
  <c r="AI12"/>
  <c r="AI30" s="1"/>
  <c r="AF12"/>
  <c r="AE12"/>
  <c r="AB12"/>
  <c r="AA12"/>
  <c r="AA30" s="1"/>
  <c r="X12"/>
  <c r="W12"/>
  <c r="T12"/>
  <c r="T30" s="1"/>
  <c r="S12"/>
  <c r="P12"/>
  <c r="O12"/>
  <c r="M12"/>
  <c r="F12"/>
  <c r="F30" s="1"/>
  <c r="D12"/>
  <c r="B12"/>
  <c r="B30" s="1"/>
  <c r="L3"/>
  <c r="D23" i="6"/>
  <c r="C23"/>
  <c r="B23"/>
  <c r="D22"/>
  <c r="C22"/>
  <c r="B22"/>
  <c r="D21"/>
  <c r="C21"/>
  <c r="B21"/>
  <c r="D20"/>
  <c r="C20"/>
  <c r="B20"/>
  <c r="D19"/>
  <c r="C19"/>
  <c r="B19"/>
  <c r="D18"/>
  <c r="C18"/>
  <c r="B18"/>
  <c r="D17"/>
  <c r="C17"/>
  <c r="B17"/>
  <c r="D16"/>
  <c r="C16"/>
  <c r="B16"/>
  <c r="D15"/>
  <c r="C15"/>
  <c r="B15"/>
  <c r="D14"/>
  <c r="C14"/>
  <c r="B14"/>
  <c r="D13"/>
  <c r="C13"/>
  <c r="B13"/>
  <c r="D12"/>
  <c r="C12"/>
  <c r="B12"/>
  <c r="D11"/>
  <c r="C11"/>
  <c r="E11" s="1"/>
  <c r="B11"/>
  <c r="D10"/>
  <c r="C10"/>
  <c r="B10"/>
  <c r="D9"/>
  <c r="C9"/>
  <c r="B9"/>
  <c r="D8"/>
  <c r="C8"/>
  <c r="B8"/>
  <c r="D7"/>
  <c r="C7"/>
  <c r="E7" s="1"/>
  <c r="B7"/>
  <c r="D6"/>
  <c r="C6"/>
  <c r="B6"/>
  <c r="D27" i="7"/>
  <c r="C27"/>
  <c r="B27"/>
  <c r="D26"/>
  <c r="C26"/>
  <c r="B26"/>
  <c r="D23"/>
  <c r="C23"/>
  <c r="B23"/>
  <c r="D22"/>
  <c r="C22"/>
  <c r="B22"/>
  <c r="D21"/>
  <c r="C21"/>
  <c r="B21"/>
  <c r="D20"/>
  <c r="C20"/>
  <c r="B20"/>
  <c r="D19"/>
  <c r="C19"/>
  <c r="B19"/>
  <c r="D18"/>
  <c r="C18"/>
  <c r="B18"/>
  <c r="D17"/>
  <c r="E17" s="1"/>
  <c r="C17"/>
  <c r="B17"/>
  <c r="D16"/>
  <c r="C16"/>
  <c r="B16"/>
  <c r="D15"/>
  <c r="C15"/>
  <c r="B15"/>
  <c r="D14"/>
  <c r="C14"/>
  <c r="B14"/>
  <c r="D13"/>
  <c r="E13" s="1"/>
  <c r="C13"/>
  <c r="B13"/>
  <c r="D12"/>
  <c r="C12"/>
  <c r="B12"/>
  <c r="D11"/>
  <c r="C11"/>
  <c r="B11"/>
  <c r="D10"/>
  <c r="C10"/>
  <c r="B10"/>
  <c r="D9"/>
  <c r="E9" s="1"/>
  <c r="C9"/>
  <c r="B9"/>
  <c r="D8"/>
  <c r="C8"/>
  <c r="B8"/>
  <c r="D7"/>
  <c r="C7"/>
  <c r="B7"/>
  <c r="D6"/>
  <c r="C6"/>
  <c r="B6"/>
  <c r="E27" i="8"/>
  <c r="D27"/>
  <c r="C27"/>
  <c r="B27"/>
  <c r="E26"/>
  <c r="D26"/>
  <c r="D28" s="1"/>
  <c r="E28" s="1"/>
  <c r="C26"/>
  <c r="C28" s="1"/>
  <c r="B26"/>
  <c r="B28" s="1"/>
  <c r="E23"/>
  <c r="D23"/>
  <c r="C23"/>
  <c r="B23"/>
  <c r="E22"/>
  <c r="D22"/>
  <c r="C22"/>
  <c r="B22"/>
  <c r="E21"/>
  <c r="D21"/>
  <c r="C21"/>
  <c r="B21"/>
  <c r="E20"/>
  <c r="D20"/>
  <c r="C20"/>
  <c r="B20"/>
  <c r="E19"/>
  <c r="D19"/>
  <c r="C19"/>
  <c r="B19"/>
  <c r="E18"/>
  <c r="D18"/>
  <c r="C18"/>
  <c r="B18"/>
  <c r="E17"/>
  <c r="D17"/>
  <c r="C17"/>
  <c r="B17"/>
  <c r="E16"/>
  <c r="D16"/>
  <c r="C16"/>
  <c r="B16"/>
  <c r="E15"/>
  <c r="D15"/>
  <c r="C15"/>
  <c r="B15"/>
  <c r="E14"/>
  <c r="D14"/>
  <c r="C14"/>
  <c r="B14"/>
  <c r="E13"/>
  <c r="D13"/>
  <c r="C13"/>
  <c r="B13"/>
  <c r="E12"/>
  <c r="D12"/>
  <c r="C12"/>
  <c r="B12"/>
  <c r="E11"/>
  <c r="D11"/>
  <c r="C11"/>
  <c r="B11"/>
  <c r="E10"/>
  <c r="D10"/>
  <c r="C10"/>
  <c r="B10"/>
  <c r="E9"/>
  <c r="D9"/>
  <c r="C9"/>
  <c r="B9"/>
  <c r="E8"/>
  <c r="D8"/>
  <c r="C8"/>
  <c r="B8"/>
  <c r="E7"/>
  <c r="D7"/>
  <c r="C7"/>
  <c r="B7"/>
  <c r="E6"/>
  <c r="D6"/>
  <c r="D24" s="1"/>
  <c r="C6"/>
  <c r="C24" s="1"/>
  <c r="C31" s="1"/>
  <c r="B6"/>
  <c r="B24" s="1"/>
  <c r="B31" s="1"/>
  <c r="C33" i="9"/>
  <c r="B33"/>
  <c r="H28"/>
  <c r="G28"/>
  <c r="F28"/>
  <c r="B28"/>
  <c r="H27"/>
  <c r="D27"/>
  <c r="C27"/>
  <c r="H26"/>
  <c r="D26"/>
  <c r="D28" s="1"/>
  <c r="C26"/>
  <c r="G24"/>
  <c r="F24"/>
  <c r="F31" s="1"/>
  <c r="F35" s="1"/>
  <c r="B24"/>
  <c r="B31" s="1"/>
  <c r="B35" s="1"/>
  <c r="H23"/>
  <c r="D23"/>
  <c r="E23" s="1"/>
  <c r="C23"/>
  <c r="H22"/>
  <c r="D22"/>
  <c r="C22"/>
  <c r="H21"/>
  <c r="D21"/>
  <c r="C21"/>
  <c r="H20"/>
  <c r="D20"/>
  <c r="C20"/>
  <c r="H19"/>
  <c r="D19"/>
  <c r="E19" s="1"/>
  <c r="C19"/>
  <c r="H18"/>
  <c r="D18"/>
  <c r="C18"/>
  <c r="H17"/>
  <c r="D17"/>
  <c r="C17"/>
  <c r="H16"/>
  <c r="D16"/>
  <c r="C16"/>
  <c r="H15"/>
  <c r="D15"/>
  <c r="E15" s="1"/>
  <c r="C15"/>
  <c r="H14"/>
  <c r="D14"/>
  <c r="C14"/>
  <c r="H13"/>
  <c r="D13"/>
  <c r="C13"/>
  <c r="H12"/>
  <c r="D12"/>
  <c r="C12"/>
  <c r="H11"/>
  <c r="D11"/>
  <c r="E11" s="1"/>
  <c r="C11"/>
  <c r="H10"/>
  <c r="D10"/>
  <c r="C10"/>
  <c r="H9"/>
  <c r="D9"/>
  <c r="C9"/>
  <c r="H8"/>
  <c r="D8"/>
  <c r="C8"/>
  <c r="H7"/>
  <c r="D7"/>
  <c r="E7" s="1"/>
  <c r="C7"/>
  <c r="H6"/>
  <c r="D6"/>
  <c r="C6"/>
  <c r="E15" i="6" l="1"/>
  <c r="E19"/>
  <c r="E23"/>
  <c r="AA31" i="1"/>
  <c r="AI31"/>
  <c r="AC14"/>
  <c r="AK14"/>
  <c r="AO19"/>
  <c r="U21"/>
  <c r="Q22"/>
  <c r="Y23"/>
  <c r="AG23"/>
  <c r="M24"/>
  <c r="U24"/>
  <c r="AC24"/>
  <c r="U26"/>
  <c r="AG28"/>
  <c r="AO28"/>
  <c r="M29"/>
  <c r="AC30"/>
  <c r="AK30"/>
  <c r="S35"/>
  <c r="AA35"/>
  <c r="E21" i="7"/>
  <c r="C28"/>
  <c r="E27"/>
  <c r="AC14" i="4"/>
  <c r="AK14"/>
  <c r="U16"/>
  <c r="BU15" i="2"/>
  <c r="CC15"/>
  <c r="DA15"/>
  <c r="DI15"/>
  <c r="BI16"/>
  <c r="AC19"/>
  <c r="AK19"/>
  <c r="BI19"/>
  <c r="BQ19"/>
  <c r="AW24"/>
  <c r="CK25"/>
  <c r="CS25"/>
  <c r="AS26"/>
  <c r="BI26"/>
  <c r="DI27"/>
  <c r="CC28"/>
  <c r="DI28"/>
  <c r="AS31"/>
  <c r="BA31"/>
  <c r="BI31"/>
  <c r="BQ31"/>
  <c r="BE34"/>
  <c r="BM34"/>
  <c r="AK17" i="4"/>
  <c r="Q18"/>
  <c r="Y18"/>
  <c r="Y25"/>
  <c r="U26"/>
  <c r="AK26"/>
  <c r="AE31" i="1"/>
  <c r="Y14"/>
  <c r="AG14"/>
  <c r="AG20"/>
  <c r="Y21"/>
  <c r="M22"/>
  <c r="U23"/>
  <c r="AC23"/>
  <c r="Q24"/>
  <c r="AK28"/>
  <c r="Q29"/>
  <c r="Y29"/>
  <c r="Y30"/>
  <c r="AG30"/>
  <c r="P35"/>
  <c r="AG33"/>
  <c r="BQ17" i="2"/>
  <c r="Q19"/>
  <c r="AO19"/>
  <c r="AW19"/>
  <c r="CO21"/>
  <c r="CW21"/>
  <c r="DE22"/>
  <c r="BQ23"/>
  <c r="BI24"/>
  <c r="BY24"/>
  <c r="Y26"/>
  <c r="AW26"/>
  <c r="AO27"/>
  <c r="BU27"/>
  <c r="CW28"/>
  <c r="DE28"/>
  <c r="BA29"/>
  <c r="CG29"/>
  <c r="M30"/>
  <c r="AS30"/>
  <c r="BY30"/>
  <c r="U24" i="4"/>
  <c r="Y32"/>
  <c r="M15" i="2"/>
  <c r="U15"/>
  <c r="BA15"/>
  <c r="BQ15"/>
  <c r="CG16"/>
  <c r="U17"/>
  <c r="AC18"/>
  <c r="CW18"/>
  <c r="DE18"/>
  <c r="BU21"/>
  <c r="CC21"/>
  <c r="CK21"/>
  <c r="CS21"/>
  <c r="DA21"/>
  <c r="DI21"/>
  <c r="H22"/>
  <c r="U23"/>
  <c r="M24"/>
  <c r="BA25"/>
  <c r="CO30"/>
  <c r="CC31"/>
  <c r="DE31"/>
  <c r="BY36"/>
  <c r="BA35"/>
  <c r="BI35"/>
  <c r="BY35"/>
  <c r="E10" i="6"/>
  <c r="E14"/>
  <c r="E18"/>
  <c r="E22"/>
  <c r="AC16" i="4"/>
  <c r="AK16"/>
  <c r="AG20"/>
  <c r="AC21"/>
  <c r="AO22"/>
  <c r="U23"/>
  <c r="AC23"/>
  <c r="Q24"/>
  <c r="C25"/>
  <c r="Q27"/>
  <c r="Y27"/>
  <c r="U28"/>
  <c r="Q29"/>
  <c r="Y29"/>
  <c r="AA34"/>
  <c r="AA38" s="1"/>
  <c r="AI34"/>
  <c r="AI38" s="1"/>
  <c r="U18" i="1"/>
  <c r="AC18"/>
  <c r="AK18"/>
  <c r="AC19"/>
  <c r="U20"/>
  <c r="AC20"/>
  <c r="AK20"/>
  <c r="AG21"/>
  <c r="AO21"/>
  <c r="AC22"/>
  <c r="AK22"/>
  <c r="M23"/>
  <c r="U25"/>
  <c r="Y26"/>
  <c r="AG26"/>
  <c r="Q28"/>
  <c r="B30"/>
  <c r="Y34"/>
  <c r="CG15" i="2"/>
  <c r="M16"/>
  <c r="Q17"/>
  <c r="Y17"/>
  <c r="AG17"/>
  <c r="AO17"/>
  <c r="AW17"/>
  <c r="CG17"/>
  <c r="M18"/>
  <c r="CS18"/>
  <c r="DA18"/>
  <c r="BU19"/>
  <c r="CC19"/>
  <c r="DA19"/>
  <c r="DI19"/>
  <c r="H20"/>
  <c r="CW20"/>
  <c r="DE20"/>
  <c r="Y28"/>
  <c r="AW28"/>
  <c r="BY28"/>
  <c r="CG28"/>
  <c r="CO28"/>
  <c r="AK29"/>
  <c r="AS29"/>
  <c r="BE29"/>
  <c r="BU29"/>
  <c r="DI30"/>
  <c r="AG31"/>
  <c r="CS31"/>
  <c r="C28" i="9"/>
  <c r="E27"/>
  <c r="U13" i="4"/>
  <c r="AC13"/>
  <c r="AG18"/>
  <c r="C23"/>
  <c r="E25"/>
  <c r="B15" i="1"/>
  <c r="DA23" i="2"/>
  <c r="DI23"/>
  <c r="H24"/>
  <c r="G24" s="1"/>
  <c r="Q24"/>
  <c r="BU24"/>
  <c r="CC24"/>
  <c r="Y25"/>
  <c r="AG25"/>
  <c r="AG26"/>
  <c r="DE26"/>
  <c r="M27"/>
  <c r="U27"/>
  <c r="AC27"/>
  <c r="AK27"/>
  <c r="CC27"/>
  <c r="CS27"/>
  <c r="AS28"/>
  <c r="BI28"/>
  <c r="DA28"/>
  <c r="Y29"/>
  <c r="AO29"/>
  <c r="U34"/>
  <c r="AC35"/>
  <c r="E8" i="6"/>
  <c r="E12"/>
  <c r="E16"/>
  <c r="E20"/>
  <c r="C13" i="4"/>
  <c r="AC26"/>
  <c r="M14" i="1"/>
  <c r="U14"/>
  <c r="M15"/>
  <c r="AC17"/>
  <c r="AG18"/>
  <c r="AG19"/>
  <c r="Y20"/>
  <c r="AO20"/>
  <c r="M21"/>
  <c r="Y22"/>
  <c r="AG22"/>
  <c r="Y25"/>
  <c r="AC26"/>
  <c r="AK26"/>
  <c r="M27"/>
  <c r="C28"/>
  <c r="M28"/>
  <c r="AC28"/>
  <c r="U34"/>
  <c r="AC34"/>
  <c r="AC15" i="2"/>
  <c r="AK15"/>
  <c r="BI15"/>
  <c r="H16"/>
  <c r="H18"/>
  <c r="M20"/>
  <c r="BI20"/>
  <c r="CS20"/>
  <c r="DA20"/>
  <c r="AK21"/>
  <c r="U22"/>
  <c r="BI22"/>
  <c r="AC23"/>
  <c r="AK23"/>
  <c r="AC24"/>
  <c r="BE24"/>
  <c r="CO24"/>
  <c r="BQ25"/>
  <c r="CW25"/>
  <c r="U26"/>
  <c r="AC26"/>
  <c r="BY26"/>
  <c r="CS26"/>
  <c r="DI26"/>
  <c r="AW27"/>
  <c r="BM27"/>
  <c r="M28"/>
  <c r="AC28"/>
  <c r="BU28"/>
  <c r="CK28"/>
  <c r="AC30"/>
  <c r="AK30"/>
  <c r="AW30"/>
  <c r="BM30"/>
  <c r="AC31"/>
  <c r="BM31"/>
  <c r="BU31"/>
  <c r="Y34"/>
  <c r="CK34"/>
  <c r="E8" i="9"/>
  <c r="E12"/>
  <c r="E16"/>
  <c r="AK12" i="4"/>
  <c r="AK15"/>
  <c r="Q19"/>
  <c r="Y19"/>
  <c r="C22"/>
  <c r="AO24"/>
  <c r="U25"/>
  <c r="AC25"/>
  <c r="Q26"/>
  <c r="T34"/>
  <c r="C24" i="1"/>
  <c r="Q30"/>
  <c r="Q15" i="2"/>
  <c r="AO15"/>
  <c r="AW15"/>
  <c r="AK16"/>
  <c r="AS16"/>
  <c r="BQ16"/>
  <c r="CS16"/>
  <c r="DA16"/>
  <c r="DI16"/>
  <c r="AC17"/>
  <c r="AK17"/>
  <c r="AK18"/>
  <c r="AS18"/>
  <c r="BQ18"/>
  <c r="BY18"/>
  <c r="M19"/>
  <c r="U19"/>
  <c r="BA19"/>
  <c r="CW19"/>
  <c r="AG20"/>
  <c r="AO20"/>
  <c r="BM20"/>
  <c r="BU20"/>
  <c r="Q21"/>
  <c r="AG21"/>
  <c r="AO21"/>
  <c r="AW21"/>
  <c r="CG21"/>
  <c r="DE21"/>
  <c r="AG22"/>
  <c r="AO22"/>
  <c r="AW22"/>
  <c r="BE22"/>
  <c r="BM22"/>
  <c r="AG23"/>
  <c r="AO23"/>
  <c r="AW23"/>
  <c r="CG23"/>
  <c r="AO24"/>
  <c r="AK25"/>
  <c r="BM26"/>
  <c r="CC26"/>
  <c r="Q27"/>
  <c r="AG27"/>
  <c r="CW27"/>
  <c r="BQ29"/>
  <c r="BY29"/>
  <c r="Q30"/>
  <c r="AG30"/>
  <c r="M31"/>
  <c r="U31"/>
  <c r="AW31"/>
  <c r="BY31"/>
  <c r="CG31"/>
  <c r="DI31"/>
  <c r="Y36"/>
  <c r="BA34"/>
  <c r="CK36"/>
  <c r="CO35"/>
  <c r="AB34" i="4"/>
  <c r="AC34" s="1"/>
  <c r="AC32"/>
  <c r="J34" i="1"/>
  <c r="B34" s="1"/>
  <c r="C34"/>
  <c r="E20" i="9"/>
  <c r="E26"/>
  <c r="D24" i="7"/>
  <c r="E10"/>
  <c r="E14"/>
  <c r="E18"/>
  <c r="E22"/>
  <c r="B28"/>
  <c r="D24" i="6"/>
  <c r="E9"/>
  <c r="E13"/>
  <c r="E17"/>
  <c r="E21"/>
  <c r="H12" i="4"/>
  <c r="S30"/>
  <c r="X30"/>
  <c r="AG12"/>
  <c r="AM30"/>
  <c r="AO13"/>
  <c r="C14"/>
  <c r="AO14"/>
  <c r="AG19"/>
  <c r="AO19"/>
  <c r="C20"/>
  <c r="AK21"/>
  <c r="E22"/>
  <c r="Q22"/>
  <c r="E23"/>
  <c r="H24"/>
  <c r="C29"/>
  <c r="AM31" i="1"/>
  <c r="F14"/>
  <c r="F15"/>
  <c r="B18"/>
  <c r="Q19"/>
  <c r="U27"/>
  <c r="F27"/>
  <c r="E9" i="9"/>
  <c r="E13"/>
  <c r="E17"/>
  <c r="E21"/>
  <c r="C24" i="7"/>
  <c r="C31" s="1"/>
  <c r="E7"/>
  <c r="E11"/>
  <c r="E15"/>
  <c r="E19"/>
  <c r="E23"/>
  <c r="C24" i="6"/>
  <c r="Q12" i="4"/>
  <c r="W30"/>
  <c r="W38" s="1"/>
  <c r="AE30"/>
  <c r="AE38" s="1"/>
  <c r="E13"/>
  <c r="Q13"/>
  <c r="Y13"/>
  <c r="Y14"/>
  <c r="AG14"/>
  <c r="AG15"/>
  <c r="AO15"/>
  <c r="H16"/>
  <c r="Y16"/>
  <c r="AG16"/>
  <c r="AG17"/>
  <c r="AO17"/>
  <c r="U18"/>
  <c r="AO20"/>
  <c r="U21"/>
  <c r="C21"/>
  <c r="AC22"/>
  <c r="G24"/>
  <c r="C24"/>
  <c r="C27"/>
  <c r="E29"/>
  <c r="U33"/>
  <c r="O31" i="1"/>
  <c r="Q14"/>
  <c r="C17"/>
  <c r="B19"/>
  <c r="F23"/>
  <c r="F18"/>
  <c r="M18"/>
  <c r="Y19"/>
  <c r="F19"/>
  <c r="J20"/>
  <c r="B20" s="1"/>
  <c r="C20"/>
  <c r="E20" s="1"/>
  <c r="D24" i="9"/>
  <c r="E10"/>
  <c r="C24"/>
  <c r="E14"/>
  <c r="E18"/>
  <c r="E22"/>
  <c r="B24" i="7"/>
  <c r="E8"/>
  <c r="E12"/>
  <c r="E16"/>
  <c r="E20"/>
  <c r="D28"/>
  <c r="E28" s="1"/>
  <c r="B24" i="6"/>
  <c r="O30" i="4"/>
  <c r="U12"/>
  <c r="AB30"/>
  <c r="AJ30"/>
  <c r="AK13"/>
  <c r="E14"/>
  <c r="Q14"/>
  <c r="Q15"/>
  <c r="Y15"/>
  <c r="G16"/>
  <c r="Q16"/>
  <c r="Q17"/>
  <c r="Y17"/>
  <c r="C18"/>
  <c r="AO18"/>
  <c r="U19"/>
  <c r="AC19"/>
  <c r="E27"/>
  <c r="H28"/>
  <c r="H19" i="1"/>
  <c r="K31"/>
  <c r="C13"/>
  <c r="E13" s="1"/>
  <c r="X31"/>
  <c r="Y13"/>
  <c r="C19" i="4"/>
  <c r="H26"/>
  <c r="G26" s="1"/>
  <c r="G28"/>
  <c r="C28"/>
  <c r="AC24"/>
  <c r="AK25"/>
  <c r="B34"/>
  <c r="B38" s="1"/>
  <c r="B39" s="1"/>
  <c r="O34"/>
  <c r="Q34" s="1"/>
  <c r="AJ34"/>
  <c r="AK34" s="1"/>
  <c r="Q33"/>
  <c r="M13" i="1"/>
  <c r="S31"/>
  <c r="S39" s="1"/>
  <c r="AF31"/>
  <c r="AN31"/>
  <c r="AO14"/>
  <c r="H15"/>
  <c r="AO15"/>
  <c r="Y16"/>
  <c r="AG16"/>
  <c r="AK17"/>
  <c r="C19"/>
  <c r="E19" s="1"/>
  <c r="M20"/>
  <c r="B21"/>
  <c r="Q21"/>
  <c r="AC21"/>
  <c r="AK21"/>
  <c r="Q23"/>
  <c r="C23"/>
  <c r="E23" s="1"/>
  <c r="AK23"/>
  <c r="E24"/>
  <c r="C26"/>
  <c r="E26" s="1"/>
  <c r="AO26"/>
  <c r="H27"/>
  <c r="AO27"/>
  <c r="Y28"/>
  <c r="C29"/>
  <c r="C30"/>
  <c r="E30" s="1"/>
  <c r="AO30"/>
  <c r="F33"/>
  <c r="H33" s="1"/>
  <c r="R35"/>
  <c r="R39" s="1"/>
  <c r="X35"/>
  <c r="AM35"/>
  <c r="Q34"/>
  <c r="AK34"/>
  <c r="D32" i="2"/>
  <c r="D39" s="1"/>
  <c r="L32"/>
  <c r="T32"/>
  <c r="AB32"/>
  <c r="AJ32"/>
  <c r="AR32"/>
  <c r="AZ32"/>
  <c r="BH32"/>
  <c r="BP32"/>
  <c r="BX32"/>
  <c r="CF32"/>
  <c r="CN32"/>
  <c r="CV32"/>
  <c r="DD32"/>
  <c r="C15"/>
  <c r="Y15"/>
  <c r="AG15"/>
  <c r="BY15"/>
  <c r="CK15"/>
  <c r="CS15"/>
  <c r="G16"/>
  <c r="U16"/>
  <c r="C16"/>
  <c r="AW16"/>
  <c r="BE16"/>
  <c r="C17"/>
  <c r="BY17"/>
  <c r="G18"/>
  <c r="U18"/>
  <c r="C18"/>
  <c r="AW18"/>
  <c r="BE18"/>
  <c r="CG18"/>
  <c r="DI18"/>
  <c r="C19"/>
  <c r="Y19"/>
  <c r="AG19"/>
  <c r="BY19"/>
  <c r="CK19"/>
  <c r="CS19"/>
  <c r="G20"/>
  <c r="U20"/>
  <c r="AW20"/>
  <c r="BE20"/>
  <c r="CG20"/>
  <c r="C20"/>
  <c r="DI20"/>
  <c r="C21"/>
  <c r="Y21"/>
  <c r="BY21"/>
  <c r="G22"/>
  <c r="BY23"/>
  <c r="U24"/>
  <c r="BA24"/>
  <c r="CG24"/>
  <c r="Q25"/>
  <c r="BI25"/>
  <c r="BU25"/>
  <c r="CC25"/>
  <c r="DE25"/>
  <c r="AO26"/>
  <c r="BA26"/>
  <c r="BU26"/>
  <c r="CG26"/>
  <c r="DA26"/>
  <c r="CO27"/>
  <c r="U28"/>
  <c r="BA28"/>
  <c r="M29"/>
  <c r="AG29"/>
  <c r="BM29"/>
  <c r="CS29"/>
  <c r="Y30"/>
  <c r="BE30"/>
  <c r="CK30"/>
  <c r="C31"/>
  <c r="E31" s="1"/>
  <c r="AM36"/>
  <c r="BS36"/>
  <c r="CY36"/>
  <c r="Y35"/>
  <c r="AK35"/>
  <c r="BE35"/>
  <c r="BQ35"/>
  <c r="CK35"/>
  <c r="K35" i="1"/>
  <c r="M35" s="1"/>
  <c r="C33"/>
  <c r="C35" s="1"/>
  <c r="AE35"/>
  <c r="AG35" s="1"/>
  <c r="E34"/>
  <c r="C14" i="2"/>
  <c r="AA32"/>
  <c r="AA39" s="1"/>
  <c r="AI32"/>
  <c r="AI39" s="1"/>
  <c r="AY32"/>
  <c r="BG32"/>
  <c r="BG39" s="1"/>
  <c r="CM32"/>
  <c r="CM39" s="1"/>
  <c r="CU32"/>
  <c r="CU39" s="1"/>
  <c r="H15"/>
  <c r="I15" s="1"/>
  <c r="BI17"/>
  <c r="BI21"/>
  <c r="C22"/>
  <c r="E22" s="1"/>
  <c r="C23"/>
  <c r="BI23"/>
  <c r="E25"/>
  <c r="C29"/>
  <c r="E29" s="1"/>
  <c r="C30"/>
  <c r="E30" s="1"/>
  <c r="S36"/>
  <c r="U36" s="1"/>
  <c r="AK34"/>
  <c r="AY36"/>
  <c r="BA36" s="1"/>
  <c r="BQ34"/>
  <c r="CE36"/>
  <c r="CG36" s="1"/>
  <c r="CW34"/>
  <c r="C35"/>
  <c r="E35" s="1"/>
  <c r="CW35"/>
  <c r="U15" i="4"/>
  <c r="C15"/>
  <c r="E15" s="1"/>
  <c r="C16"/>
  <c r="E16" s="1"/>
  <c r="AO16"/>
  <c r="U17"/>
  <c r="C17"/>
  <c r="E17" s="1"/>
  <c r="AC18"/>
  <c r="AK19"/>
  <c r="Q20"/>
  <c r="Y20"/>
  <c r="Q21"/>
  <c r="Y21"/>
  <c r="Y22"/>
  <c r="AG22"/>
  <c r="AG23"/>
  <c r="AO23"/>
  <c r="Y24"/>
  <c r="AG24"/>
  <c r="AG25"/>
  <c r="AO25"/>
  <c r="Y26"/>
  <c r="AG26"/>
  <c r="U27"/>
  <c r="AG27"/>
  <c r="AO27"/>
  <c r="Y28"/>
  <c r="AG28"/>
  <c r="U29"/>
  <c r="AG29"/>
  <c r="AO29"/>
  <c r="S34"/>
  <c r="U34" s="1"/>
  <c r="AF34"/>
  <c r="AO32"/>
  <c r="AC33"/>
  <c r="AO33"/>
  <c r="G31" i="1"/>
  <c r="Q13"/>
  <c r="W31"/>
  <c r="AB31"/>
  <c r="AK13"/>
  <c r="C14"/>
  <c r="E14" s="1"/>
  <c r="H14"/>
  <c r="Q15"/>
  <c r="C15"/>
  <c r="AK15"/>
  <c r="E16"/>
  <c r="U16"/>
  <c r="E17"/>
  <c r="U17"/>
  <c r="AG17"/>
  <c r="C18"/>
  <c r="E18" s="1"/>
  <c r="Q20"/>
  <c r="B22"/>
  <c r="C22"/>
  <c r="E22" s="1"/>
  <c r="AO22"/>
  <c r="H23"/>
  <c r="AO23"/>
  <c r="B24"/>
  <c r="Y24"/>
  <c r="B25"/>
  <c r="Q25"/>
  <c r="AC25"/>
  <c r="AK25"/>
  <c r="Q27"/>
  <c r="C27"/>
  <c r="AK27"/>
  <c r="E28"/>
  <c r="U28"/>
  <c r="E29"/>
  <c r="U29"/>
  <c r="J33"/>
  <c r="O35"/>
  <c r="T35"/>
  <c r="U35" s="1"/>
  <c r="AB35"/>
  <c r="AC35" s="1"/>
  <c r="AI35"/>
  <c r="M34"/>
  <c r="AG34"/>
  <c r="AO34"/>
  <c r="H14" i="2"/>
  <c r="Q14"/>
  <c r="X32"/>
  <c r="AG14"/>
  <c r="AN32"/>
  <c r="AW14"/>
  <c r="BD32"/>
  <c r="BM14"/>
  <c r="BT32"/>
  <c r="CC14"/>
  <c r="CJ32"/>
  <c r="CS14"/>
  <c r="CZ32"/>
  <c r="DI14"/>
  <c r="G15"/>
  <c r="AS15"/>
  <c r="BE15"/>
  <c r="BM15"/>
  <c r="DE15"/>
  <c r="Q16"/>
  <c r="Y16"/>
  <c r="BA16"/>
  <c r="CC16"/>
  <c r="CK16"/>
  <c r="AS17"/>
  <c r="BE17"/>
  <c r="BM17"/>
  <c r="DE17"/>
  <c r="Q18"/>
  <c r="Y18"/>
  <c r="BA18"/>
  <c r="CC18"/>
  <c r="CK18"/>
  <c r="AS19"/>
  <c r="BE19"/>
  <c r="BM19"/>
  <c r="CO19"/>
  <c r="Q20"/>
  <c r="Y20"/>
  <c r="BA20"/>
  <c r="CC20"/>
  <c r="CK20"/>
  <c r="AC21"/>
  <c r="AS21"/>
  <c r="BE21"/>
  <c r="BM21"/>
  <c r="Q22"/>
  <c r="Y22"/>
  <c r="BA22"/>
  <c r="BU22"/>
  <c r="CG22"/>
  <c r="DA22"/>
  <c r="Q23"/>
  <c r="AS23"/>
  <c r="BE23"/>
  <c r="BM23"/>
  <c r="DE23"/>
  <c r="AK24"/>
  <c r="BQ24"/>
  <c r="AC25"/>
  <c r="AO25"/>
  <c r="AW25"/>
  <c r="CO25"/>
  <c r="DA25"/>
  <c r="DI25"/>
  <c r="H26"/>
  <c r="G26" s="1"/>
  <c r="Q26"/>
  <c r="AK26"/>
  <c r="BE26"/>
  <c r="BQ26"/>
  <c r="CK26"/>
  <c r="CW26"/>
  <c r="C27"/>
  <c r="E27" s="1"/>
  <c r="BY27"/>
  <c r="DE27"/>
  <c r="AK28"/>
  <c r="BQ28"/>
  <c r="C28"/>
  <c r="E28" s="1"/>
  <c r="Q29"/>
  <c r="AC29"/>
  <c r="AW29"/>
  <c r="CC29"/>
  <c r="DI29"/>
  <c r="U30"/>
  <c r="AO30"/>
  <c r="BU30"/>
  <c r="DA30"/>
  <c r="F36"/>
  <c r="Q34"/>
  <c r="AC36"/>
  <c r="AK36"/>
  <c r="AO34"/>
  <c r="AW34"/>
  <c r="BI36"/>
  <c r="BQ36"/>
  <c r="BU34"/>
  <c r="CC34"/>
  <c r="CO36"/>
  <c r="CW36"/>
  <c r="DA34"/>
  <c r="DI34"/>
  <c r="H35"/>
  <c r="G35" s="1"/>
  <c r="U35"/>
  <c r="AO35"/>
  <c r="BU35"/>
  <c r="CG35"/>
  <c r="DA35"/>
  <c r="G14"/>
  <c r="E15"/>
  <c r="C24"/>
  <c r="E24" s="1"/>
  <c r="C26"/>
  <c r="E26" s="1"/>
  <c r="Y32"/>
  <c r="X39"/>
  <c r="Y39" s="1"/>
  <c r="AO32"/>
  <c r="AN39"/>
  <c r="BE32"/>
  <c r="BD39"/>
  <c r="BE39" s="1"/>
  <c r="BU32"/>
  <c r="BT39"/>
  <c r="CK32"/>
  <c r="CJ39"/>
  <c r="CK39" s="1"/>
  <c r="DA32"/>
  <c r="CZ39"/>
  <c r="E17"/>
  <c r="E19"/>
  <c r="E21"/>
  <c r="AM39"/>
  <c r="BS39"/>
  <c r="CY39"/>
  <c r="I16"/>
  <c r="I18"/>
  <c r="I20"/>
  <c r="I22"/>
  <c r="E23"/>
  <c r="AO36"/>
  <c r="BU36"/>
  <c r="DA36"/>
  <c r="M32"/>
  <c r="L39"/>
  <c r="M39" s="1"/>
  <c r="T39"/>
  <c r="U32"/>
  <c r="AC32"/>
  <c r="AB39"/>
  <c r="AC39" s="1"/>
  <c r="AJ39"/>
  <c r="AK39" s="1"/>
  <c r="AK32"/>
  <c r="AS32"/>
  <c r="AR39"/>
  <c r="AS39" s="1"/>
  <c r="AZ39"/>
  <c r="BA32"/>
  <c r="BI32"/>
  <c r="BH39"/>
  <c r="BI39" s="1"/>
  <c r="BP39"/>
  <c r="BQ39" s="1"/>
  <c r="BQ32"/>
  <c r="BY32"/>
  <c r="BX39"/>
  <c r="BY39" s="1"/>
  <c r="CF39"/>
  <c r="CG32"/>
  <c r="CO32"/>
  <c r="CN39"/>
  <c r="CO39" s="1"/>
  <c r="CV39"/>
  <c r="CW39" s="1"/>
  <c r="CW32"/>
  <c r="DE32"/>
  <c r="DD39"/>
  <c r="DE39" s="1"/>
  <c r="C32"/>
  <c r="E16"/>
  <c r="E18"/>
  <c r="E20"/>
  <c r="U14"/>
  <c r="AK14"/>
  <c r="BA14"/>
  <c r="BQ14"/>
  <c r="CG14"/>
  <c r="CW14"/>
  <c r="H17"/>
  <c r="I17" s="1"/>
  <c r="M17"/>
  <c r="H19"/>
  <c r="I19" s="1"/>
  <c r="H21"/>
  <c r="I21" s="1"/>
  <c r="CW22"/>
  <c r="H23"/>
  <c r="I23" s="1"/>
  <c r="M23"/>
  <c r="CW24"/>
  <c r="H25"/>
  <c r="I25" s="1"/>
  <c r="M25"/>
  <c r="H27"/>
  <c r="I27" s="1"/>
  <c r="H29"/>
  <c r="I29" s="1"/>
  <c r="CW30"/>
  <c r="H31"/>
  <c r="I31" s="1"/>
  <c r="F32"/>
  <c r="F39" s="1"/>
  <c r="P32"/>
  <c r="AF32"/>
  <c r="AV32"/>
  <c r="BL32"/>
  <c r="CB32"/>
  <c r="CR32"/>
  <c r="DH32"/>
  <c r="H34"/>
  <c r="G34" s="1"/>
  <c r="G36" s="1"/>
  <c r="M34"/>
  <c r="AC34"/>
  <c r="AS34"/>
  <c r="BI34"/>
  <c r="BY34"/>
  <c r="CO34"/>
  <c r="DE34"/>
  <c r="P36"/>
  <c r="Q36" s="1"/>
  <c r="AF36"/>
  <c r="AG36" s="1"/>
  <c r="AV36"/>
  <c r="AW36" s="1"/>
  <c r="BL36"/>
  <c r="BM36" s="1"/>
  <c r="CB36"/>
  <c r="CC36" s="1"/>
  <c r="CR36"/>
  <c r="CS36" s="1"/>
  <c r="DH36"/>
  <c r="DI36" s="1"/>
  <c r="E14"/>
  <c r="I14"/>
  <c r="Y14"/>
  <c r="AO14"/>
  <c r="BE14"/>
  <c r="BU14"/>
  <c r="CK14"/>
  <c r="DA14"/>
  <c r="I24"/>
  <c r="I28"/>
  <c r="I30"/>
  <c r="C34"/>
  <c r="I35"/>
  <c r="M14"/>
  <c r="AC14"/>
  <c r="AS14"/>
  <c r="BI14"/>
  <c r="BY14"/>
  <c r="CO14"/>
  <c r="DE14"/>
  <c r="AF39" i="1"/>
  <c r="AG31"/>
  <c r="AN39"/>
  <c r="AO31"/>
  <c r="E27"/>
  <c r="B14"/>
  <c r="B16"/>
  <c r="B17"/>
  <c r="B26"/>
  <c r="B28"/>
  <c r="B29"/>
  <c r="AB39"/>
  <c r="AC31"/>
  <c r="X39"/>
  <c r="Y31"/>
  <c r="I15"/>
  <c r="I27"/>
  <c r="Q35"/>
  <c r="AK35"/>
  <c r="I18"/>
  <c r="H18"/>
  <c r="E15"/>
  <c r="O39"/>
  <c r="AI39"/>
  <c r="AO35"/>
  <c r="AC13"/>
  <c r="F16"/>
  <c r="I16" s="1"/>
  <c r="F20"/>
  <c r="I20" s="1"/>
  <c r="C21"/>
  <c r="E21" s="1"/>
  <c r="F24"/>
  <c r="I24" s="1"/>
  <c r="C25"/>
  <c r="E25" s="1"/>
  <c r="F28"/>
  <c r="I28" s="1"/>
  <c r="E33"/>
  <c r="E35" s="1"/>
  <c r="I33"/>
  <c r="M33"/>
  <c r="Q33"/>
  <c r="U33"/>
  <c r="AK33"/>
  <c r="F34"/>
  <c r="I34" s="1"/>
  <c r="G35"/>
  <c r="G39" s="1"/>
  <c r="W35"/>
  <c r="Y35" s="1"/>
  <c r="F13"/>
  <c r="J13"/>
  <c r="N13"/>
  <c r="N31" s="1"/>
  <c r="N39" s="1"/>
  <c r="AG13"/>
  <c r="F17"/>
  <c r="F21"/>
  <c r="F25"/>
  <c r="F29"/>
  <c r="D31"/>
  <c r="D39" s="1"/>
  <c r="L31"/>
  <c r="P31"/>
  <c r="T31"/>
  <c r="AJ31"/>
  <c r="Y33"/>
  <c r="AO33"/>
  <c r="F22"/>
  <c r="I22" s="1"/>
  <c r="F26"/>
  <c r="I26" s="1"/>
  <c r="F30"/>
  <c r="I30" s="1"/>
  <c r="AC33"/>
  <c r="Y30" i="4"/>
  <c r="AM38"/>
  <c r="E20"/>
  <c r="E21"/>
  <c r="I24"/>
  <c r="I28"/>
  <c r="AG34"/>
  <c r="AB38"/>
  <c r="AC30"/>
  <c r="AJ38"/>
  <c r="AK30"/>
  <c r="E24"/>
  <c r="E28"/>
  <c r="E33"/>
  <c r="T38"/>
  <c r="U30"/>
  <c r="AO30"/>
  <c r="E18"/>
  <c r="E19"/>
  <c r="H14"/>
  <c r="I14" s="1"/>
  <c r="H20"/>
  <c r="I20" s="1"/>
  <c r="D30"/>
  <c r="D38" s="1"/>
  <c r="F34"/>
  <c r="F38" s="1"/>
  <c r="C12"/>
  <c r="G12"/>
  <c r="Y12"/>
  <c r="AO12"/>
  <c r="C26"/>
  <c r="I26" s="1"/>
  <c r="Q32"/>
  <c r="AG32"/>
  <c r="M34"/>
  <c r="AC12"/>
  <c r="H13"/>
  <c r="I13" s="1"/>
  <c r="H15"/>
  <c r="I15" s="1"/>
  <c r="H17"/>
  <c r="I17" s="1"/>
  <c r="H19"/>
  <c r="I19" s="1"/>
  <c r="H21"/>
  <c r="I21" s="1"/>
  <c r="H23"/>
  <c r="I23" s="1"/>
  <c r="AK23"/>
  <c r="H25"/>
  <c r="I25" s="1"/>
  <c r="H27"/>
  <c r="I27" s="1"/>
  <c r="AK27"/>
  <c r="H29"/>
  <c r="I29" s="1"/>
  <c r="AK29"/>
  <c r="P30"/>
  <c r="AF30"/>
  <c r="H32"/>
  <c r="G32" s="1"/>
  <c r="U32"/>
  <c r="AK32"/>
  <c r="X34"/>
  <c r="Y34" s="1"/>
  <c r="AN34"/>
  <c r="AO34" s="1"/>
  <c r="H18"/>
  <c r="I18" s="1"/>
  <c r="H22"/>
  <c r="I22" s="1"/>
  <c r="H33"/>
  <c r="I33" s="1"/>
  <c r="C32"/>
  <c r="C34" s="1"/>
  <c r="E6" i="6"/>
  <c r="D31" i="7"/>
  <c r="E31" s="1"/>
  <c r="E24"/>
  <c r="B31"/>
  <c r="E6"/>
  <c r="E26"/>
  <c r="D31" i="8"/>
  <c r="E31" s="1"/>
  <c r="E24"/>
  <c r="C31" i="9"/>
  <c r="C35" s="1"/>
  <c r="C36" s="1"/>
  <c r="H24"/>
  <c r="E28"/>
  <c r="E24"/>
  <c r="D31"/>
  <c r="G31"/>
  <c r="E6"/>
  <c r="AA39" i="1" l="1"/>
  <c r="AC39" s="1"/>
  <c r="AK38" i="4"/>
  <c r="AC38"/>
  <c r="S39" i="2"/>
  <c r="U39" s="1"/>
  <c r="AE39" i="1"/>
  <c r="E24" i="6"/>
  <c r="G22" i="4"/>
  <c r="AG39" i="1"/>
  <c r="DA39" i="2"/>
  <c r="BU39"/>
  <c r="CE39"/>
  <c r="AM39" i="1"/>
  <c r="J35"/>
  <c r="B33"/>
  <c r="B35" s="1"/>
  <c r="CG39" i="2"/>
  <c r="I16" i="4"/>
  <c r="I14" i="1"/>
  <c r="S38" i="4"/>
  <c r="U38" s="1"/>
  <c r="C30"/>
  <c r="C38" s="1"/>
  <c r="C39" s="1"/>
  <c r="G25"/>
  <c r="AO39" i="1"/>
  <c r="I26" i="2"/>
  <c r="AY39"/>
  <c r="BA39" s="1"/>
  <c r="K39" i="1"/>
  <c r="O40" s="1"/>
  <c r="O38" i="4"/>
  <c r="I19" i="1"/>
  <c r="I23"/>
  <c r="E34" i="2"/>
  <c r="E36" s="1"/>
  <c r="C36"/>
  <c r="C39" s="1"/>
  <c r="C40" s="1"/>
  <c r="CS32"/>
  <c r="CR39"/>
  <c r="CS39" s="1"/>
  <c r="AG32"/>
  <c r="AF39"/>
  <c r="AG39" s="1"/>
  <c r="G21"/>
  <c r="G17"/>
  <c r="G23"/>
  <c r="H32"/>
  <c r="DI32"/>
  <c r="DH39"/>
  <c r="DI39" s="1"/>
  <c r="AW32"/>
  <c r="AV39"/>
  <c r="AW39" s="1"/>
  <c r="E32"/>
  <c r="G31"/>
  <c r="G25"/>
  <c r="G29"/>
  <c r="I34"/>
  <c r="H36"/>
  <c r="BM32"/>
  <c r="BL39"/>
  <c r="BM39" s="1"/>
  <c r="G19"/>
  <c r="CC32"/>
  <c r="CB39"/>
  <c r="CC39" s="1"/>
  <c r="Q32"/>
  <c r="P39"/>
  <c r="Q39" s="1"/>
  <c r="G27"/>
  <c r="AO39"/>
  <c r="E31" i="1"/>
  <c r="E39" s="1"/>
  <c r="L39"/>
  <c r="M31"/>
  <c r="H21"/>
  <c r="I21"/>
  <c r="J31"/>
  <c r="J39" s="1"/>
  <c r="B13"/>
  <c r="B31" s="1"/>
  <c r="B39" s="1"/>
  <c r="B40" s="1"/>
  <c r="H30"/>
  <c r="H28"/>
  <c r="P39"/>
  <c r="Q39" s="1"/>
  <c r="Q31"/>
  <c r="H25"/>
  <c r="I25"/>
  <c r="W39"/>
  <c r="H16"/>
  <c r="H20"/>
  <c r="F35"/>
  <c r="I35" s="1"/>
  <c r="C31"/>
  <c r="C39" s="1"/>
  <c r="C40" s="1"/>
  <c r="T39"/>
  <c r="U39" s="1"/>
  <c r="U31"/>
  <c r="H29"/>
  <c r="I29"/>
  <c r="H22"/>
  <c r="H26"/>
  <c r="Y39"/>
  <c r="AJ39"/>
  <c r="AK39" s="1"/>
  <c r="AK31"/>
  <c r="H17"/>
  <c r="I17"/>
  <c r="F31"/>
  <c r="H13"/>
  <c r="I13"/>
  <c r="H24"/>
  <c r="H34"/>
  <c r="H35" s="1"/>
  <c r="AF38" i="4"/>
  <c r="AG38" s="1"/>
  <c r="AG30"/>
  <c r="P38"/>
  <c r="Q38" s="1"/>
  <c r="Q30"/>
  <c r="H30"/>
  <c r="E32"/>
  <c r="E34" s="1"/>
  <c r="E26"/>
  <c r="E12"/>
  <c r="G14"/>
  <c r="G29"/>
  <c r="G20"/>
  <c r="AN38"/>
  <c r="AO38" s="1"/>
  <c r="G18"/>
  <c r="G15"/>
  <c r="G21"/>
  <c r="G19"/>
  <c r="G17"/>
  <c r="G27"/>
  <c r="G23"/>
  <c r="G13"/>
  <c r="X38"/>
  <c r="Y38" s="1"/>
  <c r="G33"/>
  <c r="G34" s="1"/>
  <c r="H34"/>
  <c r="I34" s="1"/>
  <c r="I32"/>
  <c r="I12"/>
  <c r="D35" i="9"/>
  <c r="E35" s="1"/>
  <c r="E31"/>
  <c r="G35"/>
  <c r="H35" s="1"/>
  <c r="H31"/>
  <c r="E39" i="2" l="1"/>
  <c r="H31" i="1"/>
  <c r="H39" s="1"/>
  <c r="G30" i="4"/>
  <c r="G38" s="1"/>
  <c r="E30"/>
  <c r="E38" s="1"/>
  <c r="I36" i="2"/>
  <c r="I32"/>
  <c r="H39"/>
  <c r="G32"/>
  <c r="G39" s="1"/>
  <c r="F39" i="1"/>
  <c r="I31"/>
  <c r="M39"/>
  <c r="P40"/>
  <c r="I30" i="4"/>
  <c r="H38"/>
  <c r="I39" i="2" l="1"/>
  <c r="H40"/>
  <c r="F40" i="1"/>
  <c r="I39"/>
  <c r="H39" i="4"/>
  <c r="I38"/>
</calcChain>
</file>

<file path=xl/sharedStrings.xml><?xml version="1.0" encoding="utf-8"?>
<sst xmlns="http://schemas.openxmlformats.org/spreadsheetml/2006/main" count="1234" uniqueCount="443">
  <si>
    <t>тыс.руб.</t>
  </si>
  <si>
    <t>Наименование  муниципальных  образований</t>
  </si>
  <si>
    <t xml:space="preserve">Всего  </t>
  </si>
  <si>
    <t>в  том  числе</t>
  </si>
  <si>
    <t>постановление администрации области от 2 октября 2013 года № 445 "Об утверждении государственной программы Липецкой области  "Управление государственными финансами и государственным долгом Липецкой области"</t>
  </si>
  <si>
    <t xml:space="preserve">Подпрограмма "Создание условий для повышения финансовой устойчивости местных бюджетов" </t>
  </si>
  <si>
    <t>Основное мероприятие "Обеспечение сбалансированности местных бюджетов"</t>
  </si>
  <si>
    <t>Основное мероприятие "Стимулирование муниципальных образований области по результатам проведения оценки их деятельности"</t>
  </si>
  <si>
    <t xml:space="preserve">Дотации на выравнивание бюджетной обеспеченности поселений </t>
  </si>
  <si>
    <t xml:space="preserve">Дотации на выравнивание бюджетной обеспеченности муниципальных районов (городских округов) </t>
  </si>
  <si>
    <t xml:space="preserve">Дотации на поддержку мер по обеспечению сбалансированности местных бюджетов </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</si>
  <si>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сельских поселений области </t>
  </si>
  <si>
    <t>Дотации для предоставления грантов в целях содействия достижению и (или)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t>
  </si>
  <si>
    <t xml:space="preserve">Дотации для предоставления грантов в целях содействия достижению и (или) поощрения достижения наилучших значений показателей увеличения налогового потенциала муниципальных районов и городских округов </t>
  </si>
  <si>
    <t xml:space="preserve">Дотации (гранты) городским поселениям области в целях поощрения достижения наилучших значений показателей деятельности органов местного самоуправления городских  поселений области </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</si>
  <si>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t>
  </si>
  <si>
    <t>Уточненный  годовой  план</t>
  </si>
  <si>
    <t>отчет</t>
  </si>
  <si>
    <t>отклонение</t>
  </si>
  <si>
    <t>Исполнено</t>
  </si>
  <si>
    <t>Процент  выполнения  плана</t>
  </si>
  <si>
    <t>19 3 01 80010</t>
  </si>
  <si>
    <t>19 3 01 80020</t>
  </si>
  <si>
    <t>19 3 01 80030</t>
  </si>
  <si>
    <t>19 3 02 80040</t>
  </si>
  <si>
    <t>19 3 02 80050</t>
  </si>
  <si>
    <t>19 3 02 80060</t>
  </si>
  <si>
    <t>19 3 02 80070</t>
  </si>
  <si>
    <t>19 3 02 80080</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</si>
  <si>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</si>
  <si>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</si>
  <si>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</si>
  <si>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</si>
  <si>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</si>
  <si>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</si>
  <si>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</si>
  <si>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</si>
  <si>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</si>
  <si>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</si>
  <si>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</si>
  <si>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</si>
  <si>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</si>
  <si>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</si>
  <si>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</si>
  <si>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</si>
  <si>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</si>
  <si>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</si>
  <si>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</si>
  <si>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</si>
  <si>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</si>
  <si>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</si>
  <si>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ВСЕГО</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</si>
  <si>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</si>
  <si>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</si>
  <si>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</si>
  <si>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</si>
  <si>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</si>
  <si>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</si>
  <si>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</si>
  <si>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</si>
  <si>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</si>
  <si>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</si>
  <si>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</si>
  <si>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</si>
  <si>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</si>
  <si>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"Ресурсное обеспечение развития образования Липецкой области"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</si>
  <si>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</si>
  <si>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</si>
  <si>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</si>
  <si>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 xml:space="preserve">Подпрограмма «Обеспечение эпизоотического и ветеринарно-санитарного благополучия на территории Липецкой области на 2014 - 2020 годы» </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</si>
  <si>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</si>
  <si>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</si>
  <si>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</si>
  <si>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</si>
  <si>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</si>
  <si>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</si>
  <si>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</si>
  <si>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</si>
  <si>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</si>
  <si>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</si>
  <si>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</si>
  <si>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</si>
  <si>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Основное мероприятие "Устранение причин и условий, способствующих совершению правонарушений"</t>
  </si>
  <si>
    <t>Основное мероприятие "Организация отлова и содержания безнадзорных животных на территории Липецкой области"</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</si>
  <si>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</si>
  <si>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</si>
  <si>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Закон  Липецкой  области  от  4 февраля 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работникам  культуры  и  искусства"</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</si>
  <si>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</si>
  <si>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</si>
  <si>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</si>
  <si>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</si>
  <si>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</si>
  <si>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</si>
  <si>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</si>
  <si>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</si>
  <si>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</si>
  <si>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</si>
  <si>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</si>
  <si>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</si>
  <si>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</si>
  <si>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</si>
  <si>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</si>
  <si>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</si>
  <si>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</si>
  <si>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</si>
  <si>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</si>
  <si>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предоставление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</si>
  <si>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материальная  поддержка  ребенка  в  семье  опекуна  (попечителя)  и  приемной  семье,  а  также  вознаграждение,  причитающееся  приемному  родителю</t>
  </si>
  <si>
    <t>содержание  численности  специалистов,  осуществляющих  деятельность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</si>
  <si>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</si>
  <si>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01 1 01 51340</t>
  </si>
  <si>
    <t>01 1 01 51350</t>
  </si>
  <si>
    <t>01 1 01 51760</t>
  </si>
  <si>
    <t>01 1 01 85180</t>
  </si>
  <si>
    <t>01 1 01 85250</t>
  </si>
  <si>
    <t>01 4 02 85040</t>
  </si>
  <si>
    <t>01 4 02 85130</t>
  </si>
  <si>
    <t>01 4 02 85140</t>
  </si>
  <si>
    <t>01 4 04 85080</t>
  </si>
  <si>
    <t>01 5 03 85320</t>
  </si>
  <si>
    <t>01 7 01 85050</t>
  </si>
  <si>
    <t>01 7 01 85360</t>
  </si>
  <si>
    <t>01 7 02 85150</t>
  </si>
  <si>
    <t>02 4 01 85340</t>
  </si>
  <si>
    <t>05 1 13 85350</t>
  </si>
  <si>
    <t>05 1 14 85090</t>
  </si>
  <si>
    <t>05 1 14 85160</t>
  </si>
  <si>
    <t>05 1 14 85420</t>
  </si>
  <si>
    <t>06 3 01 85060</t>
  </si>
  <si>
    <t>08 1 01 85010</t>
  </si>
  <si>
    <t>09 1 01 85070</t>
  </si>
  <si>
    <t>13 5 02 85170</t>
  </si>
  <si>
    <t>99 4 00 59300,  99 4 00 85020</t>
  </si>
  <si>
    <t>99 9 00 51180</t>
  </si>
  <si>
    <t>99 9 00 51200</t>
  </si>
  <si>
    <t>99 9 00 85270</t>
  </si>
  <si>
    <t>Всего</t>
  </si>
  <si>
    <t xml:space="preserve">постановление администрации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</si>
  <si>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администрации области от 6 сентября 2013 года № 405 "Об утверждении государственной программы Липецкой области "Развитие физической культуры и спорта Липецкой области"</t>
  </si>
  <si>
    <t xml:space="preserve">постановление администрации области от 30 октября 2013 года № 490 "Об утверждении государственной программы Липецкой области  "Развитие кооперации и коллективных форм собственности в Липецкой области" </t>
  </si>
  <si>
    <t>постановление администрации области от 31 октября 2013 года № 495 "Об утверждении государственной программы Липецкой области "Реализация внутренней политики Липецкой области"</t>
  </si>
  <si>
    <t>постановление администрации области от 7 ноября 2013 года № 500 "Об утверждении государственной программы Липецкой области   "Модернизация и инновационное развитие экономики Липецкой области"</t>
  </si>
  <si>
    <t>постановление администрации области от 7 ноября 2013 года № 499 "Об утверждении государственной программы Липецкой области "Энергоэффективность и развитие энергетики в Липецкой области"</t>
  </si>
  <si>
    <t>постановление администрации области от 21 ноября 2013 года № 521 "Об утверждении государственной программы Липецкой области "Развитие транспортной системы Липецкой области"</t>
  </si>
  <si>
    <t xml:space="preserve">постановление администрации области от 19 декабря 2012 года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</si>
  <si>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постановление администрации области от 31 октября 2013 года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</si>
  <si>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области от 31 августа 2017 года № 408 "Об утверждении государственной программы Липецкой области "Формирование современной городской среды в Липецкой области"</t>
  </si>
  <si>
    <t xml:space="preserve">Подпрограмма "Доступная среда" </t>
  </si>
  <si>
    <t xml:space="preserve">Подпрограмма "Развитие и сохранение культуры Липецкой области" </t>
  </si>
  <si>
    <t xml:space="preserve">Подпрограмма "Стимулирование жилищного строительства в Липецкой области" </t>
  </si>
  <si>
    <t>Подпрограмма "Повышение качества  условий проживания населения области за счет обеспечения населенных пунктов области социальной инфраструктурой"</t>
  </si>
  <si>
    <t>Подпрограмма "Содействие развитию гражданского общества, патриотического воспитания  населения Липецкой области и реализации молодежной политики"</t>
  </si>
  <si>
    <t xml:space="preserve">Подпрограмма "Развитие малого и среднего предпринимательства в Липецкой области на 2014-2020 годы" </t>
  </si>
  <si>
    <t>Подпрограмма "Энергосбережение и повышение энергетической эффективности"</t>
  </si>
  <si>
    <t xml:space="preserve">Подпрограмма "Развитие дорожного комплекса Липецкой области" </t>
  </si>
  <si>
    <t xml:space="preserve">Подпрограмма "Развитие пассажирского транспорта общего пользования" </t>
  </si>
  <si>
    <t xml:space="preserve">Подпрограмма "Обращение с отходами на территории Липецкой области" </t>
  </si>
  <si>
    <t xml:space="preserve">Подпрограмма "Совершенствование государственной гражданской и муниципальной службы Липецкой области" </t>
  </si>
  <si>
    <t>Подпрограмма "Развитие благоустройства территорий муниципальных образований Липецкой области"</t>
  </si>
  <si>
    <t>Основное мероприятие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</si>
  <si>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Основное мероприятие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</si>
  <si>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Основное мероприятие "Предоставление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t>
  </si>
  <si>
    <t>Основное мероприятие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</si>
  <si>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Основное мероприятие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</si>
  <si>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строительство сельских домов культуры"</t>
  </si>
  <si>
    <t>Основное мероприятие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</si>
  <si>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Основное мероприятие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</si>
  <si>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Основное мероприятие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</si>
  <si>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</si>
  <si>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t>
  </si>
  <si>
    <t>Основное мероприятие  «Предоставление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t>
  </si>
  <si>
    <t>Основное мероприятие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</si>
  <si>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Основное мероприятие "Предоставление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t>
  </si>
  <si>
    <t>Основное мероприятие "Предоставление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</si>
  <si>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</si>
  <si>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</si>
  <si>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Основное мероприятие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t>
  </si>
  <si>
    <t>Основное мероприятие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</si>
  <si>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Основное мероприятие "Предоставление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t>
  </si>
  <si>
    <t>Основное мероприятие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</si>
  <si>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Основное мероприятие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</si>
  <si>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Основное мероприятие "Предоставление субсидий местным бюджетам на реализацию муниципальных программ, направленных на развитие газификации в сельской местности"</t>
  </si>
  <si>
    <t>Основное мероприятие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</si>
  <si>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Основное мероприятие "Предоставление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</si>
  <si>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</si>
  <si>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</si>
  <si>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Основное мероприятие "Предоставление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</si>
  <si>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Основное мероприятие "Предоставление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</si>
  <si>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</si>
  <si>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совершенствование муниципального управления"</t>
  </si>
  <si>
    <t>Основное мероприятие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</si>
  <si>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Основное мероприятие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</si>
  <si>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</si>
  <si>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</si>
  <si>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</si>
  <si>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</si>
  <si>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</si>
  <si>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</si>
  <si>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 xml:space="preserve">Поддержка отрасли культуры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 учреждений культуры) </t>
  </si>
  <si>
    <t>Предоставление субсидий местным бюджетам на реализацию муниципальных программ, направленных на строительство сельских домов культуры</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</si>
  <si>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</si>
  <si>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</si>
  <si>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</si>
  <si>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</si>
  <si>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t>
  </si>
  <si>
    <t>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</si>
  <si>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</si>
  <si>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</si>
  <si>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 xml:space="preserve">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t>
  </si>
  <si>
    <t xml:space="preserve">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t>
  </si>
  <si>
    <t xml:space="preserve">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</si>
  <si>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</si>
  <si>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t>
  </si>
  <si>
    <t xml:space="preserve">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t>
  </si>
  <si>
    <t>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</si>
  <si>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 xml:space="preserve">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t>
  </si>
  <si>
    <t>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</si>
  <si>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</si>
  <si>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 xml:space="preserve">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</si>
  <si>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</si>
  <si>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</si>
  <si>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</si>
  <si>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</si>
  <si>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</si>
  <si>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</si>
  <si>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t>
  </si>
  <si>
    <t>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t>
  </si>
  <si>
    <t>521 01 04</t>
  </si>
  <si>
    <t>522 09 00</t>
  </si>
  <si>
    <t>521 01 25</t>
  </si>
  <si>
    <t>522 26 00</t>
  </si>
  <si>
    <t>521 01 21</t>
  </si>
  <si>
    <t>521 01 20</t>
  </si>
  <si>
    <t>522 15 00</t>
  </si>
  <si>
    <t>522 74 00</t>
  </si>
  <si>
    <t>092 34 00</t>
  </si>
  <si>
    <t>521 01 10</t>
  </si>
  <si>
    <t>522 12 00</t>
  </si>
  <si>
    <t>521 01 23</t>
  </si>
  <si>
    <t>521 01 14</t>
  </si>
  <si>
    <t>521 01 32</t>
  </si>
  <si>
    <t>521 01 28</t>
  </si>
  <si>
    <t>521 01 29</t>
  </si>
  <si>
    <t>521 01 24</t>
  </si>
  <si>
    <t>01 6 04 86130</t>
  </si>
  <si>
    <t>01 6 05 R0273</t>
  </si>
  <si>
    <t>01 6 05 86310</t>
  </si>
  <si>
    <t>01 6 09 86800</t>
  </si>
  <si>
    <t>05 1 06 86560</t>
  </si>
  <si>
    <t>05 1 12 86590</t>
  </si>
  <si>
    <t>05 1 26 86160</t>
  </si>
  <si>
    <t>05 5 01 R5200</t>
  </si>
  <si>
    <t>06 1 13 86680</t>
  </si>
  <si>
    <t>06 1 14 R5191</t>
  </si>
  <si>
    <t>06 1 15 R5192</t>
  </si>
  <si>
    <t>06 1 62 R4670</t>
  </si>
  <si>
    <t>06 1 63 R4660</t>
  </si>
  <si>
    <t>07 1 02 86730</t>
  </si>
  <si>
    <t>07 1 04 86740</t>
  </si>
  <si>
    <t>08 5 03 86010</t>
  </si>
  <si>
    <t>10 1 03 86670</t>
  </si>
  <si>
    <t>10 1 10 86350</t>
  </si>
  <si>
    <t>11 4 04 86400</t>
  </si>
  <si>
    <t>11 4 07 R527F</t>
  </si>
  <si>
    <t>11 4 08 86276</t>
  </si>
  <si>
    <t>12 1 29 86080</t>
  </si>
  <si>
    <t>13 6 01 86050</t>
  </si>
  <si>
    <t>13 7 04 R5677</t>
  </si>
  <si>
    <t>13 7 06 R5675</t>
  </si>
  <si>
    <t>13 7 06 86370</t>
  </si>
  <si>
    <t>13 7 07 R5673</t>
  </si>
  <si>
    <t>13 7 07 86780</t>
  </si>
  <si>
    <t>13 7 08 R5679</t>
  </si>
  <si>
    <t>13 8 01 86060</t>
  </si>
  <si>
    <t>14 1 04 86030</t>
  </si>
  <si>
    <t>14 1 05 86070</t>
  </si>
  <si>
    <t>14 1 08 86300</t>
  </si>
  <si>
    <t>14 2 02 86100</t>
  </si>
  <si>
    <t>14 2 06 86090</t>
  </si>
  <si>
    <t>14 2 07 86170</t>
  </si>
  <si>
    <t>16 2 01 86200</t>
  </si>
  <si>
    <t>16 2 02 86210</t>
  </si>
  <si>
    <t>18 2 05 86790</t>
  </si>
  <si>
    <t>20 1 02 R5552</t>
  </si>
  <si>
    <t>20 1 04 86140</t>
  </si>
  <si>
    <t>99 9 00 86110</t>
  </si>
  <si>
    <t xml:space="preserve"> Наименование  муниципальных  образований</t>
  </si>
  <si>
    <t>Основное мероприятие "Строительство (реконструкция) автомобильных дорог общего пользования регионального значения"</t>
  </si>
  <si>
    <t>Иные межбюджетные трансферты на премирование победителей Всероссийского конкурса "Лучшая муниципальная практика"</t>
  </si>
  <si>
    <t>05 1 31 R1590</t>
  </si>
  <si>
    <t>14 1 01 53900</t>
  </si>
  <si>
    <t>99 9 00 53990</t>
  </si>
  <si>
    <t>Всего  межбюджетные  трансферты</t>
  </si>
  <si>
    <t>ИТОГО</t>
  </si>
  <si>
    <t>Нераспределенные  средства,  всего</t>
  </si>
  <si>
    <t>дотация</t>
  </si>
  <si>
    <t xml:space="preserve">субсидия  </t>
  </si>
  <si>
    <t>иные  МБТ</t>
  </si>
  <si>
    <t>Заместитель  главы  администрации  области - начальник  управления  финансов  области</t>
  </si>
  <si>
    <t>В.М. Щеглеватых</t>
  </si>
  <si>
    <t>исполнено</t>
  </si>
  <si>
    <t>процент  выполнения  плана</t>
  </si>
  <si>
    <t xml:space="preserve">Нераспределенная  субсидия  </t>
  </si>
  <si>
    <t>ОБЪЕМЫ  СУБСИДИИ,  ВЫДЕЛЕННОЙ  ИЗ  ОБЛАСТНОГО  БЮДЖЕТА  В  2019  ГОДУ</t>
  </si>
  <si>
    <t>первоначально  утвержденный  бюджет</t>
  </si>
  <si>
    <t>уточненный  годовой  план</t>
  </si>
  <si>
    <t>Первоначально  утвержденный  бюджет</t>
  </si>
  <si>
    <t>ДОТАЦИИ   МЕСТНЫМ  БЮДЖЕТАМ  НА  ПОДДЕРЖКУ  МЕР  ПО  ОБЕСПЕЧЕНИЮ  СБАЛАНСИРОВАННОСТИ   БЮДЖЕТОВ  В  2019  ГОДУ</t>
  </si>
  <si>
    <t>ДОТАЦИИ  НА  ВЫРАВНИВАНИЕ  БЮДЖЕТНОЙ  ОБЕСПЕЧЕННОСТИ  МУНИЦИПАЛЬНЫХ  РАЙОНОВ  (ГОРОДСКИХ  ОКРУГОВ)   В  2019  ГОДУ</t>
  </si>
  <si>
    <t>ДОТАЦИИ  НА  ВЫРАВНИВАНИЕ  БЮДЖЕТНОЙ  ОБЕСПЕЧЕННОСТИ  ПОСЕЛЕНИЙ  В  2019  ГОДУ</t>
  </si>
  <si>
    <t>СВЕДЕНИЯ  О  ПЕРЕЧИСЛЕНИИ  ИНЫХ  МЕЖБЮДЖЕТНЫХ  ТРАНСФЕРТОВ  В  2019  ГОДУ</t>
  </si>
  <si>
    <t xml:space="preserve">Подпрограмма "Развитие физической культуры и массового спорта" </t>
  </si>
  <si>
    <t>Основное мероприятие "Реализация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</si>
  <si>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Основное мероприятие "Предоставление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t>
  </si>
  <si>
    <t>Региональный проект "Содействие занятости женщин - создание условий дошкольного образования для детей в возрасте до трех лет"</t>
  </si>
  <si>
    <t>Региональный  проект  "Дорожная  сеть"</t>
  </si>
  <si>
    <t xml:space="preserve">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</si>
  <si>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</si>
  <si>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</si>
  <si>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t>
  </si>
  <si>
    <t xml:space="preserve">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t>
  </si>
  <si>
    <t xml:space="preserve">Финансовое обеспечение дорожной деятельности в рамках реализации мероприятий приоритетного проекта "Безопасные и качественные дороги" </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</si>
  <si>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t>
  </si>
  <si>
    <t>04 1 09 R4260</t>
  </si>
  <si>
    <t>05 1 Р2 51590</t>
  </si>
  <si>
    <t>05 1 Р2 87050</t>
  </si>
  <si>
    <t>05 1 Р2 5159F</t>
  </si>
  <si>
    <t>14 1 R1 53934</t>
  </si>
  <si>
    <t>Нераспределенные  средства</t>
  </si>
  <si>
    <t>СВЕДЕНИЯ  О  ПЕРЕЧИСЛЕНИИ  ДОТАЦИИ  ИЗ ОБЛАСТНОГО  БЮДЖЕТА  В  2019  ГОДУ</t>
  </si>
  <si>
    <t>СВЕДЕНИЯ  О  ПЕРЕЧИСЛЕНИИ  СУБВЕНЦИИ  ИЗ  ОБЛАСТНОГО  БЮДЖЕТА  В  2019  ГОДУ</t>
  </si>
  <si>
    <t>Региональный проект "Жилье"</t>
  </si>
  <si>
    <t xml:space="preserve">Закон  Липецкой  области  от  19 августа 2008  года  № 180-ОЗ  "О нормативах финансирования общеобразовательных организаций" </t>
  </si>
  <si>
    <t>социальные выплаты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</si>
  <si>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социальные выплаты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</si>
  <si>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ежемесячная  социальная  выплата  в  связи  с  усыновлением  (удочерением)  ребенка - сироты  или  ребенка,  оставшегося  без  попечения  родителей</t>
  </si>
  <si>
    <t>СВЕДЕНИЯ  О  ПЕРЕЧИСЛЕНИИ  СУБСИДИИ  ИЗ ОБЛАСТНОГО  БЮДЖЕТА  В  2019  ГОДУ</t>
  </si>
  <si>
    <t>Подпрограмма "Развитие спорта высших достижений и системы подготовки спортивного резерва Липецкой области"</t>
  </si>
  <si>
    <t>Подпрограмма "Создание современной образовательной среды для школьников"</t>
  </si>
  <si>
    <t xml:space="preserve">Подпрограмма "Развитие сети кооперативов всех направлений на 2014-2024 годы" </t>
  </si>
  <si>
    <t xml:space="preserve">Подпрограмма «Улучшение качества жилищного фонда, развитие и модернизация коммунальной инфраструктуры Липецкой области» </t>
  </si>
  <si>
    <t xml:space="preserve">Подпрограмма "Реализация государственной национальной политики в Липецкой области" </t>
  </si>
  <si>
    <t>Подпрограмма "Развитие и модернизация электроэнергетики"</t>
  </si>
  <si>
    <t xml:space="preserve">Подпрограмма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t>
  </si>
  <si>
    <t xml:space="preserve">Подпрограмма "Устойчивое развитие сельских территорий  Липецкой области на 2014-2017 годы и на период до 2024 года" </t>
  </si>
  <si>
    <t xml:space="preserve">Подпрограмма "Развитие торговли Липецкой области на 2014-2016 годы и на период до 2024 года" </t>
  </si>
  <si>
    <t>Региональный проект "Спорт - норма жизни"</t>
  </si>
  <si>
    <t>Основное мероприятие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</si>
  <si>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Региональный проект "Успех каждого ребенка"</t>
  </si>
  <si>
    <t>Региональный проект "Современная школа"</t>
  </si>
  <si>
    <t>Региональный проект "Культурная среда"</t>
  </si>
  <si>
    <t>Региональный проект "Творческие люди"</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</si>
  <si>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t>
  </si>
  <si>
    <t>Региональный проект «Жилье»</t>
  </si>
  <si>
    <t>Региональный проект "Обеспечение устойчивого сокращения непригодного для проживания жилищного фонда"</t>
  </si>
  <si>
    <t>Основное мероприятие "Предоставление 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</si>
  <si>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</si>
  <si>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Региональный проект "Акселерация субъектов малого и среднего предпринимательства"</t>
  </si>
  <si>
    <t>Основное мероприятие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</si>
  <si>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</si>
  <si>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t>
  </si>
  <si>
    <t xml:space="preserve">Региональный проект «Дорожная сеть» </t>
  </si>
  <si>
    <t>Основное мероприятие "Предоставление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t>
  </si>
  <si>
    <t>Основное мероприятие «Предоставление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t>
  </si>
  <si>
    <t>Основное мероприятие "Предоставление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t>
  </si>
  <si>
    <t>Основное мероприятие "Предоставление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t>
  </si>
  <si>
    <t>Основное мероприятие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на территории муниципальных районов, городских округов и городских поселений»</t>
  </si>
  <si>
    <t>Региональный проект "Формирование комфортной городской среды"</t>
  </si>
  <si>
    <t>Основное мероприятие "Предоставление субсидий местным бюджетам на реализацию муниципальных программ, направленных на реализацию проектов, отобранных на конкурсной основе, предложенных территориальным общественным самоуправлением"</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</si>
  <si>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</si>
  <si>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 xml:space="preserve">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t>
  </si>
  <si>
    <t xml:space="preserve">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t>
  </si>
  <si>
    <t xml:space="preserve">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физкультурных мероприятий и спортивных мероприятий </t>
  </si>
  <si>
    <t>Реализация мероприятий, направленных на адресную финансовую поддержку спортивных организаций, осуществляющих подготовку спортивного резерва для сборных команд Российской Федерации</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</si>
  <si>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</si>
  <si>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</si>
  <si>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Создание в общеобразовательных организациях, расположенных в сельской местности, условий для занятий физической культурой и спортом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</si>
  <si>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</si>
  <si>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</si>
  <si>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без условий софинансирования с федеральным бюджетом </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</si>
  <si>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</si>
  <si>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</si>
  <si>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 xml:space="preserve">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 </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</si>
  <si>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t>
  </si>
  <si>
    <t xml:space="preserve">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</si>
  <si>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</si>
  <si>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</si>
  <si>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за счет средств резервного фонда Правительства Российской Федерации </t>
  </si>
  <si>
    <t xml:space="preserve">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t>
  </si>
  <si>
    <t xml:space="preserve">Предоставление 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 </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</si>
  <si>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</si>
  <si>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</si>
  <si>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 xml:space="preserve">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t>
  </si>
  <si>
    <t xml:space="preserve">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t>
  </si>
  <si>
    <t>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</si>
  <si>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</si>
  <si>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t>
  </si>
  <si>
    <t xml:space="preserve">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 </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</si>
  <si>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t>
  </si>
  <si>
    <t xml:space="preserve">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</si>
  <si>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</si>
  <si>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</si>
  <si>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</si>
  <si>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на территории муниципальных районов, городских округов и городских поселений</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</si>
  <si>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</si>
  <si>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</si>
  <si>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Реализация мероприятий, направленных на формирование современной городской среды на оплату муниципальных контрактов на поставку товаров, выполнение работ, оказание услуг, подлежавших в соответствии с условиями этих контрактов оплате в 2018 году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</si>
  <si>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Предоставление субсидий местным бюджетам на реализацию муниципальных программ, направленных на реализацию проектов, отобранных на конкурсной основе, предложенных территориальным общественным самоуправлением</t>
  </si>
  <si>
    <t xml:space="preserve">098 02 02  </t>
  </si>
  <si>
    <t>01 6 04 R0272</t>
  </si>
  <si>
    <t>04 1 Р5 52281</t>
  </si>
  <si>
    <t>04 1 Р5 52282</t>
  </si>
  <si>
    <t>04 1 Р5 86360</t>
  </si>
  <si>
    <t>04 2 Р5 50810</t>
  </si>
  <si>
    <t>04 2 Р5 86820</t>
  </si>
  <si>
    <t>05 1 Е2 50970</t>
  </si>
  <si>
    <t>05 1 Р2 52320</t>
  </si>
  <si>
    <t>05 5 Е1 55200</t>
  </si>
  <si>
    <t>06 1 А1 55194</t>
  </si>
  <si>
    <t>06 1 А1 55196</t>
  </si>
  <si>
    <t>06 1 А2 86280</t>
  </si>
  <si>
    <t>07 1 05 86720</t>
  </si>
  <si>
    <t>08 4 F1 86020</t>
  </si>
  <si>
    <t>08 6 13 09503</t>
  </si>
  <si>
    <t>08 6 F3 09502</t>
  </si>
  <si>
    <t>08 6 F3 09602</t>
  </si>
  <si>
    <t>08 6 09 R113F</t>
  </si>
  <si>
    <t>10 1 10 R299F</t>
  </si>
  <si>
    <t>10 3 02 86250</t>
  </si>
  <si>
    <t>11 4 07 86275</t>
  </si>
  <si>
    <t>11 4 I5 55276</t>
  </si>
  <si>
    <t>12 2 04 86180</t>
  </si>
  <si>
    <t>13 7 Р5 5567D</t>
  </si>
  <si>
    <t xml:space="preserve">13 7 Р5 86690 </t>
  </si>
  <si>
    <t>14 1 09 86230</t>
  </si>
  <si>
    <t>14 1 R1 86220</t>
  </si>
  <si>
    <t>14 2 08 86190</t>
  </si>
  <si>
    <t>14 2 09 86260</t>
  </si>
  <si>
    <t xml:space="preserve">16 2 09 86380 </t>
  </si>
  <si>
    <t>20 1 F2 55551</t>
  </si>
  <si>
    <t>20 1 F2 55552</t>
  </si>
  <si>
    <t>20 1 06 86420</t>
  </si>
  <si>
    <t>СВЕДЕНИЯ  О  ПЕРЕЧИСЛЕНИИ  МЕЖБЮДЖЕТНЫХ  ТРАНСФЕРТОВ  ИЗ ОБЛАСТНОГО  БЮДЖЕТА  В  2019  ГОДУ</t>
  </si>
</sst>
</file>

<file path=xl/styles.xml><?xml version="1.0" encoding="utf-8"?>
<styleSheet xmlns="http://schemas.openxmlformats.org/spreadsheetml/2006/main">
  <numFmts count="10">
    <numFmt numFmtId="41" formatCode="_-* #,##0_р_._-;\-* #,##0_р_._-;_-* &quot;-&quot;_р_._-;_-@_-"/>
    <numFmt numFmtId="43" formatCode="_-* #,##0.00_р_._-;\-* #,##0.00_р_._-;_-* &quot;-&quot;??_р_._-;_-@_-"/>
    <numFmt numFmtId="164" formatCode="_-* #,##0.00\ _₽_-;\-* #,##0.00\ _₽_-;_-* &quot;-&quot;??\ _₽_-;_-@_-"/>
    <numFmt numFmtId="165" formatCode="_-* #,##0.0_р_._-;\-* #,##0.0_р_._-;_-* &quot;-&quot;??_р_._-;_-@_-"/>
    <numFmt numFmtId="166" formatCode="#,##0.00;[Red]#,##0.00"/>
    <numFmt numFmtId="167" formatCode="#,##0.0"/>
    <numFmt numFmtId="168" formatCode="dd\.mm\.yyyy"/>
    <numFmt numFmtId="169" formatCode="_-* #,##0.00\ _р_._-;\-* #,##0.00\ _р_._-;_-* &quot;-&quot;??\ _р_._-;_-@_-"/>
    <numFmt numFmtId="170" formatCode="_-* #,##0_р_._-;\-* #,##0_р_._-;_-* &quot;-&quot;??_р_._-;_-@_-"/>
    <numFmt numFmtId="171" formatCode="_-* #,##0.0_р_._-;\-* #,##0.0_р_._-;_-* &quot;-&quot;?_р_._-;_-@_-"/>
  </numFmts>
  <fonts count="146">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b/>
      <sz val="14"/>
      <color indexed="10"/>
      <name val="Arial Cyr"/>
      <family val="2"/>
      <charset val="204"/>
    </font>
    <font>
      <b/>
      <sz val="12"/>
      <color indexed="10"/>
      <name val="Arial Cyr"/>
      <family val="2"/>
      <charset val="204"/>
    </font>
    <font>
      <b/>
      <sz val="11"/>
      <name val="Arial Cyr"/>
      <charset val="204"/>
    </font>
    <font>
      <sz val="11"/>
      <name val="Arial CYR"/>
      <family val="2"/>
      <charset val="204"/>
    </font>
    <font>
      <sz val="12"/>
      <name val="Arial Cyr"/>
      <family val="2"/>
      <charset val="204"/>
    </font>
    <font>
      <b/>
      <sz val="10"/>
      <name val="Arial Cyr"/>
      <family val="2"/>
      <charset val="204"/>
    </font>
    <font>
      <b/>
      <sz val="10"/>
      <name val="Arial Cyr"/>
      <charset val="204"/>
    </font>
    <font>
      <sz val="11"/>
      <name val="Times New Roman"/>
      <family val="1"/>
      <charset val="204"/>
    </font>
    <font>
      <sz val="11"/>
      <name val="Calibri"/>
      <family val="2"/>
      <scheme val="minor"/>
    </font>
    <font>
      <sz val="11"/>
      <name val="Calibri"/>
      <family val="2"/>
      <charset val="204"/>
    </font>
    <font>
      <sz val="10"/>
      <name val="Arial"/>
      <family val="2"/>
      <charset val="204"/>
    </font>
    <font>
      <sz val="11"/>
      <color theme="1"/>
      <name val="Calibri"/>
      <family val="2"/>
      <charset val="204"/>
      <scheme val="minor"/>
    </font>
    <font>
      <sz val="11"/>
      <color indexed="9"/>
      <name val="Calibri"/>
      <family val="2"/>
      <charset val="204"/>
    </font>
    <font>
      <sz val="10"/>
      <color indexed="9"/>
      <name val="Arial"/>
      <family val="2"/>
      <charset val="204"/>
    </font>
    <font>
      <sz val="11"/>
      <color theme="0"/>
      <name val="Calibri"/>
      <family val="2"/>
      <charset val="204"/>
      <scheme val="minor"/>
    </font>
    <font>
      <sz val="11"/>
      <color indexed="16"/>
      <name val="Calibri"/>
      <family val="2"/>
      <charset val="204"/>
    </font>
    <font>
      <sz val="10"/>
      <color indexed="16"/>
      <name val="Arial"/>
      <family val="2"/>
      <charset val="204"/>
    </font>
    <font>
      <sz val="10"/>
      <color indexed="8"/>
      <name val="Arial"/>
      <family val="2"/>
      <charset val="204"/>
    </font>
    <font>
      <sz val="10"/>
      <color rgb="FF000000"/>
      <name val="Arial"/>
      <family val="2"/>
      <charset val="204"/>
    </font>
    <font>
      <sz val="11"/>
      <name val="Calibri"/>
      <family val="2"/>
    </font>
    <font>
      <b/>
      <sz val="11"/>
      <color indexed="53"/>
      <name val="Calibri"/>
      <family val="2"/>
      <charset val="204"/>
    </font>
    <font>
      <b/>
      <sz val="10"/>
      <color indexed="53"/>
      <name val="Arial"/>
      <family val="2"/>
      <charset val="204"/>
    </font>
    <font>
      <b/>
      <sz val="11"/>
      <color indexed="9"/>
      <name val="Calibri"/>
      <family val="2"/>
      <charset val="204"/>
    </font>
    <font>
      <b/>
      <sz val="10"/>
      <color indexed="9"/>
      <name val="Arial"/>
      <family val="2"/>
      <charset val="204"/>
    </font>
    <font>
      <i/>
      <sz val="11"/>
      <color indexed="23"/>
      <name val="Calibri"/>
      <family val="2"/>
      <charset val="204"/>
    </font>
    <font>
      <i/>
      <sz val="10"/>
      <color indexed="23"/>
      <name val="Arial"/>
      <family val="2"/>
      <charset val="204"/>
    </font>
    <font>
      <sz val="11"/>
      <color indexed="17"/>
      <name val="Calibri"/>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1"/>
      <color indexed="62"/>
      <name val="Calibri"/>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1"/>
      <color indexed="63"/>
      <name val="Calibri"/>
      <family val="2"/>
      <charset val="204"/>
    </font>
    <font>
      <b/>
      <sz val="10"/>
      <color indexed="63"/>
      <name val="Arial"/>
      <family val="2"/>
      <charset val="204"/>
    </font>
    <font>
      <sz val="10"/>
      <name val="Arial Cyr"/>
    </font>
    <font>
      <b/>
      <sz val="10"/>
      <color rgb="FF000000"/>
      <name val="Arial Cyr"/>
      <family val="2"/>
    </font>
    <font>
      <b/>
      <sz val="10"/>
      <color rgb="FF000000"/>
      <name val="Arial Cyr"/>
    </font>
    <font>
      <sz val="10"/>
      <color rgb="FF000000"/>
      <name val="Arial"/>
      <family val="2"/>
    </font>
    <font>
      <b/>
      <sz val="18"/>
      <color indexed="62"/>
      <name val="Cambria"/>
      <family val="1"/>
      <charset val="204"/>
    </font>
    <font>
      <b/>
      <sz val="11"/>
      <name val="Calibri"/>
      <family val="2"/>
      <charset val="204"/>
    </font>
    <font>
      <b/>
      <sz val="10"/>
      <name val="Arial"/>
      <family val="2"/>
      <charset val="204"/>
    </font>
    <font>
      <sz val="11"/>
      <color indexed="10"/>
      <name val="Calibri"/>
      <family val="2"/>
      <charset val="204"/>
    </font>
    <font>
      <sz val="10"/>
      <color indexed="10"/>
      <name val="Arial"/>
      <family val="2"/>
      <charset val="204"/>
    </font>
    <font>
      <sz val="9"/>
      <name val="Arial"/>
      <family val="2"/>
      <charset val="204"/>
    </font>
    <font>
      <sz val="8"/>
      <name val="Arial"/>
      <family val="2"/>
      <charset val="204"/>
    </font>
    <font>
      <sz val="8"/>
      <color rgb="FF000000"/>
      <name val="Arial"/>
      <family val="2"/>
      <charset val="204"/>
    </font>
    <font>
      <sz val="8"/>
      <name val="Arial CYR"/>
    </font>
    <font>
      <sz val="7"/>
      <name val="Arial Cyr"/>
    </font>
    <font>
      <b/>
      <sz val="8"/>
      <color rgb="FF000000"/>
      <name val="Arial"/>
      <family val="2"/>
      <charset val="204"/>
    </font>
    <font>
      <b/>
      <sz val="8"/>
      <name val="Arial"/>
      <family val="2"/>
      <charset val="204"/>
    </font>
    <font>
      <b/>
      <sz val="12"/>
      <name val="Arial Cyr"/>
    </font>
    <font>
      <sz val="11"/>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sz val="10"/>
      <color rgb="FF000000"/>
      <name val="Arial Cyr"/>
      <family val="2"/>
    </font>
    <font>
      <sz val="10"/>
      <color rgb="FF000000"/>
      <name val="Times New Roman"/>
      <family val="1"/>
      <charset val="204"/>
    </font>
    <font>
      <i/>
      <sz val="8"/>
      <name val="Arial CYR"/>
    </font>
    <font>
      <u/>
      <sz val="9"/>
      <color rgb="FF000000"/>
      <name val="Arial CYR"/>
      <family val="2"/>
    </font>
    <font>
      <b/>
      <sz val="11"/>
      <name val="Arial"/>
      <family val="2"/>
      <charset val="204"/>
    </font>
    <font>
      <b/>
      <sz val="11"/>
      <color rgb="FF000000"/>
      <name val="Arial"/>
      <family val="2"/>
      <charset val="204"/>
    </font>
    <font>
      <b/>
      <sz val="14"/>
      <color rgb="FF000000"/>
      <name val="Times New Roman"/>
      <family val="1"/>
      <charset val="204"/>
    </font>
    <font>
      <b/>
      <i/>
      <sz val="12"/>
      <color rgb="FF000000"/>
      <name val="Arial Cyr"/>
      <family val="2"/>
    </font>
    <font>
      <b/>
      <i/>
      <sz val="11"/>
      <color rgb="FF000000"/>
      <name val="Arial Cyr"/>
      <family val="2"/>
    </font>
    <font>
      <sz val="11"/>
      <color rgb="FF000000"/>
      <name val="Arial"/>
      <family val="2"/>
      <charset val="204"/>
    </font>
    <font>
      <sz val="11"/>
      <color rgb="FF000000"/>
      <name val="Arial Cyr"/>
      <family val="2"/>
    </font>
    <font>
      <sz val="11"/>
      <color rgb="FF000000"/>
      <name val="Calibri"/>
      <family val="2"/>
      <charset val="204"/>
      <scheme val="minor"/>
    </font>
    <font>
      <b/>
      <u/>
      <sz val="12"/>
      <color rgb="FF000000"/>
      <name val="Arial Cyr"/>
    </font>
    <font>
      <b/>
      <sz val="8"/>
      <color rgb="FF000000"/>
      <name val="Arial Cyr"/>
      <family val="2"/>
    </font>
    <font>
      <b/>
      <sz val="12"/>
      <color rgb="FF000000"/>
      <name val="Times New Roman"/>
      <family val="1"/>
      <charset val="204"/>
    </font>
    <font>
      <sz val="8"/>
      <color rgb="FF000000"/>
      <name val="Arial Cyr"/>
      <family val="2"/>
    </font>
    <font>
      <b/>
      <sz val="12"/>
      <name val="Arial"/>
      <family val="2"/>
      <charset val="204"/>
    </font>
    <font>
      <b/>
      <sz val="8"/>
      <color rgb="FF000000"/>
      <name val="Arial Cyr"/>
    </font>
    <font>
      <b/>
      <sz val="12"/>
      <color rgb="FF000000"/>
      <name val="Arial"/>
      <family val="2"/>
      <charset val="204"/>
    </font>
    <font>
      <sz val="6"/>
      <name val="Arial"/>
      <family val="2"/>
      <charset val="204"/>
    </font>
    <font>
      <sz val="6"/>
      <color rgb="FF000000"/>
      <name val="Arial"/>
      <family val="2"/>
      <charset val="204"/>
    </font>
    <font>
      <sz val="9"/>
      <color rgb="FF000000"/>
      <name val="Arial Cyr"/>
      <family val="2"/>
    </font>
    <font>
      <b/>
      <i/>
      <sz val="8"/>
      <name val="Arial CYR"/>
    </font>
    <font>
      <sz val="7"/>
      <color rgb="FF000000"/>
      <name val="Arial Cyr"/>
      <family val="2"/>
    </font>
    <font>
      <sz val="8"/>
      <color rgb="FF000000"/>
      <name val="Arial Cyr"/>
    </font>
    <font>
      <sz val="14"/>
      <color rgb="FF000000"/>
      <name val="Times New Roman"/>
      <family val="1"/>
      <charset val="204"/>
    </font>
    <font>
      <b/>
      <sz val="10"/>
      <name val="Arial Cyr"/>
    </font>
    <font>
      <b/>
      <sz val="6"/>
      <color rgb="FF000000"/>
      <name val="Arial Cyr"/>
    </font>
    <font>
      <b/>
      <sz val="16"/>
      <color rgb="FF000000"/>
      <name val="Times New Roman"/>
      <family val="1"/>
      <charset val="204"/>
    </font>
    <font>
      <sz val="12"/>
      <color rgb="FF000000"/>
      <name val="Times New Roman"/>
      <family val="1"/>
      <charset val="204"/>
    </font>
    <font>
      <sz val="10"/>
      <color rgb="FF969696"/>
      <name val="Arial Cyr"/>
      <family val="2"/>
    </font>
    <font>
      <b/>
      <u/>
      <sz val="8"/>
      <color rgb="FF000000"/>
      <name val="Arial Cyr"/>
    </font>
    <font>
      <b/>
      <sz val="10"/>
      <color rgb="FF000000"/>
      <name val="Times New Roman"/>
      <family val="1"/>
      <charset val="204"/>
    </font>
    <font>
      <b/>
      <sz val="10"/>
      <color rgb="FF000000"/>
      <name val="Arial"/>
      <family val="2"/>
      <charset val="204"/>
    </font>
    <font>
      <sz val="9"/>
      <color rgb="FF000000"/>
      <name val="Arial"/>
      <family val="2"/>
      <charset val="204"/>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b/>
      <sz val="18"/>
      <color indexed="62"/>
      <name val="Cambria"/>
      <family val="2"/>
      <charset val="204"/>
    </font>
    <font>
      <sz val="11"/>
      <color indexed="19"/>
      <name val="Calibri"/>
      <family val="2"/>
      <charset val="204"/>
      <scheme val="minor"/>
    </font>
    <font>
      <sz val="11"/>
      <color indexed="8"/>
      <name val="Calibri"/>
      <family val="2"/>
      <charset val="204"/>
    </font>
    <font>
      <sz val="11"/>
      <color theme="1"/>
      <name val="Calibri"/>
      <family val="2"/>
      <scheme val="minor"/>
    </font>
    <font>
      <sz val="10"/>
      <name val="Helv"/>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4"/>
      <color indexed="10"/>
      <name val="Arial Cyr"/>
      <charset val="204"/>
    </font>
    <font>
      <b/>
      <sz val="13"/>
      <color indexed="10"/>
      <name val="Arial Cyr"/>
      <charset val="204"/>
    </font>
    <font>
      <sz val="12"/>
      <name val="Arial Cyr"/>
      <charset val="204"/>
    </font>
    <font>
      <sz val="12"/>
      <name val="Times New Roman"/>
      <family val="1"/>
    </font>
    <font>
      <b/>
      <sz val="12"/>
      <name val="Arial Cyr"/>
      <charset val="204"/>
    </font>
    <font>
      <sz val="12"/>
      <name val="Helv"/>
    </font>
    <font>
      <sz val="13"/>
      <name val="Arial Cyr"/>
      <family val="2"/>
      <charset val="204"/>
    </font>
    <font>
      <b/>
      <sz val="13"/>
      <name val="Arial Cyr"/>
      <family val="2"/>
      <charset val="204"/>
    </font>
    <font>
      <b/>
      <sz val="13"/>
      <color indexed="10"/>
      <name val="Arial Cyr"/>
      <family val="2"/>
      <charset val="204"/>
    </font>
    <font>
      <sz val="13"/>
      <name val="Arial Cyr"/>
      <charset val="204"/>
    </font>
    <font>
      <b/>
      <sz val="13"/>
      <name val="Arial Cyr"/>
      <charset val="204"/>
    </font>
    <font>
      <b/>
      <sz val="12"/>
      <color rgb="FFFF0000"/>
      <name val="Arial Cyr"/>
      <charset val="204"/>
    </font>
    <font>
      <b/>
      <sz val="14"/>
      <color rgb="FFFF0000"/>
      <name val="Arial Cyr"/>
      <charset val="204"/>
    </font>
    <font>
      <sz val="13"/>
      <color indexed="10"/>
      <name val="Arial CYR"/>
      <family val="2"/>
      <charset val="204"/>
    </font>
    <font>
      <sz val="10"/>
      <name val="Arial Cyr"/>
      <family val="2"/>
      <charset val="204"/>
    </font>
    <font>
      <b/>
      <sz val="11"/>
      <color indexed="10"/>
      <name val="Arial Cyr"/>
      <family val="2"/>
      <charset val="204"/>
    </font>
    <font>
      <b/>
      <sz val="11"/>
      <color indexed="10"/>
      <name val="Arial Cyr"/>
      <charset val="204"/>
    </font>
    <font>
      <sz val="10"/>
      <color indexed="10"/>
      <name val="Arial Cyr"/>
      <charset val="204"/>
    </font>
    <font>
      <b/>
      <sz val="12"/>
      <color rgb="FFFF0000"/>
      <name val="Arial Cyr"/>
      <family val="2"/>
      <charset val="204"/>
    </font>
    <font>
      <b/>
      <sz val="11"/>
      <color rgb="FFFF0000"/>
      <name val="Arial Cyr"/>
      <charset val="204"/>
    </font>
  </fonts>
  <fills count="51">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13"/>
        <bgColor indexed="64"/>
      </patternFill>
    </fill>
    <fill>
      <patternFill patternType="solid">
        <fgColor rgb="FFFFFF00"/>
        <bgColor indexed="64"/>
      </patternFill>
    </fill>
    <fill>
      <patternFill patternType="solid">
        <fgColor rgb="FFC0FFC0"/>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7"/>
      </patternFill>
    </fill>
    <fill>
      <patternFill patternType="solid">
        <fgColor indexed="43"/>
      </patternFill>
    </fill>
    <fill>
      <patternFill patternType="solid">
        <fgColor indexed="45"/>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1"/>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indexed="65"/>
        <bgColor indexed="64"/>
      </patternFill>
    </fill>
    <fill>
      <patternFill patternType="solid">
        <fgColor rgb="FFC0C0C0"/>
      </patternFill>
    </fill>
    <fill>
      <patternFill patternType="solid">
        <fgColor rgb="FFCCCCCC"/>
      </patternFill>
    </fill>
    <fill>
      <patternFill patternType="solid">
        <fgColor rgb="FFCCFFFF"/>
      </patternFill>
    </fill>
    <fill>
      <patternFill patternType="solid">
        <fgColor rgb="FFCCFFCC"/>
      </patternFill>
    </fill>
    <fill>
      <patternFill patternType="solid">
        <fgColor rgb="FFFFFF9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46"/>
      </patternFill>
    </fill>
    <fill>
      <patternFill patternType="solid">
        <fgColor indexed="11"/>
        <bgColor indexed="64"/>
      </patternFill>
    </fill>
  </fills>
  <borders count="18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indexed="64"/>
      </right>
      <top style="medium">
        <color indexed="64"/>
      </top>
      <bottom style="medium">
        <color indexed="64"/>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thin">
        <color indexed="64"/>
      </left>
      <right/>
      <top style="thin">
        <color indexed="64"/>
      </top>
      <bottom style="thin">
        <color indexed="64"/>
      </bottom>
      <diagonal/>
    </border>
    <border>
      <left style="medium">
        <color rgb="FF000000"/>
      </left>
      <right style="thin">
        <color rgb="FF000000"/>
      </right>
      <top/>
      <bottom style="thin">
        <color rgb="FF000000"/>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rgb="FF000000"/>
      </left>
      <right/>
      <top style="thin">
        <color rgb="FF000000"/>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rgb="FF000000"/>
      </right>
      <top/>
      <bottom style="thin">
        <color indexed="64"/>
      </bottom>
      <diagonal/>
    </border>
    <border>
      <left style="thin">
        <color indexed="64"/>
      </left>
      <right style="medium">
        <color indexed="64"/>
      </right>
      <top/>
      <bottom style="hair">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right/>
      <top/>
      <bottom style="thin">
        <color indexed="8"/>
      </bottom>
      <diagonal/>
    </border>
    <border>
      <left style="thin">
        <color rgb="FF000000"/>
      </left>
      <right style="medium">
        <color rgb="FF000000"/>
      </right>
      <top style="thin">
        <color rgb="FF000000"/>
      </top>
      <bottom style="hair">
        <color rgb="FF000000"/>
      </bottom>
      <diagonal/>
    </border>
    <border>
      <left/>
      <right/>
      <top style="thin">
        <color indexed="8"/>
      </top>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right/>
      <top style="thin">
        <color indexed="64"/>
      </top>
      <bottom/>
      <diagonal/>
    </border>
    <border>
      <left style="thin">
        <color rgb="FF000000"/>
      </left>
      <right style="medium">
        <color rgb="FF000000"/>
      </right>
      <top style="hair">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indexed="64"/>
      </left>
      <right style="medium">
        <color indexed="64"/>
      </right>
      <top style="thin">
        <color indexed="64"/>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8"/>
      </left>
      <right/>
      <top/>
      <bottom/>
      <diagonal/>
    </border>
    <border>
      <left style="thin">
        <color rgb="FF000000"/>
      </left>
      <right style="thin">
        <color rgb="FF000000"/>
      </right>
      <top style="hair">
        <color rgb="FF000000"/>
      </top>
      <bottom style="thin">
        <color rgb="FF000000"/>
      </bottom>
      <diagonal/>
    </border>
    <border>
      <left style="hair">
        <color indexed="64"/>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top/>
      <bottom style="medium">
        <color rgb="FF000000"/>
      </bottom>
      <diagonal/>
    </border>
    <border>
      <left style="thin">
        <color indexed="64"/>
      </left>
      <right style="thin">
        <color indexed="8"/>
      </right>
      <top style="thin">
        <color indexed="8"/>
      </top>
      <bottom/>
      <diagonal/>
    </border>
    <border>
      <left style="medium">
        <color rgb="FF000000"/>
      </left>
      <right style="thin">
        <color rgb="FF000000"/>
      </right>
      <top style="medium">
        <color rgb="FF000000"/>
      </top>
      <bottom style="medium">
        <color rgb="FF000000"/>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8"/>
      </right>
      <top/>
      <bottom/>
      <diagonal/>
    </border>
    <border>
      <left style="medium">
        <color indexed="8"/>
      </left>
      <right style="medium">
        <color indexed="8"/>
      </right>
      <top style="thin">
        <color indexed="64"/>
      </top>
      <bottom style="thin">
        <color indexed="64"/>
      </bottom>
      <diagonal/>
    </border>
    <border>
      <left/>
      <right style="thin">
        <color rgb="FF000000"/>
      </right>
      <top style="thin">
        <color rgb="FF000000"/>
      </top>
      <bottom style="hair">
        <color rgb="FF000000"/>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style="medium">
        <color indexed="8"/>
      </left>
      <right/>
      <top/>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thin">
        <color rgb="FF000000"/>
      </top>
      <bottom style="thin">
        <color rgb="FF000000"/>
      </bottom>
      <diagonal/>
    </border>
    <border>
      <left/>
      <right/>
      <top style="hair">
        <color rgb="FF000000"/>
      </top>
      <bottom/>
      <diagonal/>
    </border>
    <border>
      <left style="thin">
        <color rgb="FF000000"/>
      </left>
      <right style="thin">
        <color rgb="FF000000"/>
      </right>
      <top style="medium">
        <color rgb="FF000000"/>
      </top>
      <bottom style="medium">
        <color rgb="FF000000"/>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top/>
      <bottom style="hair">
        <color indexed="64"/>
      </bottom>
      <diagonal/>
    </border>
    <border>
      <left style="medium">
        <color rgb="FF000000"/>
      </left>
      <right style="medium">
        <color rgb="FF000000"/>
      </right>
      <top style="thin">
        <color rgb="FF000000"/>
      </top>
      <bottom/>
      <diagonal/>
    </border>
    <border>
      <left/>
      <right/>
      <top style="hair">
        <color indexed="64"/>
      </top>
      <bottom style="hair">
        <color indexed="64"/>
      </bottom>
      <diagonal/>
    </border>
    <border>
      <left style="medium">
        <color rgb="FF000000"/>
      </left>
      <right style="medium">
        <color rgb="FF000000"/>
      </right>
      <top/>
      <bottom style="thin">
        <color rgb="FF000000"/>
      </bottom>
      <diagonal/>
    </border>
    <border>
      <left style="medium">
        <color indexed="64"/>
      </left>
      <right style="medium">
        <color indexed="64"/>
      </right>
      <top style="thin">
        <color indexed="64"/>
      </top>
      <bottom/>
      <diagonal/>
    </border>
    <border>
      <left style="thin">
        <color indexed="64"/>
      </left>
      <right style="thin">
        <color indexed="8"/>
      </right>
      <top style="thin">
        <color indexed="64"/>
      </top>
      <bottom style="medium">
        <color indexed="64"/>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right/>
      <top style="hair">
        <color indexed="64"/>
      </top>
      <bottom style="thin">
        <color indexed="64"/>
      </bottom>
      <diagonal/>
    </border>
    <border>
      <left/>
      <right style="medium">
        <color rgb="FF000000"/>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1882">
    <xf numFmtId="0" fontId="0" fillId="0" borderId="0"/>
    <xf numFmtId="43" fontId="1" fillId="0" borderId="0" applyFont="0" applyFill="0" applyBorder="0" applyAlignment="0" applyProtection="0"/>
    <xf numFmtId="0" fontId="12" fillId="10" borderId="34"/>
    <xf numFmtId="4" fontId="13" fillId="0" borderId="34"/>
    <xf numFmtId="0" fontId="14" fillId="11" borderId="0" applyNumberFormat="0" applyBorder="0" applyAlignment="0" applyProtection="0"/>
    <xf numFmtId="0" fontId="15" fillId="11"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11" borderId="0" applyNumberFormat="0" applyBorder="0" applyAlignment="0" applyProtection="0"/>
    <xf numFmtId="0" fontId="15" fillId="11"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7" borderId="0" applyNumberFormat="0" applyBorder="0" applyAlignment="0" applyProtection="0"/>
    <xf numFmtId="0" fontId="16" fillId="16"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19" borderId="0" applyNumberFormat="0" applyBorder="0" applyAlignment="0" applyProtection="0"/>
    <xf numFmtId="0" fontId="15" fillId="19"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5"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9" fillId="21"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21" borderId="0" applyNumberFormat="0" applyBorder="0" applyAlignment="0" applyProtection="0"/>
    <xf numFmtId="0" fontId="19" fillId="15" borderId="0" applyNumberFormat="0" applyBorder="0" applyAlignment="0" applyProtection="0"/>
    <xf numFmtId="0" fontId="17" fillId="28" borderId="0" applyNumberFormat="0" applyBorder="0" applyAlignment="0" applyProtection="0"/>
    <xf numFmtId="0" fontId="18" fillId="28" borderId="0" applyNumberFormat="0" applyBorder="0" applyAlignment="0" applyProtection="0"/>
    <xf numFmtId="0" fontId="17" fillId="29" borderId="0" applyNumberFormat="0" applyBorder="0" applyAlignment="0" applyProtection="0"/>
    <xf numFmtId="0" fontId="18" fillId="29" borderId="0" applyNumberFormat="0" applyBorder="0" applyAlignment="0" applyProtection="0"/>
    <xf numFmtId="0" fontId="17" fillId="30" borderId="0" applyNumberFormat="0" applyBorder="0" applyAlignment="0" applyProtection="0"/>
    <xf numFmtId="0" fontId="18" fillId="30" borderId="0" applyNumberFormat="0" applyBorder="0" applyAlignment="0" applyProtection="0"/>
    <xf numFmtId="0" fontId="17" fillId="28" borderId="0" applyNumberFormat="0" applyBorder="0" applyAlignment="0" applyProtection="0"/>
    <xf numFmtId="0" fontId="18" fillId="28" borderId="0" applyNumberFormat="0" applyBorder="0" applyAlignment="0" applyProtection="0"/>
    <xf numFmtId="0" fontId="17" fillId="31" borderId="0" applyNumberFormat="0" applyBorder="0" applyAlignment="0" applyProtection="0"/>
    <xf numFmtId="0" fontId="18" fillId="31"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20" fillId="32" borderId="0" applyNumberFormat="0" applyBorder="0" applyAlignment="0" applyProtection="0"/>
    <xf numFmtId="0" fontId="21" fillId="32" borderId="0" applyNumberFormat="0" applyBorder="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25" fillId="33" borderId="35" applyNumberFormat="0" applyAlignment="0" applyProtection="0"/>
    <xf numFmtId="0" fontId="26" fillId="33" borderId="35" applyNumberFormat="0" applyAlignment="0" applyProtection="0"/>
    <xf numFmtId="0" fontId="27" fillId="30" borderId="36" applyNumberFormat="0" applyAlignment="0" applyProtection="0"/>
    <xf numFmtId="0" fontId="28" fillId="30" borderId="36" applyNumberFormat="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29" fillId="0" borderId="0" applyNumberFormat="0" applyFill="0" applyBorder="0" applyAlignment="0" applyProtection="0"/>
    <xf numFmtId="0" fontId="30" fillId="0" borderId="0" applyNumberFormat="0" applyFill="0" applyBorder="0" applyAlignment="0" applyProtection="0"/>
    <xf numFmtId="0" fontId="31" fillId="19" borderId="0" applyNumberFormat="0" applyBorder="0" applyAlignment="0" applyProtection="0"/>
    <xf numFmtId="0" fontId="32" fillId="19" borderId="0" applyNumberFormat="0" applyBorder="0" applyAlignment="0" applyProtection="0"/>
    <xf numFmtId="0" fontId="33" fillId="0" borderId="37"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6" fillId="0" borderId="38" applyNumberFormat="0" applyFill="0" applyAlignment="0" applyProtection="0"/>
    <xf numFmtId="0" fontId="37" fillId="0" borderId="39" applyNumberFormat="0" applyFill="0" applyAlignment="0" applyProtection="0"/>
    <xf numFmtId="0" fontId="38" fillId="0" borderId="3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0" borderId="35" applyNumberFormat="0" applyAlignment="0" applyProtection="0"/>
    <xf numFmtId="0" fontId="40" fillId="20" borderId="35" applyNumberFormat="0" applyAlignment="0" applyProtection="0"/>
    <xf numFmtId="0" fontId="41" fillId="0" borderId="40" applyNumberFormat="0" applyFill="0" applyAlignment="0" applyProtection="0"/>
    <xf numFmtId="0" fontId="42" fillId="0" borderId="40" applyNumberFormat="0" applyFill="0" applyAlignment="0" applyProtection="0"/>
    <xf numFmtId="0" fontId="43" fillId="34" borderId="0" applyNumberFormat="0" applyBorder="0" applyAlignment="0" applyProtection="0"/>
    <xf numFmtId="0" fontId="44" fillId="34" borderId="0" applyNumberFormat="0" applyBorder="0" applyAlignment="0" applyProtection="0"/>
    <xf numFmtId="0" fontId="15" fillId="0" borderId="0"/>
    <xf numFmtId="0" fontId="14" fillId="12" borderId="41" applyNumberFormat="0" applyFont="0" applyAlignment="0" applyProtection="0"/>
    <xf numFmtId="0" fontId="15" fillId="12" borderId="41" applyNumberFormat="0" applyFont="0" applyAlignment="0" applyProtection="0"/>
    <xf numFmtId="0" fontId="45" fillId="33" borderId="42" applyNumberFormat="0" applyAlignment="0" applyProtection="0"/>
    <xf numFmtId="0" fontId="46" fillId="33" borderId="42" applyNumberFormat="0" applyAlignment="0" applyProtection="0"/>
    <xf numFmtId="0" fontId="47" fillId="0" borderId="43">
      <alignment horizontal="left" wrapText="1"/>
    </xf>
    <xf numFmtId="0" fontId="47" fillId="0" borderId="44">
      <alignment horizontal="left" wrapText="1"/>
    </xf>
    <xf numFmtId="0" fontId="15" fillId="0" borderId="45">
      <alignment wrapText="1"/>
    </xf>
    <xf numFmtId="0" fontId="48" fillId="0" borderId="45">
      <alignment wrapText="1"/>
    </xf>
    <xf numFmtId="0" fontId="49" fillId="0" borderId="43">
      <alignment horizontal="center" wrapText="1"/>
    </xf>
    <xf numFmtId="0" fontId="15" fillId="0" borderId="0"/>
    <xf numFmtId="0" fontId="15" fillId="0" borderId="0"/>
    <xf numFmtId="0" fontId="50" fillId="0" borderId="0"/>
    <xf numFmtId="0" fontId="23" fillId="0" borderId="0"/>
    <xf numFmtId="0" fontId="23" fillId="0" borderId="0"/>
    <xf numFmtId="0" fontId="23" fillId="0" borderId="0"/>
    <xf numFmtId="0" fontId="23" fillId="0" borderId="0"/>
    <xf numFmtId="0" fontId="15" fillId="0" borderId="0"/>
    <xf numFmtId="0" fontId="15" fillId="0" borderId="0"/>
    <xf numFmtId="0" fontId="50" fillId="0" borderId="0"/>
    <xf numFmtId="0" fontId="23" fillId="0" borderId="0"/>
    <xf numFmtId="0" fontId="23" fillId="0" borderId="0"/>
    <xf numFmtId="0" fontId="23" fillId="0" borderId="0"/>
    <xf numFmtId="0" fontId="23" fillId="0" borderId="0"/>
    <xf numFmtId="0" fontId="51" fillId="0" borderId="0" applyNumberFormat="0" applyFill="0" applyBorder="0" applyAlignment="0" applyProtection="0"/>
    <xf numFmtId="0" fontId="52" fillId="0" borderId="46" applyNumberFormat="0" applyFill="0" applyAlignment="0" applyProtection="0"/>
    <xf numFmtId="0" fontId="53" fillId="0" borderId="46" applyNumberFormat="0" applyFill="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54" fillId="0" borderId="0" applyNumberFormat="0" applyFill="0" applyBorder="0" applyAlignment="0" applyProtection="0"/>
    <xf numFmtId="0" fontId="55" fillId="0" borderId="0" applyNumberFormat="0" applyFill="0" applyBorder="0" applyAlignment="0" applyProtection="0"/>
    <xf numFmtId="0" fontId="56" fillId="0" borderId="47">
      <alignment horizontal="center" shrinkToFit="1"/>
    </xf>
    <xf numFmtId="49" fontId="57" fillId="0" borderId="48">
      <alignment horizontal="center" shrinkToFit="1"/>
    </xf>
    <xf numFmtId="0" fontId="47" fillId="0" borderId="49">
      <alignment horizontal="center"/>
    </xf>
    <xf numFmtId="49" fontId="57" fillId="0" borderId="48">
      <alignment horizontal="center" shrinkToFit="1"/>
    </xf>
    <xf numFmtId="4" fontId="57" fillId="0" borderId="50">
      <alignment horizontal="right"/>
    </xf>
    <xf numFmtId="4" fontId="58" fillId="0" borderId="50">
      <alignment horizontal="right"/>
    </xf>
    <xf numFmtId="4" fontId="58" fillId="0" borderId="50">
      <alignment horizontal="right"/>
    </xf>
    <xf numFmtId="4" fontId="58" fillId="0" borderId="50">
      <alignment horizontal="right"/>
    </xf>
    <xf numFmtId="0" fontId="58" fillId="0" borderId="0">
      <alignment horizontal="center"/>
    </xf>
    <xf numFmtId="0" fontId="56" fillId="0" borderId="16">
      <alignment horizontal="center" shrinkToFit="1"/>
    </xf>
    <xf numFmtId="49" fontId="57" fillId="0" borderId="47">
      <alignment horizontal="center" shrinkToFit="1"/>
    </xf>
    <xf numFmtId="4" fontId="57" fillId="0" borderId="51">
      <alignment horizontal="right"/>
    </xf>
    <xf numFmtId="4" fontId="58" fillId="0" borderId="51">
      <alignment horizontal="right"/>
    </xf>
    <xf numFmtId="4" fontId="57" fillId="0" borderId="51">
      <alignment horizontal="right"/>
    </xf>
    <xf numFmtId="49" fontId="47" fillId="0" borderId="0"/>
    <xf numFmtId="4" fontId="57" fillId="0" borderId="51">
      <alignment horizontal="right"/>
    </xf>
    <xf numFmtId="4" fontId="58" fillId="0" borderId="51">
      <alignment horizontal="right"/>
    </xf>
    <xf numFmtId="4" fontId="58" fillId="0" borderId="51">
      <alignment horizontal="right"/>
    </xf>
    <xf numFmtId="4" fontId="58" fillId="0" borderId="51">
      <alignment horizontal="right"/>
    </xf>
    <xf numFmtId="0" fontId="23" fillId="0" borderId="43"/>
    <xf numFmtId="0" fontId="56" fillId="0" borderId="52">
      <alignment horizontal="center" shrinkToFit="1"/>
    </xf>
    <xf numFmtId="0" fontId="56" fillId="35" borderId="53"/>
    <xf numFmtId="49" fontId="59" fillId="0" borderId="0"/>
    <xf numFmtId="0" fontId="56" fillId="35" borderId="53"/>
    <xf numFmtId="49" fontId="57" fillId="0" borderId="0">
      <alignment horizontal="right"/>
    </xf>
    <xf numFmtId="49" fontId="58" fillId="0" borderId="0">
      <alignment horizontal="right"/>
    </xf>
    <xf numFmtId="49" fontId="58" fillId="0" borderId="0">
      <alignment horizontal="right"/>
    </xf>
    <xf numFmtId="49" fontId="58" fillId="0" borderId="0">
      <alignment horizontal="right"/>
    </xf>
    <xf numFmtId="4" fontId="58" fillId="0" borderId="54">
      <alignment horizontal="right"/>
    </xf>
    <xf numFmtId="0" fontId="56" fillId="18" borderId="7"/>
    <xf numFmtId="0" fontId="57" fillId="0" borderId="55">
      <alignment horizontal="center" shrinkToFit="1"/>
    </xf>
    <xf numFmtId="49" fontId="59" fillId="36" borderId="0"/>
    <xf numFmtId="0" fontId="58" fillId="0" borderId="56">
      <alignment horizontal="left" wrapText="1"/>
    </xf>
    <xf numFmtId="0" fontId="57" fillId="0" borderId="56">
      <alignment horizontal="left" wrapText="1"/>
    </xf>
    <xf numFmtId="0" fontId="58" fillId="0" borderId="56">
      <alignment horizontal="left" wrapText="1"/>
    </xf>
    <xf numFmtId="0" fontId="58" fillId="0" borderId="56">
      <alignment horizontal="left" wrapText="1"/>
    </xf>
    <xf numFmtId="0" fontId="58" fillId="0" borderId="56">
      <alignment horizontal="left" wrapText="1"/>
    </xf>
    <xf numFmtId="49" fontId="58" fillId="0" borderId="57">
      <alignment horizontal="center"/>
    </xf>
    <xf numFmtId="0" fontId="56" fillId="0" borderId="58">
      <alignment horizontal="center" shrinkToFit="1"/>
    </xf>
    <xf numFmtId="0" fontId="57" fillId="0" borderId="52">
      <alignment horizontal="center" shrinkToFit="1"/>
    </xf>
    <xf numFmtId="49" fontId="59" fillId="0" borderId="34">
      <alignment horizontal="center" vertical="center" wrapText="1"/>
    </xf>
    <xf numFmtId="0" fontId="58" fillId="0" borderId="59">
      <alignment horizontal="left" wrapText="1" indent="1"/>
    </xf>
    <xf numFmtId="0" fontId="57" fillId="0" borderId="59">
      <alignment horizontal="left" wrapText="1" indent="1"/>
    </xf>
    <xf numFmtId="0" fontId="58" fillId="0" borderId="59">
      <alignment horizontal="left" wrapText="1" indent="1"/>
    </xf>
    <xf numFmtId="0" fontId="58" fillId="0" borderId="59">
      <alignment horizontal="left" wrapText="1" indent="1"/>
    </xf>
    <xf numFmtId="0" fontId="58" fillId="0" borderId="59">
      <alignment horizontal="left" wrapText="1" indent="1"/>
    </xf>
    <xf numFmtId="4" fontId="58" fillId="0" borderId="60">
      <alignment horizontal="right"/>
    </xf>
    <xf numFmtId="0" fontId="56" fillId="0" borderId="0">
      <alignment horizontal="center"/>
    </xf>
    <xf numFmtId="0" fontId="56" fillId="35" borderId="7"/>
    <xf numFmtId="49" fontId="60" fillId="0" borderId="34">
      <alignment horizontal="center" vertical="center" wrapText="1"/>
    </xf>
    <xf numFmtId="0" fontId="61" fillId="0" borderId="57">
      <alignment horizontal="left" wrapText="1"/>
    </xf>
    <xf numFmtId="0" fontId="62" fillId="0" borderId="57">
      <alignment horizontal="left" wrapText="1"/>
    </xf>
    <xf numFmtId="0" fontId="61" fillId="0" borderId="57">
      <alignment horizontal="left" wrapText="1"/>
    </xf>
    <xf numFmtId="0" fontId="61" fillId="0" borderId="57">
      <alignment horizontal="left" wrapText="1"/>
    </xf>
    <xf numFmtId="0" fontId="61" fillId="0" borderId="57">
      <alignment horizontal="left" wrapText="1"/>
    </xf>
    <xf numFmtId="0" fontId="61" fillId="0" borderId="0">
      <alignment horizontal="center"/>
    </xf>
    <xf numFmtId="0" fontId="56" fillId="0" borderId="16">
      <alignment horizontal="center" shrinkToFit="1"/>
    </xf>
    <xf numFmtId="49" fontId="57" fillId="0" borderId="61">
      <alignment horizontal="center" shrinkToFit="1"/>
    </xf>
    <xf numFmtId="0" fontId="47" fillId="0" borderId="34">
      <alignment horizontal="center" vertical="center"/>
    </xf>
    <xf numFmtId="0" fontId="58" fillId="37" borderId="0"/>
    <xf numFmtId="0" fontId="57" fillId="36" borderId="0"/>
    <xf numFmtId="0" fontId="58" fillId="37" borderId="0"/>
    <xf numFmtId="0" fontId="58" fillId="37" borderId="0"/>
    <xf numFmtId="0" fontId="58" fillId="37" borderId="0"/>
    <xf numFmtId="0" fontId="61" fillId="0" borderId="43"/>
    <xf numFmtId="0" fontId="56" fillId="0" borderId="62">
      <alignment horizontal="center" shrinkToFit="1"/>
    </xf>
    <xf numFmtId="0" fontId="57" fillId="0" borderId="63"/>
    <xf numFmtId="4" fontId="59" fillId="0" borderId="34">
      <alignment horizontal="right" vertical="center" shrinkToFit="1"/>
    </xf>
    <xf numFmtId="0" fontId="58" fillId="0" borderId="43"/>
    <xf numFmtId="0" fontId="57" fillId="0" borderId="43"/>
    <xf numFmtId="0" fontId="58" fillId="0" borderId="43"/>
    <xf numFmtId="0" fontId="58" fillId="0" borderId="43"/>
    <xf numFmtId="0" fontId="58" fillId="0" borderId="43"/>
    <xf numFmtId="0" fontId="58" fillId="0" borderId="64">
      <alignment horizontal="left" wrapText="1"/>
    </xf>
    <xf numFmtId="0" fontId="56" fillId="0" borderId="33">
      <alignment horizontal="center" vertical="center" wrapText="1"/>
    </xf>
    <xf numFmtId="49" fontId="57" fillId="0" borderId="0">
      <alignment horizontal="center"/>
    </xf>
    <xf numFmtId="4" fontId="59" fillId="0" borderId="65">
      <alignment horizontal="right" vertical="center" shrinkToFit="1"/>
    </xf>
    <xf numFmtId="0" fontId="58" fillId="0" borderId="0">
      <alignment horizontal="center"/>
    </xf>
    <xf numFmtId="0" fontId="57"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66">
      <alignment horizontal="left" wrapText="1" indent="1"/>
    </xf>
    <xf numFmtId="0" fontId="56" fillId="0" borderId="58">
      <alignment horizontal="right" shrinkToFit="1"/>
    </xf>
    <xf numFmtId="49" fontId="57" fillId="0" borderId="58">
      <alignment horizontal="center" shrinkToFit="1"/>
    </xf>
    <xf numFmtId="4" fontId="59" fillId="0" borderId="50">
      <alignment horizontal="right" vertical="center" shrinkToFit="1"/>
    </xf>
    <xf numFmtId="0" fontId="23" fillId="0" borderId="43"/>
    <xf numFmtId="0" fontId="15" fillId="0" borderId="43"/>
    <xf numFmtId="0" fontId="23" fillId="0" borderId="43"/>
    <xf numFmtId="0" fontId="23" fillId="0" borderId="43"/>
    <xf numFmtId="0" fontId="23" fillId="0" borderId="43"/>
    <xf numFmtId="0" fontId="58" fillId="0" borderId="64">
      <alignment horizontal="left" wrapText="1" indent="2"/>
    </xf>
    <xf numFmtId="0" fontId="56" fillId="0" borderId="58">
      <alignment horizontal="center"/>
    </xf>
    <xf numFmtId="49" fontId="57" fillId="0" borderId="55">
      <alignment horizontal="center" shrinkToFit="1"/>
    </xf>
    <xf numFmtId="4" fontId="59" fillId="0" borderId="34">
      <alignment horizontal="center" vertical="center" shrinkToFit="1"/>
    </xf>
    <xf numFmtId="4" fontId="58" fillId="0" borderId="54">
      <alignment horizontal="right"/>
    </xf>
    <xf numFmtId="4" fontId="57" fillId="0" borderId="54">
      <alignment horizontal="right"/>
    </xf>
    <xf numFmtId="4" fontId="58" fillId="0" borderId="54">
      <alignment horizontal="right"/>
    </xf>
    <xf numFmtId="4" fontId="58" fillId="0" borderId="54">
      <alignment horizontal="right"/>
    </xf>
    <xf numFmtId="4" fontId="58" fillId="0" borderId="54">
      <alignment horizontal="right"/>
    </xf>
    <xf numFmtId="0" fontId="58" fillId="0" borderId="56">
      <alignment horizontal="left" wrapText="1" indent="2"/>
    </xf>
    <xf numFmtId="0" fontId="56" fillId="0" borderId="16">
      <alignment horizontal="center"/>
    </xf>
    <xf numFmtId="49" fontId="57" fillId="0" borderId="62">
      <alignment horizontal="center" shrinkToFit="1"/>
    </xf>
    <xf numFmtId="4" fontId="59" fillId="0" borderId="50">
      <alignment horizontal="center" vertical="center" shrinkToFit="1"/>
    </xf>
    <xf numFmtId="49" fontId="58" fillId="0" borderId="57">
      <alignment horizontal="center"/>
    </xf>
    <xf numFmtId="49" fontId="57" fillId="0" borderId="57">
      <alignment horizontal="center"/>
    </xf>
    <xf numFmtId="49" fontId="58" fillId="0" borderId="57">
      <alignment horizontal="center"/>
    </xf>
    <xf numFmtId="49" fontId="58" fillId="0" borderId="57">
      <alignment horizontal="center"/>
    </xf>
    <xf numFmtId="49" fontId="58" fillId="0" borderId="57">
      <alignment horizontal="center"/>
    </xf>
    <xf numFmtId="0" fontId="58" fillId="0" borderId="0">
      <alignment horizontal="center" wrapText="1"/>
    </xf>
    <xf numFmtId="0" fontId="56" fillId="0" borderId="62">
      <alignment horizontal="right" shrinkToFit="1"/>
    </xf>
    <xf numFmtId="49" fontId="57" fillId="0" borderId="25"/>
    <xf numFmtId="4" fontId="59" fillId="0" borderId="65">
      <alignment horizontal="center" vertical="center" shrinkToFit="1"/>
    </xf>
    <xf numFmtId="4" fontId="58" fillId="0" borderId="60">
      <alignment horizontal="right"/>
    </xf>
    <xf numFmtId="4" fontId="57" fillId="0" borderId="60">
      <alignment horizontal="right"/>
    </xf>
    <xf numFmtId="4" fontId="58" fillId="0" borderId="60">
      <alignment horizontal="right"/>
    </xf>
    <xf numFmtId="4" fontId="58" fillId="0" borderId="60">
      <alignment horizontal="right"/>
    </xf>
    <xf numFmtId="4" fontId="58" fillId="0" borderId="60">
      <alignment horizontal="right"/>
    </xf>
    <xf numFmtId="49" fontId="58" fillId="0" borderId="43">
      <alignment horizontal="left"/>
    </xf>
    <xf numFmtId="0" fontId="56" fillId="0" borderId="67">
      <alignment horizontal="center" vertical="center"/>
    </xf>
    <xf numFmtId="49" fontId="57" fillId="0" borderId="33">
      <alignment horizontal="center" vertical="center" wrapText="1"/>
    </xf>
    <xf numFmtId="0" fontId="59" fillId="36" borderId="49">
      <alignment horizontal="right" vertical="center" shrinkToFit="1"/>
    </xf>
    <xf numFmtId="49" fontId="57" fillId="0" borderId="33">
      <alignment horizontal="center" vertical="center" wrapText="1"/>
    </xf>
    <xf numFmtId="0" fontId="62" fillId="0" borderId="0">
      <alignment horizontal="center"/>
    </xf>
    <xf numFmtId="0" fontId="61" fillId="0" borderId="0">
      <alignment horizontal="center"/>
    </xf>
    <xf numFmtId="0" fontId="61" fillId="0" borderId="0">
      <alignment horizontal="center"/>
    </xf>
    <xf numFmtId="0" fontId="61" fillId="0" borderId="0">
      <alignment horizontal="center"/>
    </xf>
    <xf numFmtId="49" fontId="58" fillId="0" borderId="68">
      <alignment horizontal="center" wrapText="1"/>
    </xf>
    <xf numFmtId="0" fontId="56" fillId="0" borderId="0">
      <alignment horizontal="right"/>
    </xf>
    <xf numFmtId="4" fontId="57" fillId="0" borderId="58">
      <alignment horizontal="right"/>
    </xf>
    <xf numFmtId="0" fontId="57" fillId="0" borderId="0">
      <alignment vertical="center"/>
    </xf>
    <xf numFmtId="0" fontId="61" fillId="0" borderId="43"/>
    <xf numFmtId="0" fontId="62" fillId="0" borderId="43"/>
    <xf numFmtId="0" fontId="61" fillId="0" borderId="43"/>
    <xf numFmtId="0" fontId="61" fillId="0" borderId="43"/>
    <xf numFmtId="0" fontId="61" fillId="0" borderId="43"/>
    <xf numFmtId="49" fontId="58" fillId="0" borderId="68">
      <alignment horizontal="left" wrapText="1"/>
    </xf>
    <xf numFmtId="0" fontId="56" fillId="0" borderId="69">
      <alignment horizontal="center" vertical="center" wrapText="1"/>
    </xf>
    <xf numFmtId="49" fontId="57" fillId="0" borderId="58">
      <alignment horizontal="center"/>
    </xf>
    <xf numFmtId="0" fontId="47" fillId="36" borderId="0"/>
    <xf numFmtId="0" fontId="58" fillId="0" borderId="64">
      <alignment horizontal="left" wrapText="1"/>
    </xf>
    <xf numFmtId="0" fontId="57" fillId="0" borderId="64">
      <alignment horizontal="left" wrapText="1"/>
    </xf>
    <xf numFmtId="0" fontId="58" fillId="0" borderId="64">
      <alignment horizontal="left" wrapText="1"/>
    </xf>
    <xf numFmtId="0" fontId="58" fillId="0" borderId="64">
      <alignment horizontal="left" wrapText="1"/>
    </xf>
    <xf numFmtId="0" fontId="58" fillId="0" borderId="64">
      <alignment horizontal="left" wrapText="1"/>
    </xf>
    <xf numFmtId="49" fontId="58" fillId="0" borderId="68">
      <alignment horizontal="center" shrinkToFit="1"/>
    </xf>
    <xf numFmtId="0" fontId="56" fillId="0" borderId="70">
      <alignment horizontal="center" vertical="center"/>
    </xf>
    <xf numFmtId="49" fontId="57" fillId="0" borderId="55">
      <alignment horizontal="center"/>
    </xf>
    <xf numFmtId="49" fontId="60" fillId="0" borderId="34">
      <alignment horizontal="center" vertical="center" wrapText="1"/>
    </xf>
    <xf numFmtId="0" fontId="58" fillId="0" borderId="66">
      <alignment horizontal="left" wrapText="1" indent="1"/>
    </xf>
    <xf numFmtId="0" fontId="57" fillId="0" borderId="66">
      <alignment horizontal="left" wrapText="1" indent="1"/>
    </xf>
    <xf numFmtId="0" fontId="58" fillId="0" borderId="66">
      <alignment horizontal="left" wrapText="1" indent="1"/>
    </xf>
    <xf numFmtId="0" fontId="58" fillId="0" borderId="66">
      <alignment horizontal="left" wrapText="1" indent="1"/>
    </xf>
    <xf numFmtId="0" fontId="58" fillId="0" borderId="66">
      <alignment horizontal="left" wrapText="1" indent="1"/>
    </xf>
    <xf numFmtId="49" fontId="58" fillId="0" borderId="50">
      <alignment horizontal="center" shrinkToFit="1"/>
    </xf>
    <xf numFmtId="0" fontId="56" fillId="0" borderId="71">
      <alignment horizontal="right" shrinkToFit="1"/>
    </xf>
    <xf numFmtId="4" fontId="57" fillId="0" borderId="62">
      <alignment horizontal="right"/>
    </xf>
    <xf numFmtId="0" fontId="24" fillId="0" borderId="43"/>
    <xf numFmtId="0" fontId="58" fillId="0" borderId="64">
      <alignment horizontal="left" wrapText="1" indent="2"/>
    </xf>
    <xf numFmtId="0" fontId="57" fillId="0" borderId="64">
      <alignment horizontal="left" wrapText="1" indent="2"/>
    </xf>
    <xf numFmtId="0" fontId="58" fillId="0" borderId="64">
      <alignment horizontal="left" wrapText="1" indent="2"/>
    </xf>
    <xf numFmtId="0" fontId="58" fillId="0" borderId="64">
      <alignment horizontal="left" wrapText="1" indent="2"/>
    </xf>
    <xf numFmtId="0" fontId="58" fillId="0" borderId="64">
      <alignment horizontal="left" wrapText="1" indent="2"/>
    </xf>
    <xf numFmtId="0" fontId="23" fillId="0" borderId="72"/>
    <xf numFmtId="0" fontId="56" fillId="0" borderId="73">
      <alignment horizontal="center"/>
    </xf>
    <xf numFmtId="0" fontId="57" fillId="36" borderId="63"/>
    <xf numFmtId="0" fontId="24" fillId="0" borderId="49"/>
    <xf numFmtId="0" fontId="58" fillId="0" borderId="56">
      <alignment horizontal="left" wrapText="1" indent="2"/>
    </xf>
    <xf numFmtId="0" fontId="57" fillId="0" borderId="56">
      <alignment horizontal="left" wrapText="1" indent="2"/>
    </xf>
    <xf numFmtId="0" fontId="58" fillId="0" borderId="56">
      <alignment horizontal="left" wrapText="1" indent="2"/>
    </xf>
    <xf numFmtId="0" fontId="58" fillId="0" borderId="56">
      <alignment horizontal="left" wrapText="1" indent="2"/>
    </xf>
    <xf numFmtId="0" fontId="58" fillId="0" borderId="56">
      <alignment horizontal="left" wrapText="1" indent="2"/>
    </xf>
    <xf numFmtId="0" fontId="23" fillId="0" borderId="49"/>
    <xf numFmtId="0" fontId="56" fillId="0" borderId="17">
      <alignment horizontal="center"/>
    </xf>
    <xf numFmtId="49" fontId="57" fillId="0" borderId="25">
      <alignment horizontal="right"/>
    </xf>
    <xf numFmtId="0" fontId="63" fillId="0" borderId="0">
      <alignment horizontal="center" vertical="center" wrapText="1"/>
    </xf>
    <xf numFmtId="0" fontId="58" fillId="0" borderId="0">
      <alignment horizontal="center" wrapText="1"/>
    </xf>
    <xf numFmtId="0" fontId="57" fillId="0" borderId="0">
      <alignment horizontal="center" wrapText="1"/>
    </xf>
    <xf numFmtId="0" fontId="58" fillId="0" borderId="0">
      <alignment horizontal="center" wrapText="1"/>
    </xf>
    <xf numFmtId="0" fontId="58" fillId="0" borderId="0">
      <alignment horizontal="center" wrapText="1"/>
    </xf>
    <xf numFmtId="0" fontId="58" fillId="0" borderId="0">
      <alignment horizontal="center" wrapText="1"/>
    </xf>
    <xf numFmtId="49" fontId="58" fillId="0" borderId="54">
      <alignment horizontal="center"/>
    </xf>
    <xf numFmtId="0" fontId="56" fillId="0" borderId="74">
      <alignment horizontal="right" shrinkToFit="1"/>
    </xf>
    <xf numFmtId="0" fontId="57" fillId="0" borderId="25">
      <alignment horizontal="center"/>
    </xf>
    <xf numFmtId="0" fontId="47" fillId="0" borderId="0">
      <alignment horizontal="center"/>
    </xf>
    <xf numFmtId="49" fontId="58" fillId="0" borderId="43">
      <alignment horizontal="left"/>
    </xf>
    <xf numFmtId="49" fontId="57" fillId="0" borderId="43">
      <alignment horizontal="left"/>
    </xf>
    <xf numFmtId="49" fontId="58" fillId="0" borderId="43">
      <alignment horizontal="left"/>
    </xf>
    <xf numFmtId="49" fontId="58" fillId="0" borderId="43">
      <alignment horizontal="left"/>
    </xf>
    <xf numFmtId="49" fontId="58" fillId="0" borderId="43">
      <alignment horizontal="left"/>
    </xf>
    <xf numFmtId="0" fontId="61" fillId="0" borderId="75">
      <alignment horizontal="center" vertical="center" textRotation="90" wrapText="1"/>
    </xf>
    <xf numFmtId="0" fontId="56" fillId="0" borderId="76">
      <alignment horizontal="left" wrapText="1" indent="1"/>
    </xf>
    <xf numFmtId="49" fontId="57" fillId="0" borderId="67">
      <alignment horizontal="center" vertical="center" wrapText="1"/>
    </xf>
    <xf numFmtId="0" fontId="47" fillId="0" borderId="43">
      <alignment horizontal="left"/>
    </xf>
    <xf numFmtId="49" fontId="57" fillId="0" borderId="67">
      <alignment horizontal="center" vertical="center" wrapText="1"/>
    </xf>
    <xf numFmtId="49" fontId="57" fillId="0" borderId="68">
      <alignment horizontal="center" wrapText="1"/>
    </xf>
    <xf numFmtId="49" fontId="58" fillId="0" borderId="68">
      <alignment horizontal="center" wrapText="1"/>
    </xf>
    <xf numFmtId="49" fontId="58" fillId="0" borderId="68">
      <alignment horizontal="center" wrapText="1"/>
    </xf>
    <xf numFmtId="49" fontId="58" fillId="0" borderId="68">
      <alignment horizontal="center" wrapText="1"/>
    </xf>
    <xf numFmtId="0" fontId="61" fillId="0" borderId="49">
      <alignment horizontal="center" vertical="center" textRotation="90" wrapText="1"/>
    </xf>
    <xf numFmtId="0" fontId="56" fillId="0" borderId="77">
      <alignment horizontal="left" wrapText="1" indent="2"/>
    </xf>
    <xf numFmtId="4" fontId="57" fillId="0" borderId="78">
      <alignment horizontal="right"/>
    </xf>
    <xf numFmtId="0" fontId="47" fillId="0" borderId="44">
      <alignment horizontal="left"/>
    </xf>
    <xf numFmtId="49" fontId="58" fillId="0" borderId="68">
      <alignment horizontal="left" wrapText="1"/>
    </xf>
    <xf numFmtId="49" fontId="57" fillId="0" borderId="68">
      <alignment horizontal="left" wrapText="1"/>
    </xf>
    <xf numFmtId="49" fontId="58" fillId="0" borderId="68">
      <alignment horizontal="left" wrapText="1"/>
    </xf>
    <xf numFmtId="49" fontId="58" fillId="0" borderId="68">
      <alignment horizontal="left" wrapText="1"/>
    </xf>
    <xf numFmtId="49" fontId="58" fillId="0" borderId="68">
      <alignment horizontal="left" wrapText="1"/>
    </xf>
    <xf numFmtId="0" fontId="58" fillId="0" borderId="0">
      <alignment vertical="center"/>
    </xf>
    <xf numFmtId="0" fontId="56" fillId="0" borderId="76">
      <alignment horizontal="left"/>
    </xf>
    <xf numFmtId="49" fontId="57" fillId="0" borderId="78">
      <alignment horizontal="center"/>
    </xf>
    <xf numFmtId="0" fontId="47" fillId="0" borderId="49">
      <alignment horizontal="center" vertical="center"/>
    </xf>
    <xf numFmtId="49" fontId="58" fillId="0" borderId="68">
      <alignment horizontal="center" shrinkToFit="1"/>
    </xf>
    <xf numFmtId="49" fontId="57" fillId="0" borderId="68">
      <alignment horizontal="center" shrinkToFit="1"/>
    </xf>
    <xf numFmtId="49" fontId="58" fillId="0" borderId="68">
      <alignment horizontal="center" shrinkToFit="1"/>
    </xf>
    <xf numFmtId="49" fontId="58" fillId="0" borderId="68">
      <alignment horizontal="center" shrinkToFit="1"/>
    </xf>
    <xf numFmtId="49" fontId="58" fillId="0" borderId="68">
      <alignment horizontal="center" shrinkToFit="1"/>
    </xf>
    <xf numFmtId="0" fontId="61" fillId="0" borderId="0">
      <alignment horizontal="center" vertical="center" textRotation="90" wrapText="1"/>
    </xf>
    <xf numFmtId="0" fontId="56" fillId="0" borderId="79">
      <alignment horizontal="left" wrapText="1" indent="2"/>
    </xf>
    <xf numFmtId="4" fontId="57" fillId="0" borderId="80">
      <alignment horizontal="right"/>
    </xf>
    <xf numFmtId="0" fontId="60" fillId="0" borderId="34">
      <alignment horizontal="center" vertical="center" wrapText="1"/>
    </xf>
    <xf numFmtId="49" fontId="58" fillId="0" borderId="50">
      <alignment horizontal="center" shrinkToFit="1"/>
    </xf>
    <xf numFmtId="49" fontId="57" fillId="0" borderId="50">
      <alignment horizontal="center" shrinkToFit="1"/>
    </xf>
    <xf numFmtId="49" fontId="58" fillId="0" borderId="50">
      <alignment horizontal="center" shrinkToFit="1"/>
    </xf>
    <xf numFmtId="49" fontId="58" fillId="0" borderId="50">
      <alignment horizontal="center" shrinkToFit="1"/>
    </xf>
    <xf numFmtId="49" fontId="58" fillId="0" borderId="50">
      <alignment horizontal="center" shrinkToFit="1"/>
    </xf>
    <xf numFmtId="0" fontId="61" fillId="0" borderId="81">
      <alignment horizontal="center" vertical="center" textRotation="90" wrapText="1"/>
    </xf>
    <xf numFmtId="0" fontId="15" fillId="0" borderId="0">
      <alignment horizontal="left"/>
    </xf>
    <xf numFmtId="0" fontId="57" fillId="0" borderId="76">
      <alignment horizontal="left" wrapText="1" indent="1"/>
    </xf>
    <xf numFmtId="0" fontId="47" fillId="0" borderId="0">
      <alignment horizontal="center"/>
    </xf>
    <xf numFmtId="0" fontId="58" fillId="0" borderId="59">
      <alignment horizontal="left" wrapText="1"/>
    </xf>
    <xf numFmtId="0" fontId="57" fillId="0" borderId="59">
      <alignment horizontal="left" wrapText="1"/>
    </xf>
    <xf numFmtId="0" fontId="15" fillId="0" borderId="0">
      <alignment horizontal="left"/>
    </xf>
    <xf numFmtId="0" fontId="58" fillId="0" borderId="59">
      <alignment horizontal="left" wrapText="1"/>
    </xf>
    <xf numFmtId="0" fontId="58" fillId="0" borderId="59">
      <alignment horizontal="left" wrapText="1"/>
    </xf>
    <xf numFmtId="0" fontId="58" fillId="0" borderId="59">
      <alignment horizontal="left" wrapText="1"/>
    </xf>
    <xf numFmtId="0" fontId="61" fillId="0" borderId="0">
      <alignment horizontal="center" vertical="center" textRotation="90"/>
    </xf>
    <xf numFmtId="0" fontId="56" fillId="0" borderId="0">
      <alignment horizontal="left"/>
    </xf>
    <xf numFmtId="0" fontId="57" fillId="0" borderId="77">
      <alignment horizontal="left" wrapText="1" indent="2"/>
    </xf>
    <xf numFmtId="0" fontId="59" fillId="0" borderId="49">
      <alignment horizontal="right" vertical="center" shrinkToFit="1"/>
    </xf>
    <xf numFmtId="0" fontId="58" fillId="0" borderId="56">
      <alignment horizontal="left" wrapText="1" indent="1"/>
    </xf>
    <xf numFmtId="0" fontId="57" fillId="0" borderId="56">
      <alignment horizontal="left" wrapText="1" indent="1"/>
    </xf>
    <xf numFmtId="0" fontId="58" fillId="0" borderId="56">
      <alignment horizontal="left" wrapText="1" indent="1"/>
    </xf>
    <xf numFmtId="0" fontId="58" fillId="0" borderId="56">
      <alignment horizontal="left" wrapText="1" indent="1"/>
    </xf>
    <xf numFmtId="0" fontId="58" fillId="0" borderId="56">
      <alignment horizontal="left" wrapText="1" indent="1"/>
    </xf>
    <xf numFmtId="0" fontId="61" fillId="0" borderId="81">
      <alignment horizontal="center" vertical="center" textRotation="90"/>
    </xf>
    <xf numFmtId="0" fontId="57" fillId="0" borderId="0">
      <alignment horizontal="center"/>
    </xf>
    <xf numFmtId="0" fontId="57" fillId="0" borderId="76">
      <alignment horizontal="left"/>
    </xf>
    <xf numFmtId="0" fontId="64" fillId="0" borderId="0"/>
    <xf numFmtId="0" fontId="58" fillId="0" borderId="59">
      <alignment horizontal="left" wrapText="1" indent="2"/>
    </xf>
    <xf numFmtId="0" fontId="57" fillId="0" borderId="59">
      <alignment horizontal="left" wrapText="1" indent="2"/>
    </xf>
    <xf numFmtId="0" fontId="58" fillId="0" borderId="59">
      <alignment horizontal="left" wrapText="1" indent="2"/>
    </xf>
    <xf numFmtId="0" fontId="58" fillId="0" borderId="59">
      <alignment horizontal="left" wrapText="1" indent="2"/>
    </xf>
    <xf numFmtId="0" fontId="58" fillId="0" borderId="59">
      <alignment horizontal="left" wrapText="1" indent="2"/>
    </xf>
    <xf numFmtId="0" fontId="61" fillId="0" borderId="34">
      <alignment horizontal="center" vertical="center" textRotation="90"/>
    </xf>
    <xf numFmtId="0" fontId="57" fillId="0" borderId="0"/>
    <xf numFmtId="0" fontId="57" fillId="0" borderId="79">
      <alignment horizontal="left" wrapText="1" indent="2"/>
    </xf>
    <xf numFmtId="0" fontId="59" fillId="0" borderId="49">
      <alignment horizontal="center" vertical="center"/>
    </xf>
    <xf numFmtId="0" fontId="23" fillId="0" borderId="72"/>
    <xf numFmtId="0" fontId="15" fillId="0" borderId="72"/>
    <xf numFmtId="0" fontId="23" fillId="0" borderId="72"/>
    <xf numFmtId="0" fontId="23" fillId="0" borderId="72"/>
    <xf numFmtId="0" fontId="23" fillId="0" borderId="72"/>
    <xf numFmtId="0" fontId="65" fillId="0" borderId="43">
      <alignment wrapText="1"/>
    </xf>
    <xf numFmtId="0" fontId="57" fillId="0" borderId="0">
      <alignment horizontal="left"/>
    </xf>
    <xf numFmtId="0" fontId="57" fillId="0" borderId="0">
      <alignment horizontal="center"/>
    </xf>
    <xf numFmtId="49" fontId="47" fillId="0" borderId="0">
      <alignment horizontal="center" vertical="center" wrapText="1"/>
    </xf>
    <xf numFmtId="0" fontId="23" fillId="0" borderId="49"/>
    <xf numFmtId="0" fontId="15" fillId="0" borderId="49"/>
    <xf numFmtId="0" fontId="23" fillId="0" borderId="49"/>
    <xf numFmtId="0" fontId="23" fillId="0" borderId="49"/>
    <xf numFmtId="0" fontId="23" fillId="0" borderId="49"/>
    <xf numFmtId="0" fontId="65" fillId="0" borderId="34">
      <alignment wrapText="1"/>
    </xf>
    <xf numFmtId="0" fontId="56" fillId="0" borderId="0">
      <alignment horizontal="center" wrapText="1"/>
    </xf>
    <xf numFmtId="0" fontId="57" fillId="0" borderId="0">
      <alignment horizontal="center" wrapText="1"/>
    </xf>
    <xf numFmtId="0" fontId="47" fillId="0" borderId="49">
      <alignment horizontal="center" vertical="center"/>
    </xf>
    <xf numFmtId="49" fontId="58" fillId="0" borderId="54">
      <alignment horizontal="center"/>
    </xf>
    <xf numFmtId="49" fontId="57" fillId="0" borderId="54">
      <alignment horizontal="center"/>
    </xf>
    <xf numFmtId="49" fontId="58" fillId="0" borderId="54">
      <alignment horizontal="center"/>
    </xf>
    <xf numFmtId="49" fontId="58" fillId="0" borderId="54">
      <alignment horizontal="center"/>
    </xf>
    <xf numFmtId="49" fontId="58" fillId="0" borderId="54">
      <alignment horizontal="center"/>
    </xf>
    <xf numFmtId="0" fontId="65" fillId="0" borderId="49">
      <alignment wrapText="1"/>
    </xf>
    <xf numFmtId="0" fontId="56" fillId="0" borderId="47">
      <alignment horizontal="left" shrinkToFit="1"/>
    </xf>
    <xf numFmtId="49" fontId="57" fillId="0" borderId="47">
      <alignment horizontal="left" shrinkToFit="1"/>
    </xf>
    <xf numFmtId="0" fontId="47" fillId="0" borderId="0">
      <alignment horizontal="center" vertical="center"/>
    </xf>
    <xf numFmtId="0" fontId="61" fillId="0" borderId="75">
      <alignment horizontal="center" vertical="center" textRotation="90" wrapText="1"/>
    </xf>
    <xf numFmtId="0" fontId="62" fillId="0" borderId="75">
      <alignment horizontal="center" vertical="center" textRotation="90" wrapText="1"/>
    </xf>
    <xf numFmtId="0" fontId="61" fillId="0" borderId="75">
      <alignment horizontal="center" vertical="center" textRotation="90" wrapText="1"/>
    </xf>
    <xf numFmtId="0" fontId="61" fillId="0" borderId="75">
      <alignment horizontal="center" vertical="center" textRotation="90" wrapText="1"/>
    </xf>
    <xf numFmtId="0" fontId="61" fillId="0" borderId="75">
      <alignment horizontal="center" vertical="center" textRotation="90" wrapText="1"/>
    </xf>
    <xf numFmtId="0" fontId="58" fillId="0" borderId="34">
      <alignment horizontal="center" vertical="top" wrapText="1"/>
    </xf>
    <xf numFmtId="0" fontId="14" fillId="0" borderId="82"/>
    <xf numFmtId="0" fontId="57" fillId="0" borderId="43"/>
    <xf numFmtId="49" fontId="59" fillId="0" borderId="49">
      <alignment horizontal="right" vertical="center" shrinkToFit="1"/>
    </xf>
    <xf numFmtId="0" fontId="61" fillId="0" borderId="49">
      <alignment horizontal="center" vertical="center" textRotation="90" wrapText="1"/>
    </xf>
    <xf numFmtId="0" fontId="62" fillId="0" borderId="49">
      <alignment horizontal="center" vertical="center" textRotation="90" wrapText="1"/>
    </xf>
    <xf numFmtId="0" fontId="61" fillId="0" borderId="49">
      <alignment horizontal="center" vertical="center" textRotation="90" wrapText="1"/>
    </xf>
    <xf numFmtId="0" fontId="61" fillId="0" borderId="49">
      <alignment horizontal="center" vertical="center" textRotation="90" wrapText="1"/>
    </xf>
    <xf numFmtId="0" fontId="61" fillId="0" borderId="49">
      <alignment horizontal="center" vertical="center" textRotation="90" wrapText="1"/>
    </xf>
    <xf numFmtId="0" fontId="61" fillId="0" borderId="83"/>
    <xf numFmtId="0" fontId="57" fillId="0" borderId="84">
      <alignment horizontal="center"/>
    </xf>
    <xf numFmtId="0" fontId="57" fillId="0" borderId="49">
      <alignment horizontal="center"/>
    </xf>
    <xf numFmtId="0" fontId="57" fillId="0" borderId="81">
      <alignment vertical="center"/>
    </xf>
    <xf numFmtId="0" fontId="58" fillId="0" borderId="0">
      <alignment vertical="center"/>
    </xf>
    <xf numFmtId="0" fontId="57" fillId="0" borderId="0">
      <alignment vertical="center"/>
    </xf>
    <xf numFmtId="0" fontId="58" fillId="0" borderId="0">
      <alignment vertical="center"/>
    </xf>
    <xf numFmtId="0" fontId="58" fillId="0" borderId="0">
      <alignment vertical="center"/>
    </xf>
    <xf numFmtId="0" fontId="58" fillId="0" borderId="0">
      <alignment vertical="center"/>
    </xf>
    <xf numFmtId="49" fontId="66" fillId="0" borderId="85">
      <alignment horizontal="left" vertical="center" wrapText="1"/>
    </xf>
    <xf numFmtId="0" fontId="15" fillId="0" borderId="0">
      <alignment horizontal="center"/>
    </xf>
    <xf numFmtId="0" fontId="57" fillId="0" borderId="33">
      <alignment horizontal="center" vertical="center"/>
    </xf>
    <xf numFmtId="0" fontId="57" fillId="0" borderId="86">
      <alignment vertical="center"/>
    </xf>
    <xf numFmtId="0" fontId="57" fillId="0" borderId="33">
      <alignment horizontal="center" vertical="center"/>
    </xf>
    <xf numFmtId="0" fontId="62" fillId="0" borderId="0">
      <alignment horizontal="center" vertical="center" textRotation="90" wrapText="1"/>
    </xf>
    <xf numFmtId="0" fontId="61" fillId="0" borderId="0">
      <alignment horizontal="center" vertical="center" textRotation="90" wrapText="1"/>
    </xf>
    <xf numFmtId="0" fontId="15" fillId="0" borderId="0">
      <alignment horizontal="center"/>
    </xf>
    <xf numFmtId="0" fontId="61" fillId="0" borderId="0">
      <alignment horizontal="center" vertical="center" textRotation="90" wrapText="1"/>
    </xf>
    <xf numFmtId="0" fontId="61" fillId="0" borderId="0">
      <alignment horizontal="center" vertical="center" textRotation="90" wrapText="1"/>
    </xf>
    <xf numFmtId="49" fontId="58" fillId="0" borderId="59">
      <alignment horizontal="left" vertical="center" wrapText="1" indent="2"/>
    </xf>
    <xf numFmtId="0" fontId="56" fillId="0" borderId="25">
      <alignment horizontal="center" wrapText="1"/>
    </xf>
    <xf numFmtId="0" fontId="56" fillId="35" borderId="31"/>
    <xf numFmtId="0" fontId="67" fillId="0" borderId="0"/>
    <xf numFmtId="0" fontId="56" fillId="35" borderId="31"/>
    <xf numFmtId="0" fontId="62" fillId="0" borderId="81">
      <alignment horizontal="center" vertical="center" textRotation="90" wrapText="1"/>
    </xf>
    <xf numFmtId="0" fontId="61" fillId="0" borderId="81">
      <alignment horizontal="center" vertical="center" textRotation="90" wrapText="1"/>
    </xf>
    <xf numFmtId="0" fontId="61" fillId="0" borderId="81">
      <alignment horizontal="center" vertical="center" textRotation="90" wrapText="1"/>
    </xf>
    <xf numFmtId="0" fontId="61" fillId="0" borderId="81">
      <alignment horizontal="center" vertical="center" textRotation="90" wrapText="1"/>
    </xf>
    <xf numFmtId="49" fontId="58" fillId="0" borderId="56">
      <alignment horizontal="left" vertical="center" wrapText="1" indent="3"/>
    </xf>
    <xf numFmtId="0" fontId="57" fillId="0" borderId="87">
      <alignment horizontal="center"/>
    </xf>
    <xf numFmtId="0" fontId="24" fillId="0" borderId="43"/>
    <xf numFmtId="0" fontId="57" fillId="0" borderId="45">
      <alignment vertical="center"/>
    </xf>
    <xf numFmtId="0" fontId="61" fillId="0" borderId="0">
      <alignment horizontal="center" vertical="center" textRotation="90"/>
    </xf>
    <xf numFmtId="0" fontId="62" fillId="0" borderId="0">
      <alignment horizontal="center" vertical="center" textRotation="90"/>
    </xf>
    <xf numFmtId="0" fontId="61" fillId="0" borderId="0">
      <alignment horizontal="center" vertical="center" textRotation="90"/>
    </xf>
    <xf numFmtId="0" fontId="61" fillId="0" borderId="0">
      <alignment horizontal="center" vertical="center" textRotation="90"/>
    </xf>
    <xf numFmtId="0" fontId="61" fillId="0" borderId="0">
      <alignment horizontal="center" vertical="center" textRotation="90"/>
    </xf>
    <xf numFmtId="49" fontId="58" fillId="0" borderId="85">
      <alignment horizontal="left" vertical="center" wrapText="1" indent="3"/>
    </xf>
    <xf numFmtId="0" fontId="56" fillId="0" borderId="25">
      <alignment horizontal="center"/>
    </xf>
    <xf numFmtId="0" fontId="24" fillId="0" borderId="0"/>
    <xf numFmtId="0" fontId="24" fillId="0" borderId="45"/>
    <xf numFmtId="0" fontId="61" fillId="0" borderId="81">
      <alignment horizontal="center" vertical="center" textRotation="90"/>
    </xf>
    <xf numFmtId="0" fontId="62" fillId="0" borderId="81">
      <alignment horizontal="center" vertical="center" textRotation="90"/>
    </xf>
    <xf numFmtId="0" fontId="61" fillId="0" borderId="81">
      <alignment horizontal="center" vertical="center" textRotation="90"/>
    </xf>
    <xf numFmtId="0" fontId="61" fillId="0" borderId="81">
      <alignment horizontal="center" vertical="center" textRotation="90"/>
    </xf>
    <xf numFmtId="0" fontId="61" fillId="0" borderId="81">
      <alignment horizontal="center" vertical="center" textRotation="90"/>
    </xf>
    <xf numFmtId="49" fontId="58" fillId="0" borderId="88">
      <alignment horizontal="left" vertical="center" wrapText="1" indent="3"/>
    </xf>
    <xf numFmtId="0" fontId="56" fillId="0" borderId="0">
      <alignment vertical="top" shrinkToFit="1"/>
    </xf>
    <xf numFmtId="0" fontId="56" fillId="35" borderId="24"/>
    <xf numFmtId="0" fontId="15" fillId="0" borderId="0"/>
    <xf numFmtId="0" fontId="61" fillId="0" borderId="34">
      <alignment horizontal="center" vertical="center" textRotation="90"/>
    </xf>
    <xf numFmtId="0" fontId="62" fillId="0" borderId="34">
      <alignment horizontal="center" vertical="center" textRotation="90"/>
    </xf>
    <xf numFmtId="0" fontId="61" fillId="0" borderId="34">
      <alignment horizontal="center" vertical="center" textRotation="90"/>
    </xf>
    <xf numFmtId="0" fontId="61" fillId="0" borderId="34">
      <alignment horizontal="center" vertical="center" textRotation="90"/>
    </xf>
    <xf numFmtId="0" fontId="61" fillId="0" borderId="34">
      <alignment horizontal="center" vertical="center" textRotation="90"/>
    </xf>
    <xf numFmtId="0" fontId="66" fillId="0" borderId="83">
      <alignment horizontal="left" vertical="center" wrapText="1"/>
    </xf>
    <xf numFmtId="0" fontId="56" fillId="0" borderId="0">
      <alignment horizontal="left" shrinkToFit="1"/>
    </xf>
    <xf numFmtId="49" fontId="57" fillId="0" borderId="0">
      <alignment horizontal="left"/>
    </xf>
    <xf numFmtId="0" fontId="63" fillId="0" borderId="81">
      <alignment horizontal="center" vertical="center" wrapText="1"/>
    </xf>
    <xf numFmtId="0" fontId="65" fillId="0" borderId="43">
      <alignment wrapText="1"/>
    </xf>
    <xf numFmtId="0" fontId="12" fillId="0" borderId="43">
      <alignment wrapText="1"/>
    </xf>
    <xf numFmtId="0" fontId="65" fillId="0" borderId="43">
      <alignment wrapText="1"/>
    </xf>
    <xf numFmtId="0" fontId="65" fillId="0" borderId="43">
      <alignment wrapText="1"/>
    </xf>
    <xf numFmtId="0" fontId="65" fillId="0" borderId="43">
      <alignment wrapText="1"/>
    </xf>
    <xf numFmtId="49" fontId="58" fillId="0" borderId="49">
      <alignment horizontal="left" vertical="center" wrapText="1" indent="3"/>
    </xf>
    <xf numFmtId="0" fontId="68" fillId="0" borderId="0">
      <alignment horizontal="left"/>
    </xf>
    <xf numFmtId="0" fontId="57" fillId="0" borderId="0">
      <alignment horizontal="left" vertical="top" shrinkToFit="1"/>
    </xf>
    <xf numFmtId="0" fontId="59" fillId="0" borderId="89">
      <alignment horizontal="center" vertical="center"/>
    </xf>
    <xf numFmtId="0" fontId="65" fillId="0" borderId="34">
      <alignment wrapText="1"/>
    </xf>
    <xf numFmtId="0" fontId="12" fillId="0" borderId="34">
      <alignment wrapText="1"/>
    </xf>
    <xf numFmtId="0" fontId="65" fillId="0" borderId="34">
      <alignment wrapText="1"/>
    </xf>
    <xf numFmtId="0" fontId="65" fillId="0" borderId="34">
      <alignment wrapText="1"/>
    </xf>
    <xf numFmtId="0" fontId="65" fillId="0" borderId="34">
      <alignment wrapText="1"/>
    </xf>
    <xf numFmtId="49" fontId="58" fillId="0" borderId="0">
      <alignment horizontal="left" vertical="center" wrapText="1" indent="3"/>
    </xf>
    <xf numFmtId="0" fontId="56" fillId="0" borderId="0">
      <alignment horizontal="center" shrinkToFit="1"/>
    </xf>
    <xf numFmtId="0" fontId="57" fillId="0" borderId="0">
      <alignment horizontal="left" shrinkToFit="1"/>
    </xf>
    <xf numFmtId="0" fontId="59" fillId="0" borderId="81">
      <alignment horizontal="center" vertical="center"/>
    </xf>
    <xf numFmtId="0" fontId="65" fillId="0" borderId="49">
      <alignment wrapText="1"/>
    </xf>
    <xf numFmtId="0" fontId="12" fillId="0" borderId="49">
      <alignment wrapText="1"/>
    </xf>
    <xf numFmtId="0" fontId="65" fillId="0" borderId="49">
      <alignment wrapText="1"/>
    </xf>
    <xf numFmtId="0" fontId="65" fillId="0" borderId="49">
      <alignment wrapText="1"/>
    </xf>
    <xf numFmtId="0" fontId="65" fillId="0" borderId="49">
      <alignment wrapText="1"/>
    </xf>
    <xf numFmtId="49" fontId="58" fillId="0" borderId="43">
      <alignment horizontal="left" vertical="center" wrapText="1" indent="3"/>
    </xf>
    <xf numFmtId="0" fontId="56" fillId="0" borderId="0">
      <alignment horizontal="center" vertical="top" shrinkToFit="1"/>
    </xf>
    <xf numFmtId="0" fontId="69" fillId="0" borderId="0">
      <alignment horizontal="left"/>
    </xf>
    <xf numFmtId="0" fontId="47" fillId="0" borderId="43">
      <alignment horizontal="center" vertical="center"/>
    </xf>
    <xf numFmtId="0" fontId="58" fillId="0" borderId="34">
      <alignment horizontal="center" vertical="top" wrapText="1"/>
    </xf>
    <xf numFmtId="0" fontId="57" fillId="0" borderId="34">
      <alignment horizontal="center" vertical="top" wrapText="1"/>
    </xf>
    <xf numFmtId="0" fontId="58" fillId="0" borderId="34">
      <alignment horizontal="center" vertical="top" wrapText="1"/>
    </xf>
    <xf numFmtId="0" fontId="58" fillId="0" borderId="34">
      <alignment horizontal="center" vertical="top" wrapText="1"/>
    </xf>
    <xf numFmtId="0" fontId="58" fillId="0" borderId="34">
      <alignment horizontal="center" vertical="top" wrapText="1"/>
    </xf>
    <xf numFmtId="49" fontId="66" fillId="0" borderId="83">
      <alignment horizontal="left" vertical="center" wrapText="1"/>
    </xf>
    <xf numFmtId="0" fontId="56" fillId="0" borderId="0">
      <alignment shrinkToFit="1"/>
    </xf>
    <xf numFmtId="0" fontId="57" fillId="0" borderId="25">
      <alignment horizontal="center" wrapText="1"/>
    </xf>
    <xf numFmtId="0" fontId="59" fillId="0" borderId="90">
      <alignment horizontal="center" vertical="center"/>
    </xf>
    <xf numFmtId="0" fontId="61" fillId="0" borderId="83"/>
    <xf numFmtId="0" fontId="62" fillId="0" borderId="83"/>
    <xf numFmtId="0" fontId="61" fillId="0" borderId="83"/>
    <xf numFmtId="0" fontId="61" fillId="0" borderId="83"/>
    <xf numFmtId="0" fontId="61" fillId="0" borderId="83"/>
    <xf numFmtId="0" fontId="58" fillId="0" borderId="85">
      <alignment horizontal="left" vertical="center" wrapText="1"/>
    </xf>
    <xf numFmtId="0" fontId="70" fillId="0" borderId="0"/>
    <xf numFmtId="0" fontId="57" fillId="0" borderId="87">
      <alignment horizontal="center"/>
    </xf>
    <xf numFmtId="49" fontId="47" fillId="0" borderId="91">
      <alignment horizontal="center" vertical="center" wrapText="1"/>
    </xf>
    <xf numFmtId="49" fontId="66" fillId="0" borderId="85">
      <alignment horizontal="left" vertical="center" wrapText="1"/>
    </xf>
    <xf numFmtId="49" fontId="71" fillId="0" borderId="85">
      <alignment horizontal="left" vertical="center" wrapText="1"/>
    </xf>
    <xf numFmtId="49" fontId="66" fillId="0" borderId="85">
      <alignment horizontal="left" vertical="center" wrapText="1"/>
    </xf>
    <xf numFmtId="49" fontId="66" fillId="0" borderId="85">
      <alignment horizontal="left" vertical="center" wrapText="1"/>
    </xf>
    <xf numFmtId="49" fontId="66" fillId="0" borderId="85">
      <alignment horizontal="left" vertical="center" wrapText="1"/>
    </xf>
    <xf numFmtId="0" fontId="58" fillId="0" borderId="88">
      <alignment horizontal="left" vertical="center" wrapText="1"/>
    </xf>
    <xf numFmtId="0" fontId="56" fillId="0" borderId="92">
      <alignment horizontal="center"/>
    </xf>
    <xf numFmtId="0" fontId="57" fillId="0" borderId="0">
      <alignment shrinkToFit="1"/>
    </xf>
    <xf numFmtId="14" fontId="59" fillId="0" borderId="93">
      <alignment horizontal="center"/>
    </xf>
    <xf numFmtId="49" fontId="58" fillId="0" borderId="59">
      <alignment horizontal="left" vertical="center" wrapText="1" indent="2"/>
    </xf>
    <xf numFmtId="49" fontId="57" fillId="0" borderId="59">
      <alignment horizontal="left" vertical="center" wrapText="1" indent="2"/>
    </xf>
    <xf numFmtId="49" fontId="58" fillId="0" borderId="59">
      <alignment horizontal="left" vertical="center" wrapText="1" indent="2"/>
    </xf>
    <xf numFmtId="49" fontId="58" fillId="0" borderId="59">
      <alignment horizontal="left" vertical="center" wrapText="1" indent="2"/>
    </xf>
    <xf numFmtId="49" fontId="58" fillId="0" borderId="59">
      <alignment horizontal="left" vertical="center" wrapText="1" indent="2"/>
    </xf>
    <xf numFmtId="49" fontId="66" fillId="0" borderId="94">
      <alignment horizontal="left" vertical="center" wrapText="1"/>
    </xf>
    <xf numFmtId="0" fontId="56" fillId="0" borderId="71">
      <alignment horizontal="center"/>
    </xf>
    <xf numFmtId="49" fontId="57" fillId="0" borderId="0">
      <alignment horizontal="center" shrinkToFit="1"/>
    </xf>
    <xf numFmtId="0" fontId="59" fillId="0" borderId="34">
      <alignment horizontal="center"/>
    </xf>
    <xf numFmtId="49" fontId="58" fillId="0" borderId="56">
      <alignment horizontal="left" vertical="center" wrapText="1" indent="3"/>
    </xf>
    <xf numFmtId="49" fontId="57" fillId="0" borderId="56">
      <alignment horizontal="left" vertical="center" wrapText="1" indent="3"/>
    </xf>
    <xf numFmtId="49" fontId="58" fillId="0" borderId="56">
      <alignment horizontal="left" vertical="center" wrapText="1" indent="3"/>
    </xf>
    <xf numFmtId="49" fontId="58" fillId="0" borderId="56">
      <alignment horizontal="left" vertical="center" wrapText="1" indent="3"/>
    </xf>
    <xf numFmtId="49" fontId="58" fillId="0" borderId="56">
      <alignment horizontal="left" vertical="center" wrapText="1" indent="3"/>
    </xf>
    <xf numFmtId="49" fontId="58" fillId="0" borderId="95">
      <alignment horizontal="left" vertical="center" wrapText="1"/>
    </xf>
    <xf numFmtId="0" fontId="56" fillId="0" borderId="96"/>
    <xf numFmtId="49" fontId="57" fillId="0" borderId="0">
      <alignment horizontal="center" vertical="top" shrinkToFit="1"/>
    </xf>
    <xf numFmtId="0" fontId="59" fillId="0" borderId="93">
      <alignment horizontal="center"/>
    </xf>
    <xf numFmtId="49" fontId="58" fillId="0" borderId="85">
      <alignment horizontal="left" vertical="center" wrapText="1" indent="3"/>
    </xf>
    <xf numFmtId="49" fontId="57" fillId="0" borderId="85">
      <alignment horizontal="left" vertical="center" wrapText="1" indent="3"/>
    </xf>
    <xf numFmtId="49" fontId="58" fillId="0" borderId="85">
      <alignment horizontal="left" vertical="center" wrapText="1" indent="3"/>
    </xf>
    <xf numFmtId="49" fontId="58" fillId="0" borderId="85">
      <alignment horizontal="left" vertical="center" wrapText="1" indent="3"/>
    </xf>
    <xf numFmtId="49" fontId="58" fillId="0" borderId="85">
      <alignment horizontal="left" vertical="center" wrapText="1" indent="3"/>
    </xf>
    <xf numFmtId="49" fontId="58" fillId="0" borderId="97">
      <alignment horizontal="left" vertical="center" wrapText="1"/>
    </xf>
    <xf numFmtId="0" fontId="56" fillId="0" borderId="98"/>
    <xf numFmtId="0" fontId="62" fillId="0" borderId="0"/>
    <xf numFmtId="0" fontId="47" fillId="0" borderId="93">
      <alignment horizontal="center" vertical="center"/>
    </xf>
    <xf numFmtId="49" fontId="58" fillId="0" borderId="88">
      <alignment horizontal="left" vertical="center" wrapText="1" indent="3"/>
    </xf>
    <xf numFmtId="49" fontId="57" fillId="0" borderId="88">
      <alignment horizontal="left" vertical="center" wrapText="1" indent="3"/>
    </xf>
    <xf numFmtId="49" fontId="58" fillId="0" borderId="88">
      <alignment horizontal="left" vertical="center" wrapText="1" indent="3"/>
    </xf>
    <xf numFmtId="49" fontId="58" fillId="0" borderId="88">
      <alignment horizontal="left" vertical="center" wrapText="1" indent="3"/>
    </xf>
    <xf numFmtId="49" fontId="58" fillId="0" borderId="88">
      <alignment horizontal="left" vertical="center" wrapText="1" indent="3"/>
    </xf>
    <xf numFmtId="49" fontId="61" fillId="0" borderId="99">
      <alignment horizontal="center"/>
    </xf>
    <xf numFmtId="0" fontId="56" fillId="0" borderId="10"/>
    <xf numFmtId="49" fontId="62" fillId="0" borderId="0"/>
    <xf numFmtId="0" fontId="47" fillId="0" borderId="100">
      <alignment horizontal="center" vertical="center"/>
    </xf>
    <xf numFmtId="0" fontId="66" fillId="0" borderId="83">
      <alignment horizontal="left" vertical="center" wrapText="1"/>
    </xf>
    <xf numFmtId="0" fontId="71" fillId="0" borderId="83">
      <alignment horizontal="left" vertical="center" wrapText="1"/>
    </xf>
    <xf numFmtId="0" fontId="66" fillId="0" borderId="83">
      <alignment horizontal="left" vertical="center" wrapText="1"/>
    </xf>
    <xf numFmtId="0" fontId="66" fillId="0" borderId="83">
      <alignment horizontal="left" vertical="center" wrapText="1"/>
    </xf>
    <xf numFmtId="0" fontId="66" fillId="0" borderId="83">
      <alignment horizontal="left" vertical="center" wrapText="1"/>
    </xf>
    <xf numFmtId="49" fontId="61" fillId="0" borderId="101">
      <alignment horizontal="center" vertical="center" wrapText="1"/>
    </xf>
    <xf numFmtId="0" fontId="72" fillId="0" borderId="0">
      <alignment horizontal="center"/>
    </xf>
    <xf numFmtId="49" fontId="57" fillId="0" borderId="92">
      <alignment horizontal="center"/>
    </xf>
    <xf numFmtId="0" fontId="47" fillId="38" borderId="102">
      <alignment horizontal="left"/>
    </xf>
    <xf numFmtId="49" fontId="58" fillId="0" borderId="49">
      <alignment horizontal="left" vertical="center" wrapText="1" indent="3"/>
    </xf>
    <xf numFmtId="49" fontId="57" fillId="0" borderId="49">
      <alignment horizontal="left" vertical="center" wrapText="1" indent="3"/>
    </xf>
    <xf numFmtId="49" fontId="58" fillId="0" borderId="49">
      <alignment horizontal="left" vertical="center" wrapText="1" indent="3"/>
    </xf>
    <xf numFmtId="49" fontId="58" fillId="0" borderId="49">
      <alignment horizontal="left" vertical="center" wrapText="1" indent="3"/>
    </xf>
    <xf numFmtId="49" fontId="58" fillId="0" borderId="49">
      <alignment horizontal="left" vertical="center" wrapText="1" indent="3"/>
    </xf>
    <xf numFmtId="49" fontId="58" fillId="0" borderId="103">
      <alignment horizontal="center" vertical="center" wrapText="1"/>
    </xf>
    <xf numFmtId="0" fontId="73" fillId="0" borderId="25"/>
    <xf numFmtId="4" fontId="57" fillId="0" borderId="71">
      <alignment horizontal="right"/>
    </xf>
    <xf numFmtId="0" fontId="47" fillId="0" borderId="45"/>
    <xf numFmtId="49" fontId="58" fillId="0" borderId="0">
      <alignment horizontal="left" vertical="center" wrapText="1" indent="3"/>
    </xf>
    <xf numFmtId="49" fontId="57" fillId="0" borderId="0">
      <alignment horizontal="left" vertical="center" wrapText="1" indent="3"/>
    </xf>
    <xf numFmtId="49" fontId="58" fillId="0" borderId="0">
      <alignment horizontal="left" vertical="center" wrapText="1" indent="3"/>
    </xf>
    <xf numFmtId="49" fontId="58" fillId="0" borderId="0">
      <alignment horizontal="left" vertical="center" wrapText="1" indent="3"/>
    </xf>
    <xf numFmtId="49" fontId="58" fillId="0" borderId="0">
      <alignment horizontal="left" vertical="center" wrapText="1" indent="3"/>
    </xf>
    <xf numFmtId="49" fontId="58" fillId="0" borderId="68">
      <alignment horizontal="center" vertical="center" wrapText="1"/>
    </xf>
    <xf numFmtId="0" fontId="72" fillId="0" borderId="104">
      <alignment horizontal="center" vertical="center" textRotation="90" wrapText="1"/>
    </xf>
    <xf numFmtId="49" fontId="57" fillId="0" borderId="71">
      <alignment horizontal="center"/>
    </xf>
    <xf numFmtId="0" fontId="47" fillId="0" borderId="105"/>
    <xf numFmtId="49" fontId="58" fillId="0" borderId="43">
      <alignment horizontal="left" vertical="center" wrapText="1" indent="3"/>
    </xf>
    <xf numFmtId="49" fontId="57" fillId="0" borderId="43">
      <alignment horizontal="left" vertical="center" wrapText="1" indent="3"/>
    </xf>
    <xf numFmtId="49" fontId="58" fillId="0" borderId="43">
      <alignment horizontal="left" vertical="center" wrapText="1" indent="3"/>
    </xf>
    <xf numFmtId="49" fontId="58" fillId="0" borderId="43">
      <alignment horizontal="left" vertical="center" wrapText="1" indent="3"/>
    </xf>
    <xf numFmtId="49" fontId="58" fillId="0" borderId="43">
      <alignment horizontal="left" vertical="center" wrapText="1" indent="3"/>
    </xf>
    <xf numFmtId="49" fontId="58" fillId="0" borderId="101">
      <alignment horizontal="center" vertical="center" wrapText="1"/>
    </xf>
    <xf numFmtId="0" fontId="73" fillId="0" borderId="28">
      <alignment textRotation="90"/>
    </xf>
    <xf numFmtId="0" fontId="72" fillId="0" borderId="0">
      <alignment horizontal="center"/>
    </xf>
    <xf numFmtId="0" fontId="15" fillId="0" borderId="45"/>
    <xf numFmtId="49" fontId="66" fillId="0" borderId="83">
      <alignment horizontal="left" vertical="center" wrapText="1"/>
    </xf>
    <xf numFmtId="49" fontId="71" fillId="0" borderId="83">
      <alignment horizontal="left" vertical="center" wrapText="1"/>
    </xf>
    <xf numFmtId="49" fontId="66" fillId="0" borderId="83">
      <alignment horizontal="left" vertical="center" wrapText="1"/>
    </xf>
    <xf numFmtId="49" fontId="66" fillId="0" borderId="83">
      <alignment horizontal="left" vertical="center" wrapText="1"/>
    </xf>
    <xf numFmtId="49" fontId="66" fillId="0" borderId="83">
      <alignment horizontal="left" vertical="center" wrapText="1"/>
    </xf>
    <xf numFmtId="49" fontId="58" fillId="0" borderId="49">
      <alignment horizontal="center" vertical="center" wrapText="1"/>
    </xf>
    <xf numFmtId="0" fontId="73" fillId="0" borderId="28"/>
    <xf numFmtId="0" fontId="73" fillId="0" borderId="25"/>
    <xf numFmtId="0" fontId="64" fillId="0" borderId="45"/>
    <xf numFmtId="0" fontId="58" fillId="0" borderId="85">
      <alignment horizontal="left" vertical="center" wrapText="1"/>
    </xf>
    <xf numFmtId="0" fontId="57" fillId="0" borderId="85">
      <alignment horizontal="left" vertical="center" wrapText="1"/>
    </xf>
    <xf numFmtId="0" fontId="58" fillId="0" borderId="85">
      <alignment horizontal="left" vertical="center" wrapText="1"/>
    </xf>
    <xf numFmtId="0" fontId="58" fillId="0" borderId="85">
      <alignment horizontal="left" vertical="center" wrapText="1"/>
    </xf>
    <xf numFmtId="0" fontId="58" fillId="0" borderId="85">
      <alignment horizontal="left" vertical="center" wrapText="1"/>
    </xf>
    <xf numFmtId="49" fontId="58" fillId="0" borderId="0">
      <alignment horizontal="center" vertical="center" wrapText="1"/>
    </xf>
    <xf numFmtId="0" fontId="72" fillId="0" borderId="104">
      <alignment horizontal="center" vertical="center" textRotation="90"/>
    </xf>
    <xf numFmtId="0" fontId="72" fillId="0" borderId="104">
      <alignment horizontal="center" vertical="center" textRotation="90" wrapText="1"/>
    </xf>
    <xf numFmtId="0" fontId="57" fillId="0" borderId="88">
      <alignment horizontal="left" vertical="center" wrapText="1"/>
    </xf>
    <xf numFmtId="0" fontId="58" fillId="0" borderId="88">
      <alignment horizontal="left" vertical="center" wrapText="1"/>
    </xf>
    <xf numFmtId="0" fontId="58" fillId="0" borderId="88">
      <alignment horizontal="left" vertical="center" wrapText="1"/>
    </xf>
    <xf numFmtId="0" fontId="58" fillId="0" borderId="88">
      <alignment horizontal="left" vertical="center" wrapText="1"/>
    </xf>
    <xf numFmtId="49" fontId="58" fillId="0" borderId="43">
      <alignment horizontal="center" vertical="center" wrapText="1"/>
    </xf>
    <xf numFmtId="0" fontId="73" fillId="0" borderId="0"/>
    <xf numFmtId="0" fontId="73" fillId="0" borderId="87">
      <alignment textRotation="90"/>
    </xf>
    <xf numFmtId="49" fontId="71" fillId="0" borderId="94">
      <alignment horizontal="left" vertical="center" wrapText="1"/>
    </xf>
    <xf numFmtId="49" fontId="66" fillId="0" borderId="94">
      <alignment horizontal="left" vertical="center" wrapText="1"/>
    </xf>
    <xf numFmtId="49" fontId="66" fillId="0" borderId="94">
      <alignment horizontal="left" vertical="center" wrapText="1"/>
    </xf>
    <xf numFmtId="49" fontId="66" fillId="0" borderId="94">
      <alignment horizontal="left" vertical="center" wrapText="1"/>
    </xf>
    <xf numFmtId="49" fontId="61" fillId="0" borderId="99">
      <alignment horizontal="center" vertical="center" wrapText="1"/>
    </xf>
    <xf numFmtId="0" fontId="73" fillId="0" borderId="33">
      <alignment horizontal="center" vertical="center" wrapText="1"/>
    </xf>
    <xf numFmtId="0" fontId="72" fillId="0" borderId="104">
      <alignment horizontal="center" vertical="center" textRotation="90"/>
    </xf>
    <xf numFmtId="49" fontId="57" fillId="0" borderId="95">
      <alignment horizontal="left" vertical="center" wrapText="1"/>
    </xf>
    <xf numFmtId="49" fontId="58" fillId="0" borderId="95">
      <alignment horizontal="left" vertical="center" wrapText="1"/>
    </xf>
    <xf numFmtId="49" fontId="58" fillId="0" borderId="95">
      <alignment horizontal="left" vertical="center" wrapText="1"/>
    </xf>
    <xf numFmtId="49" fontId="58" fillId="0" borderId="95">
      <alignment horizontal="left" vertical="center" wrapText="1"/>
    </xf>
    <xf numFmtId="49" fontId="58" fillId="0" borderId="106">
      <alignment horizontal="center" vertical="center" wrapText="1"/>
    </xf>
    <xf numFmtId="0" fontId="73" fillId="0" borderId="33">
      <alignment horizontal="center" vertical="center" wrapText="1"/>
    </xf>
    <xf numFmtId="0" fontId="73" fillId="0" borderId="0"/>
    <xf numFmtId="49" fontId="57" fillId="0" borderId="97">
      <alignment horizontal="left" vertical="center" wrapText="1"/>
    </xf>
    <xf numFmtId="49" fontId="58" fillId="0" borderId="97">
      <alignment horizontal="left" vertical="center" wrapText="1"/>
    </xf>
    <xf numFmtId="49" fontId="58" fillId="0" borderId="97">
      <alignment horizontal="left" vertical="center" wrapText="1"/>
    </xf>
    <xf numFmtId="49" fontId="58" fillId="0" borderId="97">
      <alignment horizontal="left" vertical="center" wrapText="1"/>
    </xf>
    <xf numFmtId="0" fontId="23" fillId="0" borderId="63"/>
    <xf numFmtId="0" fontId="72" fillId="0" borderId="107"/>
    <xf numFmtId="0" fontId="73" fillId="0" borderId="33">
      <alignment horizontal="center" vertical="center" wrapText="1"/>
    </xf>
    <xf numFmtId="49" fontId="62" fillId="0" borderId="99">
      <alignment horizontal="center"/>
    </xf>
    <xf numFmtId="0" fontId="73" fillId="0" borderId="33">
      <alignment horizontal="center" vertical="center" wrapText="1"/>
    </xf>
    <xf numFmtId="49" fontId="61" fillId="0" borderId="99">
      <alignment horizontal="center"/>
    </xf>
    <xf numFmtId="49" fontId="61" fillId="0" borderId="99">
      <alignment horizontal="center"/>
    </xf>
    <xf numFmtId="49" fontId="61" fillId="0" borderId="99">
      <alignment horizontal="center"/>
    </xf>
    <xf numFmtId="0" fontId="58" fillId="0" borderId="99">
      <alignment horizontal="center" vertical="center"/>
    </xf>
    <xf numFmtId="0" fontId="74" fillId="0" borderId="108">
      <alignment horizontal="left" vertical="center" wrapText="1"/>
    </xf>
    <xf numFmtId="49" fontId="73" fillId="0" borderId="33">
      <alignment horizontal="center" vertical="center" wrapText="1"/>
    </xf>
    <xf numFmtId="49" fontId="62" fillId="0" borderId="101">
      <alignment horizontal="center" vertical="center" wrapText="1"/>
    </xf>
    <xf numFmtId="49" fontId="73" fillId="0" borderId="33">
      <alignment horizontal="center" vertical="center" wrapText="1"/>
    </xf>
    <xf numFmtId="49" fontId="61" fillId="0" borderId="101">
      <alignment horizontal="center" vertical="center" wrapText="1"/>
    </xf>
    <xf numFmtId="49" fontId="61" fillId="0" borderId="101">
      <alignment horizontal="center" vertical="center" wrapText="1"/>
    </xf>
    <xf numFmtId="49" fontId="61" fillId="0" borderId="101">
      <alignment horizontal="center" vertical="center" wrapText="1"/>
    </xf>
    <xf numFmtId="0" fontId="58" fillId="0" borderId="103">
      <alignment horizontal="center" vertical="center"/>
    </xf>
    <xf numFmtId="0" fontId="73" fillId="0" borderId="109">
      <alignment horizontal="left" vertical="center" wrapText="1" indent="2"/>
    </xf>
    <xf numFmtId="0" fontId="72" fillId="0" borderId="107"/>
    <xf numFmtId="49" fontId="57" fillId="0" borderId="103">
      <alignment horizontal="center" vertical="center" wrapText="1"/>
    </xf>
    <xf numFmtId="49" fontId="58" fillId="0" borderId="103">
      <alignment horizontal="center" vertical="center" wrapText="1"/>
    </xf>
    <xf numFmtId="49" fontId="58" fillId="0" borderId="103">
      <alignment horizontal="center" vertical="center" wrapText="1"/>
    </xf>
    <xf numFmtId="49" fontId="58" fillId="0" borderId="103">
      <alignment horizontal="center" vertical="center" wrapText="1"/>
    </xf>
    <xf numFmtId="0" fontId="58" fillId="0" borderId="68">
      <alignment horizontal="center" vertical="center"/>
    </xf>
    <xf numFmtId="0" fontId="73" fillId="0" borderId="79">
      <alignment horizontal="left" vertical="center" wrapText="1" indent="3"/>
    </xf>
    <xf numFmtId="49" fontId="74" fillId="0" borderId="108">
      <alignment horizontal="left" vertical="center" wrapText="1"/>
    </xf>
    <xf numFmtId="49" fontId="57" fillId="0" borderId="68">
      <alignment horizontal="center" vertical="center" wrapText="1"/>
    </xf>
    <xf numFmtId="49" fontId="58" fillId="0" borderId="68">
      <alignment horizontal="center" vertical="center" wrapText="1"/>
    </xf>
    <xf numFmtId="49" fontId="58" fillId="0" borderId="68">
      <alignment horizontal="center" vertical="center" wrapText="1"/>
    </xf>
    <xf numFmtId="49" fontId="58" fillId="0" borderId="68">
      <alignment horizontal="center" vertical="center" wrapText="1"/>
    </xf>
    <xf numFmtId="0" fontId="58" fillId="0" borderId="101">
      <alignment horizontal="center" vertical="center"/>
    </xf>
    <xf numFmtId="0" fontId="73" fillId="0" borderId="108">
      <alignment horizontal="left" vertical="center" wrapText="1" indent="3"/>
    </xf>
    <xf numFmtId="49" fontId="73" fillId="0" borderId="109">
      <alignment horizontal="left" vertical="center" wrapText="1" indent="2"/>
    </xf>
    <xf numFmtId="49" fontId="57" fillId="0" borderId="101">
      <alignment horizontal="center" vertical="center" wrapText="1"/>
    </xf>
    <xf numFmtId="49" fontId="58" fillId="0" borderId="101">
      <alignment horizontal="center" vertical="center" wrapText="1"/>
    </xf>
    <xf numFmtId="49" fontId="58" fillId="0" borderId="101">
      <alignment horizontal="center" vertical="center" wrapText="1"/>
    </xf>
    <xf numFmtId="49" fontId="58" fillId="0" borderId="101">
      <alignment horizontal="center" vertical="center" wrapText="1"/>
    </xf>
    <xf numFmtId="49" fontId="58" fillId="0" borderId="51">
      <alignment horizontal="center" vertical="center"/>
    </xf>
    <xf numFmtId="0" fontId="73" fillId="0" borderId="110">
      <alignment horizontal="left" vertical="center" wrapText="1" indent="3"/>
    </xf>
    <xf numFmtId="49" fontId="73" fillId="0" borderId="79">
      <alignment horizontal="left" vertical="center" wrapText="1" indent="3"/>
    </xf>
    <xf numFmtId="49" fontId="57" fillId="0" borderId="49">
      <alignment horizontal="center" vertical="center" wrapText="1"/>
    </xf>
    <xf numFmtId="49" fontId="58" fillId="0" borderId="49">
      <alignment horizontal="center" vertical="center" wrapText="1"/>
    </xf>
    <xf numFmtId="49" fontId="58" fillId="0" borderId="49">
      <alignment horizontal="center" vertical="center" wrapText="1"/>
    </xf>
    <xf numFmtId="49" fontId="58" fillId="0" borderId="49">
      <alignment horizontal="center" vertical="center" wrapText="1"/>
    </xf>
    <xf numFmtId="49" fontId="58" fillId="0" borderId="65">
      <alignment horizontal="center" vertical="center"/>
    </xf>
    <xf numFmtId="0" fontId="74" fillId="0" borderId="107">
      <alignment horizontal="left" vertical="center" wrapText="1"/>
    </xf>
    <xf numFmtId="49" fontId="73" fillId="0" borderId="108">
      <alignment horizontal="left" vertical="center" wrapText="1" indent="3"/>
    </xf>
    <xf numFmtId="49" fontId="57" fillId="0" borderId="0">
      <alignment horizontal="center" vertical="center" wrapText="1"/>
    </xf>
    <xf numFmtId="49" fontId="58" fillId="0" borderId="0">
      <alignment horizontal="center" vertical="center" wrapText="1"/>
    </xf>
    <xf numFmtId="49" fontId="58" fillId="0" borderId="0">
      <alignment horizontal="center" vertical="center" wrapText="1"/>
    </xf>
    <xf numFmtId="49" fontId="58" fillId="0" borderId="0">
      <alignment horizontal="center" vertical="center" wrapText="1"/>
    </xf>
    <xf numFmtId="49" fontId="58" fillId="0" borderId="50">
      <alignment horizontal="center" vertical="center"/>
    </xf>
    <xf numFmtId="0" fontId="73" fillId="0" borderId="87">
      <alignment horizontal="left" vertical="center" wrapText="1" indent="3"/>
    </xf>
    <xf numFmtId="49" fontId="73" fillId="0" borderId="110">
      <alignment horizontal="left" vertical="center" wrapText="1" indent="3"/>
    </xf>
    <xf numFmtId="49" fontId="57" fillId="0" borderId="43">
      <alignment horizontal="center" vertical="center" wrapText="1"/>
    </xf>
    <xf numFmtId="49" fontId="58" fillId="0" borderId="43">
      <alignment horizontal="center" vertical="center" wrapText="1"/>
    </xf>
    <xf numFmtId="49" fontId="58" fillId="0" borderId="43">
      <alignment horizontal="center" vertical="center" wrapText="1"/>
    </xf>
    <xf numFmtId="49" fontId="58" fillId="0" borderId="43">
      <alignment horizontal="center" vertical="center" wrapText="1"/>
    </xf>
    <xf numFmtId="49" fontId="58" fillId="0" borderId="34">
      <alignment horizontal="center" vertical="center"/>
    </xf>
    <xf numFmtId="0" fontId="73" fillId="0" borderId="25">
      <alignment horizontal="left" vertical="center" wrapText="1" indent="3"/>
    </xf>
    <xf numFmtId="0" fontId="74" fillId="0" borderId="107">
      <alignment horizontal="left" vertical="center" wrapText="1"/>
    </xf>
    <xf numFmtId="49" fontId="62" fillId="0" borderId="99">
      <alignment horizontal="center" vertical="center" wrapText="1"/>
    </xf>
    <xf numFmtId="49" fontId="61" fillId="0" borderId="99">
      <alignment horizontal="center" vertical="center" wrapText="1"/>
    </xf>
    <xf numFmtId="49" fontId="61" fillId="0" borderId="99">
      <alignment horizontal="center" vertical="center" wrapText="1"/>
    </xf>
    <xf numFmtId="49" fontId="61" fillId="0" borderId="99">
      <alignment horizontal="center" vertical="center" wrapText="1"/>
    </xf>
    <xf numFmtId="49" fontId="58" fillId="0" borderId="43">
      <alignment horizontal="center"/>
    </xf>
    <xf numFmtId="0" fontId="74" fillId="0" borderId="107">
      <alignment horizontal="left" vertical="center" wrapText="1"/>
    </xf>
    <xf numFmtId="49" fontId="73" fillId="0" borderId="87">
      <alignment horizontal="left" vertical="center" wrapText="1" indent="3"/>
    </xf>
    <xf numFmtId="49" fontId="57" fillId="0" borderId="106">
      <alignment horizontal="center" vertical="center" wrapText="1"/>
    </xf>
    <xf numFmtId="49" fontId="58" fillId="0" borderId="106">
      <alignment horizontal="center" vertical="center" wrapText="1"/>
    </xf>
    <xf numFmtId="49" fontId="58" fillId="0" borderId="106">
      <alignment horizontal="center" vertical="center" wrapText="1"/>
    </xf>
    <xf numFmtId="49" fontId="58" fillId="0" borderId="106">
      <alignment horizontal="center" vertical="center" wrapText="1"/>
    </xf>
    <xf numFmtId="0" fontId="58" fillId="0" borderId="49">
      <alignment horizontal="center"/>
    </xf>
    <xf numFmtId="0" fontId="73" fillId="0" borderId="111">
      <alignment horizontal="center" vertical="center" wrapText="1"/>
    </xf>
    <xf numFmtId="49" fontId="73" fillId="0" borderId="25">
      <alignment horizontal="left" vertical="center" wrapText="1" indent="3"/>
    </xf>
    <xf numFmtId="0" fontId="15" fillId="0" borderId="63"/>
    <xf numFmtId="0" fontId="23" fillId="0" borderId="63"/>
    <xf numFmtId="0" fontId="23" fillId="0" borderId="63"/>
    <xf numFmtId="0" fontId="23" fillId="0" borderId="63"/>
    <xf numFmtId="0" fontId="58" fillId="0" borderId="0">
      <alignment horizontal="center"/>
    </xf>
    <xf numFmtId="0" fontId="72" fillId="0" borderId="112">
      <alignment horizontal="center"/>
    </xf>
    <xf numFmtId="49" fontId="74" fillId="0" borderId="107">
      <alignment horizontal="left" vertical="center" wrapText="1"/>
    </xf>
    <xf numFmtId="0" fontId="57" fillId="0" borderId="99">
      <alignment horizontal="center" vertical="center"/>
    </xf>
    <xf numFmtId="0" fontId="58" fillId="0" borderId="99">
      <alignment horizontal="center" vertical="center"/>
    </xf>
    <xf numFmtId="0" fontId="58" fillId="0" borderId="99">
      <alignment horizontal="center" vertical="center"/>
    </xf>
    <xf numFmtId="0" fontId="58" fillId="0" borderId="99">
      <alignment horizontal="center" vertical="center"/>
    </xf>
    <xf numFmtId="49" fontId="58" fillId="0" borderId="43"/>
    <xf numFmtId="0" fontId="72" fillId="0" borderId="113">
      <alignment horizontal="center" vertical="center" wrapText="1"/>
    </xf>
    <xf numFmtId="49" fontId="73" fillId="0" borderId="111">
      <alignment horizontal="center" vertical="center" wrapText="1"/>
    </xf>
    <xf numFmtId="0" fontId="57" fillId="0" borderId="103">
      <alignment horizontal="center" vertical="center"/>
    </xf>
    <xf numFmtId="0" fontId="58" fillId="0" borderId="103">
      <alignment horizontal="center" vertical="center"/>
    </xf>
    <xf numFmtId="0" fontId="58" fillId="0" borderId="103">
      <alignment horizontal="center" vertical="center"/>
    </xf>
    <xf numFmtId="0" fontId="58" fillId="0" borderId="103">
      <alignment horizontal="center" vertical="center"/>
    </xf>
    <xf numFmtId="0" fontId="58" fillId="0" borderId="34">
      <alignment horizontal="center" vertical="top"/>
    </xf>
    <xf numFmtId="0" fontId="73" fillId="0" borderId="48">
      <alignment horizontal="center" vertical="center" wrapText="1"/>
    </xf>
    <xf numFmtId="49" fontId="72" fillId="0" borderId="112">
      <alignment horizontal="center"/>
    </xf>
    <xf numFmtId="0" fontId="57" fillId="0" borderId="68">
      <alignment horizontal="center" vertical="center"/>
    </xf>
    <xf numFmtId="0" fontId="58" fillId="0" borderId="68">
      <alignment horizontal="center" vertical="center"/>
    </xf>
    <xf numFmtId="0" fontId="58" fillId="0" borderId="68">
      <alignment horizontal="center" vertical="center"/>
    </xf>
    <xf numFmtId="0" fontId="58" fillId="0" borderId="68">
      <alignment horizontal="center" vertical="center"/>
    </xf>
    <xf numFmtId="49" fontId="58" fillId="0" borderId="34">
      <alignment horizontal="center" vertical="top" wrapText="1"/>
    </xf>
    <xf numFmtId="0" fontId="73" fillId="0" borderId="47">
      <alignment horizontal="center" vertical="center" wrapText="1"/>
    </xf>
    <xf numFmtId="49" fontId="72" fillId="0" borderId="113">
      <alignment horizontal="center" vertical="center" wrapText="1"/>
    </xf>
    <xf numFmtId="0" fontId="57" fillId="0" borderId="101">
      <alignment horizontal="center" vertical="center"/>
    </xf>
    <xf numFmtId="0" fontId="58" fillId="0" borderId="101">
      <alignment horizontal="center" vertical="center"/>
    </xf>
    <xf numFmtId="0" fontId="58" fillId="0" borderId="101">
      <alignment horizontal="center" vertical="center"/>
    </xf>
    <xf numFmtId="0" fontId="58" fillId="0" borderId="101">
      <alignment horizontal="center" vertical="center"/>
    </xf>
    <xf numFmtId="0" fontId="58" fillId="0" borderId="65"/>
    <xf numFmtId="0" fontId="73" fillId="0" borderId="113">
      <alignment horizontal="center" vertical="center" wrapText="1"/>
    </xf>
    <xf numFmtId="49" fontId="73" fillId="0" borderId="48">
      <alignment horizontal="center" vertical="center" wrapText="1"/>
    </xf>
    <xf numFmtId="49" fontId="57" fillId="0" borderId="51">
      <alignment horizontal="center" vertical="center"/>
    </xf>
    <xf numFmtId="49" fontId="73" fillId="0" borderId="48">
      <alignment horizontal="center" vertical="center" wrapText="1"/>
    </xf>
    <xf numFmtId="49" fontId="58" fillId="0" borderId="51">
      <alignment horizontal="center" vertical="center"/>
    </xf>
    <xf numFmtId="49" fontId="58" fillId="0" borderId="51">
      <alignment horizontal="center" vertical="center"/>
    </xf>
    <xf numFmtId="49" fontId="58" fillId="0" borderId="51">
      <alignment horizontal="center" vertical="center"/>
    </xf>
    <xf numFmtId="4" fontId="58" fillId="0" borderId="49">
      <alignment horizontal="right"/>
    </xf>
    <xf numFmtId="0" fontId="73" fillId="0" borderId="114">
      <alignment horizontal="center" vertical="center" wrapText="1"/>
    </xf>
    <xf numFmtId="49" fontId="73" fillId="0" borderId="47">
      <alignment horizontal="center" vertical="center" wrapText="1"/>
    </xf>
    <xf numFmtId="49" fontId="57" fillId="0" borderId="65">
      <alignment horizontal="center" vertical="center"/>
    </xf>
    <xf numFmtId="49" fontId="58" fillId="0" borderId="65">
      <alignment horizontal="center" vertical="center"/>
    </xf>
    <xf numFmtId="49" fontId="58" fillId="0" borderId="65">
      <alignment horizontal="center" vertical="center"/>
    </xf>
    <xf numFmtId="49" fontId="58" fillId="0" borderId="65">
      <alignment horizontal="center" vertical="center"/>
    </xf>
    <xf numFmtId="4" fontId="58" fillId="0" borderId="0">
      <alignment horizontal="right" shrinkToFit="1"/>
    </xf>
    <xf numFmtId="0" fontId="73" fillId="0" borderId="7">
      <alignment horizontal="center" vertical="center" wrapText="1"/>
    </xf>
    <xf numFmtId="49" fontId="73" fillId="0" borderId="113">
      <alignment horizontal="center" vertical="center" wrapText="1"/>
    </xf>
    <xf numFmtId="49" fontId="57" fillId="0" borderId="50">
      <alignment horizontal="center" vertical="center"/>
    </xf>
    <xf numFmtId="49" fontId="58" fillId="0" borderId="50">
      <alignment horizontal="center" vertical="center"/>
    </xf>
    <xf numFmtId="49" fontId="58" fillId="0" borderId="50">
      <alignment horizontal="center" vertical="center"/>
    </xf>
    <xf numFmtId="49" fontId="58" fillId="0" borderId="50">
      <alignment horizontal="center" vertical="center"/>
    </xf>
    <xf numFmtId="4" fontId="58" fillId="0" borderId="43">
      <alignment horizontal="right"/>
    </xf>
    <xf numFmtId="0" fontId="73" fillId="0" borderId="25">
      <alignment horizontal="center" vertical="center" wrapText="1"/>
    </xf>
    <xf numFmtId="49" fontId="73" fillId="0" borderId="114">
      <alignment horizontal="center" vertical="center" wrapText="1"/>
    </xf>
    <xf numFmtId="49" fontId="57" fillId="0" borderId="34">
      <alignment horizontal="center" vertical="center"/>
    </xf>
    <xf numFmtId="49" fontId="58" fillId="0" borderId="34">
      <alignment horizontal="center" vertical="center"/>
    </xf>
    <xf numFmtId="49" fontId="58" fillId="0" borderId="34">
      <alignment horizontal="center" vertical="center"/>
    </xf>
    <xf numFmtId="49" fontId="58" fillId="0" borderId="34">
      <alignment horizontal="center" vertical="center"/>
    </xf>
    <xf numFmtId="4" fontId="58" fillId="0" borderId="90">
      <alignment horizontal="right"/>
    </xf>
    <xf numFmtId="0" fontId="72" fillId="0" borderId="112">
      <alignment horizontal="center" vertical="center" wrapText="1"/>
    </xf>
    <xf numFmtId="49" fontId="73" fillId="0" borderId="7">
      <alignment horizontal="center" vertical="center" wrapText="1"/>
    </xf>
    <xf numFmtId="49" fontId="57" fillId="0" borderId="43">
      <alignment horizontal="center"/>
    </xf>
    <xf numFmtId="49" fontId="58" fillId="0" borderId="43">
      <alignment horizontal="center"/>
    </xf>
    <xf numFmtId="49" fontId="58" fillId="0" borderId="43">
      <alignment horizontal="center"/>
    </xf>
    <xf numFmtId="49" fontId="58" fillId="0" borderId="43">
      <alignment horizontal="center"/>
    </xf>
    <xf numFmtId="0" fontId="58" fillId="0" borderId="49"/>
    <xf numFmtId="0" fontId="72" fillId="0" borderId="33">
      <alignment horizontal="center" vertical="center"/>
    </xf>
    <xf numFmtId="49" fontId="73" fillId="0" borderId="25">
      <alignment horizontal="center" vertical="center" wrapText="1"/>
    </xf>
    <xf numFmtId="0" fontId="57" fillId="0" borderId="49">
      <alignment horizontal="center"/>
    </xf>
    <xf numFmtId="0" fontId="58" fillId="0" borderId="49">
      <alignment horizontal="center"/>
    </xf>
    <xf numFmtId="0" fontId="58" fillId="0" borderId="49">
      <alignment horizontal="center"/>
    </xf>
    <xf numFmtId="0" fontId="58" fillId="0" borderId="49">
      <alignment horizontal="center"/>
    </xf>
    <xf numFmtId="0" fontId="58" fillId="0" borderId="34">
      <alignment horizontal="center" vertical="top" wrapText="1"/>
    </xf>
    <xf numFmtId="0" fontId="73" fillId="0" borderId="115">
      <alignment horizontal="right" shrinkToFit="1"/>
    </xf>
    <xf numFmtId="49" fontId="72" fillId="0" borderId="112">
      <alignment horizontal="center" vertical="center" wrapText="1"/>
    </xf>
    <xf numFmtId="0" fontId="57"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43">
      <alignment horizontal="center"/>
    </xf>
    <xf numFmtId="0" fontId="73" fillId="0" borderId="33">
      <alignment horizontal="right" shrinkToFit="1"/>
    </xf>
    <xf numFmtId="0" fontId="73" fillId="0" borderId="63"/>
    <xf numFmtId="49" fontId="57" fillId="0" borderId="43"/>
    <xf numFmtId="49" fontId="58" fillId="0" borderId="43"/>
    <xf numFmtId="49" fontId="58" fillId="0" borderId="43"/>
    <xf numFmtId="49" fontId="58" fillId="0" borderId="43"/>
    <xf numFmtId="49" fontId="58" fillId="0" borderId="49">
      <alignment horizontal="center"/>
    </xf>
    <xf numFmtId="0" fontId="73" fillId="0" borderId="116"/>
    <xf numFmtId="0" fontId="72" fillId="0" borderId="33">
      <alignment horizontal="center" vertical="center"/>
    </xf>
    <xf numFmtId="0" fontId="57" fillId="0" borderId="34">
      <alignment horizontal="center" vertical="top"/>
    </xf>
    <xf numFmtId="0" fontId="72" fillId="0" borderId="33">
      <alignment horizontal="center" vertical="center"/>
    </xf>
    <xf numFmtId="0" fontId="58" fillId="0" borderId="34">
      <alignment horizontal="center" vertical="top"/>
    </xf>
    <xf numFmtId="0" fontId="58" fillId="0" borderId="34">
      <alignment horizontal="center" vertical="top"/>
    </xf>
    <xf numFmtId="0" fontId="58" fillId="0" borderId="34">
      <alignment horizontal="center" vertical="top"/>
    </xf>
    <xf numFmtId="49" fontId="58" fillId="0" borderId="0">
      <alignment horizontal="left"/>
    </xf>
    <xf numFmtId="0" fontId="73" fillId="0" borderId="58">
      <alignment horizontal="right" shrinkToFit="1"/>
    </xf>
    <xf numFmtId="4" fontId="73" fillId="0" borderId="115">
      <alignment horizontal="right"/>
    </xf>
    <xf numFmtId="49" fontId="57" fillId="0" borderId="34">
      <alignment horizontal="center" vertical="top" wrapText="1"/>
    </xf>
    <xf numFmtId="49" fontId="58" fillId="0" borderId="34">
      <alignment horizontal="center" vertical="top" wrapText="1"/>
    </xf>
    <xf numFmtId="49" fontId="58" fillId="0" borderId="34">
      <alignment horizontal="center" vertical="top" wrapText="1"/>
    </xf>
    <xf numFmtId="49" fontId="58" fillId="0" borderId="34">
      <alignment horizontal="center" vertical="top" wrapText="1"/>
    </xf>
    <xf numFmtId="4" fontId="58" fillId="0" borderId="65">
      <alignment horizontal="right"/>
    </xf>
    <xf numFmtId="0" fontId="73" fillId="0" borderId="111">
      <alignment horizontal="right" shrinkToFit="1"/>
    </xf>
    <xf numFmtId="4" fontId="73" fillId="0" borderId="33">
      <alignment horizontal="right"/>
    </xf>
    <xf numFmtId="0" fontId="57" fillId="0" borderId="65"/>
    <xf numFmtId="4" fontId="73" fillId="0" borderId="33">
      <alignment horizontal="right"/>
    </xf>
    <xf numFmtId="0" fontId="58" fillId="0" borderId="65"/>
    <xf numFmtId="0" fontId="58" fillId="0" borderId="65"/>
    <xf numFmtId="0" fontId="58" fillId="0" borderId="65"/>
    <xf numFmtId="0" fontId="58" fillId="0" borderId="34">
      <alignment horizontal="center" vertical="top"/>
    </xf>
    <xf numFmtId="0" fontId="73" fillId="0" borderId="7">
      <alignment horizontal="right" shrinkToFit="1"/>
    </xf>
    <xf numFmtId="0" fontId="73" fillId="0" borderId="116"/>
    <xf numFmtId="4" fontId="57" fillId="0" borderId="49">
      <alignment horizontal="right"/>
    </xf>
    <xf numFmtId="4" fontId="58" fillId="0" borderId="49">
      <alignment horizontal="right"/>
    </xf>
    <xf numFmtId="4" fontId="58" fillId="0" borderId="49">
      <alignment horizontal="right"/>
    </xf>
    <xf numFmtId="4" fontId="58" fillId="0" borderId="49">
      <alignment horizontal="right"/>
    </xf>
    <xf numFmtId="4" fontId="58" fillId="0" borderId="117">
      <alignment horizontal="right"/>
    </xf>
    <xf numFmtId="0" fontId="73" fillId="0" borderId="33">
      <alignment horizontal="center" vertical="center" wrapText="1"/>
    </xf>
    <xf numFmtId="4" fontId="73" fillId="0" borderId="58">
      <alignment horizontal="right"/>
    </xf>
    <xf numFmtId="4" fontId="57" fillId="0" borderId="0">
      <alignment horizontal="right" shrinkToFit="1"/>
    </xf>
    <xf numFmtId="4" fontId="58" fillId="0" borderId="0">
      <alignment horizontal="right" shrinkToFit="1"/>
    </xf>
    <xf numFmtId="4" fontId="58" fillId="0" borderId="0">
      <alignment horizontal="right" shrinkToFit="1"/>
    </xf>
    <xf numFmtId="4" fontId="58" fillId="0" borderId="0">
      <alignment horizontal="right" shrinkToFit="1"/>
    </xf>
    <xf numFmtId="0" fontId="58" fillId="0" borderId="117"/>
    <xf numFmtId="0" fontId="73" fillId="0" borderId="7"/>
    <xf numFmtId="4" fontId="73" fillId="0" borderId="111">
      <alignment horizontal="right"/>
    </xf>
    <xf numFmtId="4" fontId="57" fillId="0" borderId="43">
      <alignment horizontal="right"/>
    </xf>
    <xf numFmtId="4" fontId="58" fillId="0" borderId="43">
      <alignment horizontal="right"/>
    </xf>
    <xf numFmtId="4" fontId="58" fillId="0" borderId="43">
      <alignment horizontal="right"/>
    </xf>
    <xf numFmtId="4" fontId="58" fillId="0" borderId="43">
      <alignment horizontal="right"/>
    </xf>
    <xf numFmtId="4" fontId="58" fillId="0" borderId="118">
      <alignment horizontal="right"/>
    </xf>
    <xf numFmtId="0" fontId="73" fillId="0" borderId="0">
      <alignment horizontal="right"/>
    </xf>
    <xf numFmtId="4" fontId="73" fillId="0" borderId="7">
      <alignment horizontal="right" shrinkToFit="1"/>
    </xf>
    <xf numFmtId="4" fontId="57" fillId="0" borderId="90">
      <alignment horizontal="right"/>
    </xf>
    <xf numFmtId="4" fontId="58" fillId="0" borderId="90">
      <alignment horizontal="right"/>
    </xf>
    <xf numFmtId="4" fontId="58" fillId="0" borderId="90">
      <alignment horizontal="right"/>
    </xf>
    <xf numFmtId="4" fontId="58" fillId="0" borderId="90">
      <alignment horizontal="right"/>
    </xf>
    <xf numFmtId="0" fontId="72" fillId="0" borderId="67">
      <alignment horizontal="center" vertical="center"/>
    </xf>
    <xf numFmtId="0" fontId="73" fillId="0" borderId="33">
      <alignment horizontal="center" vertical="center" wrapText="1"/>
    </xf>
    <xf numFmtId="0" fontId="57" fillId="0" borderId="49"/>
    <xf numFmtId="0" fontId="73" fillId="0" borderId="33">
      <alignment horizontal="center" vertical="center" wrapText="1"/>
    </xf>
    <xf numFmtId="0" fontId="58" fillId="0" borderId="49"/>
    <xf numFmtId="0" fontId="58" fillId="0" borderId="49"/>
    <xf numFmtId="0" fontId="58" fillId="0" borderId="49"/>
    <xf numFmtId="0" fontId="73" fillId="0" borderId="119">
      <alignment horizontal="center" vertical="center" wrapText="1"/>
    </xf>
    <xf numFmtId="0" fontId="73" fillId="0" borderId="7"/>
    <xf numFmtId="0" fontId="57" fillId="0" borderId="34">
      <alignment horizontal="center" vertical="top" wrapText="1"/>
    </xf>
    <xf numFmtId="0" fontId="58" fillId="0" borderId="34">
      <alignment horizontal="center" vertical="top" wrapText="1"/>
    </xf>
    <xf numFmtId="0" fontId="58" fillId="0" borderId="34">
      <alignment horizontal="center" vertical="top" wrapText="1"/>
    </xf>
    <xf numFmtId="0" fontId="58" fillId="0" borderId="34">
      <alignment horizontal="center" vertical="top" wrapText="1"/>
    </xf>
    <xf numFmtId="0" fontId="73" fillId="0" borderId="120">
      <alignment horizontal="right" shrinkToFit="1"/>
    </xf>
    <xf numFmtId="0" fontId="73" fillId="0" borderId="0">
      <alignment horizontal="right"/>
    </xf>
    <xf numFmtId="0" fontId="57" fillId="0" borderId="43">
      <alignment horizontal="center"/>
    </xf>
    <xf numFmtId="0" fontId="58" fillId="0" borderId="43">
      <alignment horizontal="center"/>
    </xf>
    <xf numFmtId="0" fontId="58" fillId="0" borderId="43">
      <alignment horizontal="center"/>
    </xf>
    <xf numFmtId="0" fontId="58" fillId="0" borderId="43">
      <alignment horizontal="center"/>
    </xf>
    <xf numFmtId="0" fontId="73" fillId="0" borderId="121">
      <alignment horizontal="right" shrinkToFit="1"/>
    </xf>
    <xf numFmtId="0" fontId="72" fillId="0" borderId="67">
      <alignment horizontal="center" vertical="center"/>
    </xf>
    <xf numFmtId="49" fontId="57" fillId="0" borderId="49">
      <alignment horizontal="center"/>
    </xf>
    <xf numFmtId="0" fontId="72" fillId="0" borderId="67">
      <alignment horizontal="center" vertical="center"/>
    </xf>
    <xf numFmtId="49" fontId="58" fillId="0" borderId="49">
      <alignment horizontal="center"/>
    </xf>
    <xf numFmtId="49" fontId="58" fillId="0" borderId="49">
      <alignment horizontal="center"/>
    </xf>
    <xf numFmtId="49" fontId="58" fillId="0" borderId="49">
      <alignment horizontal="center"/>
    </xf>
    <xf numFmtId="0" fontId="73" fillId="0" borderId="92"/>
    <xf numFmtId="49" fontId="73" fillId="0" borderId="119">
      <alignment horizontal="center" vertical="center" wrapText="1"/>
    </xf>
    <xf numFmtId="49" fontId="57" fillId="0" borderId="0">
      <alignment horizontal="left"/>
    </xf>
    <xf numFmtId="49" fontId="58" fillId="0" borderId="0">
      <alignment horizontal="left"/>
    </xf>
    <xf numFmtId="49" fontId="58" fillId="0" borderId="0">
      <alignment horizontal="left"/>
    </xf>
    <xf numFmtId="49" fontId="58" fillId="0" borderId="0">
      <alignment horizontal="left"/>
    </xf>
    <xf numFmtId="0" fontId="73" fillId="0" borderId="71">
      <alignment horizontal="right" shrinkToFit="1"/>
    </xf>
    <xf numFmtId="4" fontId="73" fillId="0" borderId="120">
      <alignment horizontal="right"/>
    </xf>
    <xf numFmtId="4" fontId="57" fillId="0" borderId="65">
      <alignment horizontal="right"/>
    </xf>
    <xf numFmtId="4" fontId="58" fillId="0" borderId="65">
      <alignment horizontal="right"/>
    </xf>
    <xf numFmtId="4" fontId="58" fillId="0" borderId="65">
      <alignment horizontal="right"/>
    </xf>
    <xf numFmtId="4" fontId="58" fillId="0" borderId="65">
      <alignment horizontal="right"/>
    </xf>
    <xf numFmtId="0" fontId="73" fillId="0" borderId="122">
      <alignment horizontal="right" shrinkToFit="1"/>
    </xf>
    <xf numFmtId="4" fontId="73" fillId="0" borderId="121">
      <alignment horizontal="right"/>
    </xf>
    <xf numFmtId="0" fontId="57" fillId="0" borderId="34">
      <alignment horizontal="center" vertical="top"/>
    </xf>
    <xf numFmtId="0" fontId="58" fillId="0" borderId="34">
      <alignment horizontal="center" vertical="top"/>
    </xf>
    <xf numFmtId="0" fontId="58" fillId="0" borderId="34">
      <alignment horizontal="center" vertical="top"/>
    </xf>
    <xf numFmtId="0" fontId="58" fillId="0" borderId="34">
      <alignment horizontal="center" vertical="top"/>
    </xf>
    <xf numFmtId="0" fontId="73" fillId="0" borderId="25">
      <alignment horizontal="right"/>
    </xf>
    <xf numFmtId="0" fontId="73" fillId="0" borderId="92"/>
    <xf numFmtId="4" fontId="57" fillId="0" borderId="117">
      <alignment horizontal="right"/>
    </xf>
    <xf numFmtId="4" fontId="58" fillId="0" borderId="117">
      <alignment horizontal="right"/>
    </xf>
    <xf numFmtId="4" fontId="58" fillId="0" borderId="117">
      <alignment horizontal="right"/>
    </xf>
    <xf numFmtId="4" fontId="58" fillId="0" borderId="117">
      <alignment horizontal="right"/>
    </xf>
    <xf numFmtId="0" fontId="73" fillId="0" borderId="10">
      <alignment horizontal="right" shrinkToFit="1"/>
    </xf>
    <xf numFmtId="4" fontId="73" fillId="0" borderId="71">
      <alignment horizontal="right"/>
    </xf>
    <xf numFmtId="0" fontId="57" fillId="0" borderId="117"/>
    <xf numFmtId="0" fontId="58" fillId="0" borderId="117"/>
    <xf numFmtId="0" fontId="58" fillId="0" borderId="117"/>
    <xf numFmtId="0" fontId="58" fillId="0" borderId="117"/>
    <xf numFmtId="0" fontId="73" fillId="0" borderId="10"/>
    <xf numFmtId="4" fontId="73" fillId="0" borderId="122">
      <alignment horizontal="right"/>
    </xf>
    <xf numFmtId="4" fontId="57" fillId="0" borderId="118">
      <alignment horizontal="right"/>
    </xf>
    <xf numFmtId="4" fontId="58" fillId="0" borderId="118">
      <alignment horizontal="right"/>
    </xf>
    <xf numFmtId="4" fontId="58" fillId="0" borderId="118">
      <alignment horizontal="right"/>
    </xf>
    <xf numFmtId="4" fontId="58" fillId="0" borderId="118">
      <alignment horizontal="right"/>
    </xf>
    <xf numFmtId="0" fontId="59" fillId="0" borderId="123">
      <alignment horizontal="center"/>
    </xf>
    <xf numFmtId="0" fontId="59" fillId="0" borderId="123">
      <alignment horizontal="center"/>
    </xf>
    <xf numFmtId="0" fontId="59" fillId="0" borderId="124">
      <alignment horizontal="center"/>
    </xf>
    <xf numFmtId="0" fontId="59" fillId="0" borderId="124">
      <alignment horizontal="center"/>
    </xf>
    <xf numFmtId="0" fontId="59" fillId="0" borderId="104">
      <alignment horizontal="center"/>
    </xf>
    <xf numFmtId="0" fontId="59" fillId="0" borderId="104">
      <alignment horizontal="center"/>
    </xf>
    <xf numFmtId="0" fontId="75" fillId="0" borderId="125">
      <alignment horizontal="center" vertical="center" wrapText="1"/>
    </xf>
    <xf numFmtId="0" fontId="75" fillId="39" borderId="126">
      <alignment horizontal="center" vertical="center" wrapText="1"/>
    </xf>
    <xf numFmtId="0" fontId="75" fillId="0" borderId="104">
      <alignment horizontal="center" vertical="center" wrapText="1"/>
    </xf>
    <xf numFmtId="0" fontId="75" fillId="0" borderId="127">
      <alignment horizontal="center" vertical="center" wrapText="1"/>
    </xf>
    <xf numFmtId="0" fontId="59" fillId="0" borderId="104"/>
    <xf numFmtId="0" fontId="59" fillId="0" borderId="127"/>
    <xf numFmtId="0" fontId="59" fillId="0" borderId="128"/>
    <xf numFmtId="0" fontId="59" fillId="8" borderId="113">
      <alignment horizontal="center"/>
    </xf>
    <xf numFmtId="0" fontId="56" fillId="18" borderId="0"/>
    <xf numFmtId="0" fontId="56" fillId="35" borderId="0"/>
    <xf numFmtId="0" fontId="47" fillId="38" borderId="0">
      <alignment horizontal="left"/>
    </xf>
    <xf numFmtId="0" fontId="76" fillId="40" borderId="0"/>
    <xf numFmtId="0" fontId="15" fillId="38" borderId="0"/>
    <xf numFmtId="0" fontId="23" fillId="41" borderId="0"/>
    <xf numFmtId="0" fontId="23" fillId="41" borderId="0"/>
    <xf numFmtId="0" fontId="23" fillId="41" borderId="0"/>
    <xf numFmtId="0" fontId="23" fillId="41" borderId="0"/>
    <xf numFmtId="0" fontId="77" fillId="41" borderId="0"/>
    <xf numFmtId="0" fontId="59" fillId="39" borderId="104"/>
    <xf numFmtId="0" fontId="59" fillId="39" borderId="116">
      <alignment horizontal="center"/>
    </xf>
    <xf numFmtId="0" fontId="59" fillId="39" borderId="58">
      <alignment horizontal="center"/>
    </xf>
    <xf numFmtId="0" fontId="59" fillId="0" borderId="116">
      <alignment horizontal="center"/>
    </xf>
    <xf numFmtId="0" fontId="59" fillId="0" borderId="58">
      <alignment horizontal="center"/>
    </xf>
    <xf numFmtId="0" fontId="75" fillId="39" borderId="104">
      <alignment horizontal="center"/>
    </xf>
    <xf numFmtId="0" fontId="59" fillId="0" borderId="127">
      <alignment horizontal="center"/>
    </xf>
    <xf numFmtId="0" fontId="75" fillId="0" borderId="33">
      <alignment horizontal="center"/>
    </xf>
    <xf numFmtId="0" fontId="78" fillId="0" borderId="33">
      <alignment horizontal="center"/>
    </xf>
    <xf numFmtId="0" fontId="59" fillId="39" borderId="124">
      <alignment horizontal="center"/>
    </xf>
    <xf numFmtId="0" fontId="70" fillId="0" borderId="0"/>
    <xf numFmtId="0" fontId="79" fillId="0" borderId="0"/>
    <xf numFmtId="0" fontId="47" fillId="0" borderId="0">
      <alignment horizontal="left" vertical="center"/>
    </xf>
    <xf numFmtId="0" fontId="61" fillId="0" borderId="0"/>
    <xf numFmtId="0" fontId="61" fillId="0" borderId="0"/>
    <xf numFmtId="0" fontId="61" fillId="0" borderId="0"/>
    <xf numFmtId="0" fontId="61" fillId="0" borderId="0"/>
    <xf numFmtId="0" fontId="61" fillId="0" borderId="0"/>
    <xf numFmtId="0" fontId="77" fillId="0" borderId="0"/>
    <xf numFmtId="0" fontId="59" fillId="0" borderId="58"/>
    <xf numFmtId="0" fontId="59" fillId="0" borderId="33"/>
    <xf numFmtId="0" fontId="59" fillId="0" borderId="104"/>
    <xf numFmtId="0" fontId="14" fillId="0" borderId="129"/>
    <xf numFmtId="0" fontId="59" fillId="0" borderId="130">
      <alignment horizontal="center"/>
    </xf>
    <xf numFmtId="0" fontId="14" fillId="0" borderId="104"/>
    <xf numFmtId="0" fontId="59" fillId="39" borderId="87">
      <alignment horizontal="center"/>
    </xf>
    <xf numFmtId="0" fontId="59" fillId="39" borderId="0">
      <alignment horizontal="center" vertical="center"/>
    </xf>
    <xf numFmtId="0" fontId="59" fillId="39" borderId="104">
      <alignment horizontal="center" vertical="top" wrapText="1"/>
    </xf>
    <xf numFmtId="0" fontId="59" fillId="39" borderId="104">
      <alignment horizontal="center" vertical="top" wrapText="1"/>
    </xf>
    <xf numFmtId="0" fontId="56" fillId="0" borderId="0">
      <alignment horizontal="left"/>
    </xf>
    <xf numFmtId="0" fontId="57" fillId="0" borderId="0">
      <alignment horizontal="left"/>
    </xf>
    <xf numFmtId="0" fontId="63" fillId="0" borderId="0">
      <alignment horizontal="left" vertical="center" wrapText="1"/>
    </xf>
    <xf numFmtId="0" fontId="76" fillId="0" borderId="0"/>
    <xf numFmtId="0" fontId="80" fillId="0" borderId="0"/>
    <xf numFmtId="0" fontId="81" fillId="0" borderId="0"/>
    <xf numFmtId="0" fontId="81" fillId="0" borderId="0"/>
    <xf numFmtId="0" fontId="81" fillId="0" borderId="0"/>
    <xf numFmtId="0" fontId="81" fillId="0" borderId="0"/>
    <xf numFmtId="0" fontId="82" fillId="0" borderId="0">
      <alignment horizontal="center" vertical="center" wrapText="1"/>
    </xf>
    <xf numFmtId="0" fontId="59" fillId="39" borderId="116">
      <alignment horizontal="center" wrapText="1"/>
    </xf>
    <xf numFmtId="0" fontId="59" fillId="39" borderId="58">
      <alignment horizontal="center" wrapText="1"/>
    </xf>
    <xf numFmtId="0" fontId="59" fillId="39" borderId="33">
      <alignment horizontal="center" wrapText="1"/>
    </xf>
    <xf numFmtId="0" fontId="59" fillId="39" borderId="116">
      <alignment horizontal="center"/>
    </xf>
    <xf numFmtId="0" fontId="59" fillId="39" borderId="67">
      <alignment horizontal="center"/>
    </xf>
    <xf numFmtId="0" fontId="75" fillId="39" borderId="116">
      <alignment horizontal="center" wrapText="1"/>
    </xf>
    <xf numFmtId="0" fontId="59" fillId="39" borderId="58">
      <alignment horizontal="center" wrapText="1"/>
    </xf>
    <xf numFmtId="0" fontId="59" fillId="39" borderId="116">
      <alignment horizontal="center" wrapText="1"/>
    </xf>
    <xf numFmtId="0" fontId="59" fillId="39" borderId="131">
      <alignment horizontal="center" wrapText="1"/>
    </xf>
    <xf numFmtId="0" fontId="59" fillId="39" borderId="33">
      <alignment horizontal="center" wrapText="1"/>
    </xf>
    <xf numFmtId="0" fontId="56" fillId="0" borderId="0"/>
    <xf numFmtId="0" fontId="57" fillId="0" borderId="0"/>
    <xf numFmtId="0" fontId="59" fillId="0" borderId="0">
      <alignment horizontal="left" vertical="center"/>
    </xf>
    <xf numFmtId="0" fontId="83" fillId="0" borderId="0">
      <alignment horizontal="center"/>
    </xf>
    <xf numFmtId="0" fontId="57"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49" fillId="0" borderId="43">
      <alignment horizontal="center"/>
    </xf>
    <xf numFmtId="0" fontId="75" fillId="39" borderId="58">
      <alignment horizontal="center" wrapText="1"/>
    </xf>
    <xf numFmtId="0" fontId="59" fillId="39" borderId="132">
      <alignment horizontal="center" wrapText="1"/>
    </xf>
    <xf numFmtId="0" fontId="75" fillId="39" borderId="133">
      <alignment horizontal="center" wrapText="1"/>
    </xf>
    <xf numFmtId="0" fontId="75" fillId="39" borderId="33">
      <alignment horizontal="center" wrapText="1"/>
    </xf>
    <xf numFmtId="0" fontId="14" fillId="0" borderId="134"/>
    <xf numFmtId="0" fontId="59" fillId="39" borderId="135">
      <alignment horizontal="center" wrapText="1"/>
    </xf>
    <xf numFmtId="0" fontId="14" fillId="0" borderId="136"/>
    <xf numFmtId="0" fontId="59" fillId="39" borderId="130">
      <alignment horizontal="center" wrapText="1"/>
    </xf>
    <xf numFmtId="0" fontId="59" fillId="39" borderId="87">
      <alignment horizontal="center" wrapText="1"/>
    </xf>
    <xf numFmtId="0" fontId="47" fillId="0" borderId="82">
      <alignment horizontal="center"/>
    </xf>
    <xf numFmtId="0" fontId="70" fillId="0" borderId="0">
      <alignment horizontal="center"/>
    </xf>
    <xf numFmtId="0" fontId="62" fillId="0" borderId="0">
      <alignment horizontal="center"/>
    </xf>
    <xf numFmtId="0" fontId="59" fillId="0" borderId="0">
      <alignment horizontal="left" vertical="center"/>
    </xf>
    <xf numFmtId="0" fontId="84" fillId="0" borderId="0">
      <alignment horizontal="center"/>
    </xf>
    <xf numFmtId="0" fontId="57" fillId="0" borderId="0"/>
    <xf numFmtId="0" fontId="58" fillId="0" borderId="0"/>
    <xf numFmtId="0" fontId="58" fillId="0" borderId="0"/>
    <xf numFmtId="0" fontId="58" fillId="0" borderId="0"/>
    <xf numFmtId="0" fontId="58" fillId="0" borderId="0"/>
    <xf numFmtId="0" fontId="85" fillId="0" borderId="49">
      <alignment horizontal="center" vertical="top"/>
    </xf>
    <xf numFmtId="0" fontId="47" fillId="0" borderId="84">
      <alignment horizontal="center"/>
    </xf>
    <xf numFmtId="0" fontId="47" fillId="0" borderId="0"/>
    <xf numFmtId="0" fontId="59" fillId="0" borderId="0"/>
    <xf numFmtId="0" fontId="59" fillId="39" borderId="0"/>
    <xf numFmtId="0" fontId="59" fillId="39" borderId="33">
      <alignment horizontal="center" vertical="top"/>
    </xf>
    <xf numFmtId="0" fontId="59" fillId="39" borderId="127">
      <alignment horizontal="center"/>
    </xf>
    <xf numFmtId="0" fontId="59" fillId="39" borderId="127">
      <alignment horizontal="center" wrapText="1"/>
    </xf>
    <xf numFmtId="0" fontId="59" fillId="39" borderId="137">
      <alignment horizontal="center" wrapText="1"/>
    </xf>
    <xf numFmtId="0" fontId="59" fillId="39" borderId="138">
      <alignment horizontal="center" wrapText="1"/>
    </xf>
    <xf numFmtId="0" fontId="59" fillId="39" borderId="139">
      <alignment horizontal="center" wrapText="1"/>
    </xf>
    <xf numFmtId="0" fontId="56" fillId="18" borderId="25"/>
    <xf numFmtId="0" fontId="56" fillId="35" borderId="25"/>
    <xf numFmtId="0" fontId="59" fillId="0" borderId="0">
      <alignment horizontal="center" vertical="center"/>
    </xf>
    <xf numFmtId="0" fontId="86" fillId="0" borderId="0">
      <alignment horizontal="center"/>
    </xf>
    <xf numFmtId="0" fontId="24" fillId="0" borderId="0"/>
    <xf numFmtId="0" fontId="87" fillId="0" borderId="0"/>
    <xf numFmtId="0" fontId="87" fillId="0" borderId="0"/>
    <xf numFmtId="0" fontId="87" fillId="0" borderId="0"/>
    <xf numFmtId="0" fontId="87" fillId="0" borderId="0"/>
    <xf numFmtId="0" fontId="85" fillId="0" borderId="0">
      <alignment horizontal="center" vertical="top"/>
    </xf>
    <xf numFmtId="0" fontId="59" fillId="39" borderId="140">
      <alignment horizontal="center" wrapText="1"/>
    </xf>
    <xf numFmtId="0" fontId="59" fillId="39" borderId="136">
      <alignment horizontal="center" wrapText="1"/>
    </xf>
    <xf numFmtId="0" fontId="47" fillId="39" borderId="0"/>
    <xf numFmtId="0" fontId="59" fillId="0" borderId="33">
      <alignment horizontal="center" vertical="top" wrapText="1"/>
    </xf>
    <xf numFmtId="0" fontId="60" fillId="0" borderId="33">
      <alignment horizontal="center" vertical="top" wrapText="1"/>
    </xf>
    <xf numFmtId="0" fontId="47" fillId="0" borderId="33">
      <alignment horizontal="center" vertical="top"/>
    </xf>
    <xf numFmtId="0" fontId="59" fillId="0" borderId="33">
      <alignment horizontal="right" shrinkToFit="1"/>
    </xf>
    <xf numFmtId="0" fontId="59" fillId="0" borderId="116">
      <alignment horizontal="right" shrinkToFit="1"/>
    </xf>
    <xf numFmtId="0" fontId="59" fillId="0" borderId="58">
      <alignment horizontal="right" shrinkToFit="1"/>
    </xf>
    <xf numFmtId="0" fontId="59" fillId="0" borderId="33">
      <alignment horizontal="right" shrinkToFit="1"/>
    </xf>
    <xf numFmtId="0" fontId="56" fillId="0" borderId="104">
      <alignment horizontal="center" vertical="center" wrapText="1"/>
    </xf>
    <xf numFmtId="0" fontId="57" fillId="0" borderId="104">
      <alignment horizontal="center" vertical="center" wrapText="1"/>
    </xf>
    <xf numFmtId="0" fontId="47" fillId="38" borderId="43">
      <alignment horizontal="left"/>
    </xf>
    <xf numFmtId="0" fontId="76" fillId="40" borderId="141"/>
    <xf numFmtId="0" fontId="15" fillId="0" borderId="0"/>
    <xf numFmtId="0" fontId="23" fillId="0" borderId="0"/>
    <xf numFmtId="0" fontId="23" fillId="0" borderId="0"/>
    <xf numFmtId="0" fontId="23" fillId="0" borderId="0"/>
    <xf numFmtId="0" fontId="23" fillId="0" borderId="0"/>
    <xf numFmtId="0" fontId="88" fillId="0" borderId="43">
      <alignment horizontal="left" vertical="center"/>
    </xf>
    <xf numFmtId="0" fontId="47" fillId="0" borderId="116">
      <alignment horizontal="center"/>
    </xf>
    <xf numFmtId="0" fontId="73" fillId="0" borderId="116">
      <alignment horizontal="center" wrapText="1"/>
    </xf>
    <xf numFmtId="0" fontId="47" fillId="39" borderId="33">
      <alignment horizontal="center"/>
    </xf>
    <xf numFmtId="0" fontId="47" fillId="0" borderId="33">
      <alignment horizontal="center"/>
    </xf>
    <xf numFmtId="0" fontId="47" fillId="0" borderId="58">
      <alignment horizontal="center"/>
    </xf>
    <xf numFmtId="0" fontId="47" fillId="39" borderId="116">
      <alignment horizontal="center"/>
    </xf>
    <xf numFmtId="0" fontId="47" fillId="39" borderId="58">
      <alignment horizontal="center"/>
    </xf>
    <xf numFmtId="0" fontId="73" fillId="39" borderId="116">
      <alignment horizontal="center" wrapText="1"/>
    </xf>
    <xf numFmtId="0" fontId="14" fillId="0" borderId="142"/>
    <xf numFmtId="0" fontId="59" fillId="0" borderId="140">
      <alignment horizontal="right" shrinkToFit="1"/>
    </xf>
    <xf numFmtId="0" fontId="56" fillId="0" borderId="104">
      <alignment horizontal="center" vertical="center"/>
    </xf>
    <xf numFmtId="0" fontId="57" fillId="0" borderId="104">
      <alignment horizontal="center" vertical="center"/>
    </xf>
    <xf numFmtId="0" fontId="59" fillId="0" borderId="75">
      <alignment horizontal="center" vertical="center" wrapText="1"/>
    </xf>
    <xf numFmtId="0" fontId="89" fillId="0" borderId="143">
      <alignment horizontal="center" vertical="center"/>
    </xf>
    <xf numFmtId="0" fontId="15" fillId="38" borderId="43"/>
    <xf numFmtId="0" fontId="23" fillId="41" borderId="43"/>
    <xf numFmtId="0" fontId="23" fillId="41" borderId="43"/>
    <xf numFmtId="0" fontId="23" fillId="41" borderId="43"/>
    <xf numFmtId="0" fontId="23" fillId="41" borderId="43"/>
    <xf numFmtId="0" fontId="77" fillId="41" borderId="44"/>
    <xf numFmtId="0" fontId="59" fillId="0" borderId="130">
      <alignment horizontal="right" shrinkToFit="1"/>
    </xf>
    <xf numFmtId="0" fontId="47" fillId="39" borderId="87">
      <alignment horizontal="center"/>
    </xf>
    <xf numFmtId="0" fontId="60" fillId="0" borderId="33">
      <alignment horizontal="center" vertical="top" wrapText="1"/>
    </xf>
    <xf numFmtId="0" fontId="47" fillId="0" borderId="33">
      <alignment horizontal="center"/>
    </xf>
    <xf numFmtId="0" fontId="14" fillId="0" borderId="144"/>
    <xf numFmtId="0" fontId="47" fillId="0" borderId="140">
      <alignment horizontal="center"/>
    </xf>
    <xf numFmtId="0" fontId="47" fillId="0" borderId="130">
      <alignment horizontal="center"/>
    </xf>
    <xf numFmtId="0" fontId="47" fillId="39" borderId="33">
      <alignment horizontal="center"/>
    </xf>
    <xf numFmtId="0" fontId="14" fillId="0" borderId="123"/>
    <xf numFmtId="0" fontId="63" fillId="0" borderId="0">
      <alignment horizontal="center" wrapText="1"/>
    </xf>
    <xf numFmtId="0" fontId="56" fillId="18" borderId="28"/>
    <xf numFmtId="0" fontId="57" fillId="0" borderId="145">
      <alignment horizontal="left" wrapText="1"/>
    </xf>
    <xf numFmtId="0" fontId="59" fillId="0" borderId="75">
      <alignment horizontal="center" vertical="center"/>
    </xf>
    <xf numFmtId="0" fontId="76" fillId="40" borderId="63"/>
    <xf numFmtId="49" fontId="57"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0" fontId="90" fillId="0" borderId="34">
      <alignment horizontal="center" vertical="center" wrapText="1"/>
    </xf>
    <xf numFmtId="0" fontId="47" fillId="0" borderId="25">
      <alignment horizontal="left" wrapText="1"/>
    </xf>
    <xf numFmtId="0" fontId="47" fillId="0" borderId="28">
      <alignment horizontal="left" wrapText="1"/>
    </xf>
    <xf numFmtId="0" fontId="47" fillId="0" borderId="87"/>
    <xf numFmtId="0" fontId="60" fillId="0" borderId="33">
      <alignment horizontal="center" vertical="top" wrapText="1"/>
    </xf>
    <xf numFmtId="0" fontId="47" fillId="39" borderId="116"/>
    <xf numFmtId="0" fontId="47" fillId="0" borderId="0">
      <alignment horizontal="center"/>
    </xf>
    <xf numFmtId="0" fontId="59" fillId="0" borderId="0">
      <alignment horizontal="right"/>
    </xf>
    <xf numFmtId="0" fontId="59" fillId="0" borderId="87">
      <alignment horizontal="right"/>
    </xf>
    <xf numFmtId="0" fontId="47" fillId="0" borderId="0">
      <alignment horizontal="center" wrapText="1"/>
    </xf>
    <xf numFmtId="0" fontId="47" fillId="0" borderId="87">
      <alignment horizontal="center"/>
    </xf>
    <xf numFmtId="0" fontId="56" fillId="0" borderId="145">
      <alignment horizontal="left" wrapText="1"/>
    </xf>
    <xf numFmtId="0" fontId="57" fillId="0" borderId="77">
      <alignment horizontal="left" wrapText="1" indent="1"/>
    </xf>
    <xf numFmtId="0" fontId="47" fillId="38" borderId="44">
      <alignment horizontal="left"/>
    </xf>
    <xf numFmtId="0" fontId="76" fillId="40" borderId="43"/>
    <xf numFmtId="49" fontId="57"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0" fontId="77" fillId="37" borderId="44"/>
    <xf numFmtId="0" fontId="73" fillId="39" borderId="33">
      <alignment horizontal="center" wrapText="1"/>
    </xf>
    <xf numFmtId="0" fontId="73" fillId="39" borderId="87">
      <alignment horizontal="center" wrapText="1"/>
    </xf>
    <xf numFmtId="0" fontId="63" fillId="0" borderId="128">
      <alignment horizontal="center" wrapText="1"/>
    </xf>
    <xf numFmtId="0" fontId="59" fillId="0" borderId="14">
      <alignment horizontal="right"/>
    </xf>
    <xf numFmtId="0" fontId="59" fillId="0" borderId="146">
      <alignment horizontal="right"/>
    </xf>
    <xf numFmtId="0" fontId="47" fillId="0" borderId="25"/>
    <xf numFmtId="0" fontId="59" fillId="0" borderId="111">
      <alignment horizontal="center"/>
    </xf>
    <xf numFmtId="0" fontId="47" fillId="0" borderId="23">
      <alignment horizontal="center" wrapText="1"/>
    </xf>
    <xf numFmtId="0" fontId="59" fillId="0" borderId="27">
      <alignment horizontal="center"/>
    </xf>
    <xf numFmtId="0" fontId="59" fillId="0" borderId="147">
      <alignment horizontal="center"/>
    </xf>
    <xf numFmtId="0" fontId="56" fillId="0" borderId="77">
      <alignment horizontal="left" wrapText="1" indent="1"/>
    </xf>
    <xf numFmtId="0" fontId="57" fillId="0" borderId="107">
      <alignment horizontal="left" wrapText="1" indent="1"/>
    </xf>
    <xf numFmtId="0" fontId="75" fillId="36" borderId="148">
      <alignment horizontal="center" vertical="center"/>
    </xf>
    <xf numFmtId="1" fontId="91" fillId="0" borderId="34">
      <alignment horizontal="left" vertical="top"/>
    </xf>
    <xf numFmtId="0" fontId="15" fillId="38" borderId="44"/>
    <xf numFmtId="0" fontId="23" fillId="41" borderId="44"/>
    <xf numFmtId="0" fontId="23" fillId="41" borderId="44"/>
    <xf numFmtId="0" fontId="23" fillId="41" borderId="44"/>
    <xf numFmtId="0" fontId="23" fillId="41" borderId="44"/>
    <xf numFmtId="49" fontId="82" fillId="0" borderId="34">
      <alignment horizontal="center" vertical="center" wrapText="1"/>
    </xf>
    <xf numFmtId="0" fontId="59" fillId="0" borderId="27">
      <alignment horizontal="center"/>
    </xf>
    <xf numFmtId="0" fontId="47" fillId="0" borderId="27">
      <alignment horizontal="center"/>
    </xf>
    <xf numFmtId="0" fontId="47" fillId="0" borderId="30">
      <alignment horizontal="center"/>
    </xf>
    <xf numFmtId="0" fontId="47" fillId="0" borderId="7">
      <alignment horizontal="center"/>
    </xf>
    <xf numFmtId="0" fontId="59" fillId="0" borderId="128">
      <alignment vertical="center"/>
    </xf>
    <xf numFmtId="0" fontId="17" fillId="0" borderId="0"/>
    <xf numFmtId="0" fontId="47" fillId="0" borderId="149">
      <alignment horizontal="center"/>
    </xf>
    <xf numFmtId="0" fontId="59" fillId="0" borderId="150">
      <alignment vertical="center"/>
    </xf>
    <xf numFmtId="0" fontId="47" fillId="0" borderId="151"/>
    <xf numFmtId="0" fontId="47" fillId="0" borderId="10"/>
    <xf numFmtId="0" fontId="56" fillId="0" borderId="107">
      <alignment horizontal="left" wrapText="1" indent="1"/>
    </xf>
    <xf numFmtId="0" fontId="56" fillId="35" borderId="152"/>
    <xf numFmtId="49" fontId="75" fillId="0" borderId="153">
      <alignment horizontal="left" vertical="center" wrapText="1"/>
    </xf>
    <xf numFmtId="0" fontId="76" fillId="40" borderId="49"/>
    <xf numFmtId="0" fontId="57" fillId="0" borderId="154">
      <alignment horizontal="left" wrapText="1"/>
    </xf>
    <xf numFmtId="0" fontId="58" fillId="0" borderId="154">
      <alignment horizontal="left" wrapText="1"/>
    </xf>
    <xf numFmtId="0" fontId="58" fillId="0" borderId="154">
      <alignment horizontal="left" wrapText="1"/>
    </xf>
    <xf numFmtId="0" fontId="58" fillId="0" borderId="154">
      <alignment horizontal="left" wrapText="1"/>
    </xf>
    <xf numFmtId="0" fontId="58" fillId="0" borderId="154">
      <alignment horizontal="left" wrapText="1"/>
    </xf>
    <xf numFmtId="49" fontId="90" fillId="0" borderId="34">
      <alignment horizontal="center" vertical="center" wrapText="1"/>
    </xf>
    <xf numFmtId="0" fontId="47" fillId="0" borderId="155"/>
    <xf numFmtId="0" fontId="14" fillId="0" borderId="151"/>
    <xf numFmtId="0" fontId="56" fillId="18" borderId="152"/>
    <xf numFmtId="49" fontId="57" fillId="0" borderId="0"/>
    <xf numFmtId="0" fontId="59" fillId="0" borderId="156">
      <alignment horizontal="left" vertical="center" wrapText="1"/>
    </xf>
    <xf numFmtId="0" fontId="48" fillId="0" borderId="45"/>
    <xf numFmtId="0" fontId="57" fillId="0" borderId="64">
      <alignment horizontal="left" wrapText="1" indent="1"/>
    </xf>
    <xf numFmtId="0" fontId="58" fillId="0" borderId="64">
      <alignment horizontal="left" wrapText="1" indent="1"/>
    </xf>
    <xf numFmtId="0" fontId="58" fillId="0" borderId="64">
      <alignment horizontal="left" wrapText="1" indent="1"/>
    </xf>
    <xf numFmtId="0" fontId="58" fillId="0" borderId="64">
      <alignment horizontal="left" wrapText="1" indent="1"/>
    </xf>
    <xf numFmtId="0" fontId="58" fillId="0" borderId="64">
      <alignment horizontal="left" wrapText="1" indent="1"/>
    </xf>
    <xf numFmtId="49" fontId="77" fillId="0" borderId="49">
      <alignment vertical="top" wrapText="1"/>
    </xf>
    <xf numFmtId="0" fontId="56" fillId="0" borderId="0"/>
    <xf numFmtId="0" fontId="64" fillId="0" borderId="0"/>
    <xf numFmtId="0" fontId="59" fillId="0" borderId="157">
      <alignment horizontal="left" vertical="center" wrapText="1"/>
    </xf>
    <xf numFmtId="1" fontId="48" fillId="42" borderId="158">
      <alignment horizontal="left" vertical="top" wrapText="1"/>
    </xf>
    <xf numFmtId="0" fontId="57" fillId="0" borderId="83">
      <alignment horizontal="left" wrapText="1" indent="2"/>
    </xf>
    <xf numFmtId="0" fontId="58" fillId="0" borderId="83">
      <alignment horizontal="left" wrapText="1" indent="2"/>
    </xf>
    <xf numFmtId="0" fontId="58" fillId="0" borderId="83">
      <alignment horizontal="left" wrapText="1" indent="2"/>
    </xf>
    <xf numFmtId="0" fontId="58" fillId="0" borderId="83">
      <alignment horizontal="left" wrapText="1" indent="2"/>
    </xf>
    <xf numFmtId="0" fontId="58" fillId="0" borderId="83">
      <alignment horizontal="left" wrapText="1" indent="2"/>
    </xf>
    <xf numFmtId="49" fontId="77" fillId="0" borderId="0">
      <alignment vertical="top" wrapText="1"/>
    </xf>
    <xf numFmtId="0" fontId="14" fillId="0" borderId="0"/>
    <xf numFmtId="0" fontId="92" fillId="0" borderId="0">
      <alignment horizontal="center" wrapText="1"/>
    </xf>
    <xf numFmtId="0" fontId="59" fillId="0" borderId="153">
      <alignment horizontal="left" vertical="center" wrapText="1"/>
    </xf>
    <xf numFmtId="1" fontId="48" fillId="0" borderId="44">
      <alignment horizontal="left" vertical="top" wrapText="1"/>
    </xf>
    <xf numFmtId="0" fontId="15" fillId="38" borderId="159"/>
    <xf numFmtId="0" fontId="23" fillId="41" borderId="159"/>
    <xf numFmtId="0" fontId="23" fillId="41" borderId="159"/>
    <xf numFmtId="0" fontId="23" fillId="41" borderId="159"/>
    <xf numFmtId="0" fontId="23" fillId="41" borderId="159"/>
    <xf numFmtId="49" fontId="93" fillId="0" borderId="0">
      <alignment horizontal="left"/>
    </xf>
    <xf numFmtId="0" fontId="70" fillId="0" borderId="0">
      <alignment horizontal="center" wrapText="1"/>
    </xf>
    <xf numFmtId="0" fontId="57" fillId="0" borderId="0">
      <alignment horizontal="center" vertical="top"/>
    </xf>
    <xf numFmtId="0" fontId="75" fillId="0" borderId="153">
      <alignment horizontal="left" vertical="center" wrapText="1"/>
    </xf>
    <xf numFmtId="1" fontId="48" fillId="0" borderId="49">
      <alignment horizontal="left" vertical="top" wrapText="1"/>
    </xf>
    <xf numFmtId="0" fontId="92"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49" fontId="93" fillId="0" borderId="0"/>
    <xf numFmtId="0" fontId="56" fillId="0" borderId="0">
      <alignment horizontal="center" vertical="top"/>
    </xf>
    <xf numFmtId="0" fontId="57" fillId="0" borderId="25">
      <alignment wrapText="1"/>
    </xf>
    <xf numFmtId="49" fontId="59" fillId="0" borderId="153">
      <alignment horizontal="left" vertical="center" wrapText="1"/>
    </xf>
    <xf numFmtId="1" fontId="48" fillId="0" borderId="0">
      <alignment horizontal="left" vertical="top" wrapText="1"/>
    </xf>
    <xf numFmtId="0" fontId="95" fillId="0" borderId="0">
      <alignment horizontal="center" vertical="top"/>
    </xf>
    <xf numFmtId="0" fontId="96" fillId="0" borderId="0">
      <alignment horizontal="center" vertical="top"/>
    </xf>
    <xf numFmtId="0" fontId="96" fillId="0" borderId="0">
      <alignment horizontal="center" vertical="top"/>
    </xf>
    <xf numFmtId="0" fontId="96" fillId="0" borderId="0">
      <alignment horizontal="center" vertical="top"/>
    </xf>
    <xf numFmtId="0" fontId="96" fillId="0" borderId="0">
      <alignment horizontal="center" vertical="top"/>
    </xf>
    <xf numFmtId="0" fontId="93" fillId="0" borderId="0"/>
    <xf numFmtId="0" fontId="56" fillId="0" borderId="0">
      <alignment horizontal="left"/>
    </xf>
    <xf numFmtId="0" fontId="57" fillId="0" borderId="28">
      <alignment wrapText="1"/>
    </xf>
    <xf numFmtId="49" fontId="59" fillId="0" borderId="153">
      <alignment horizontal="left" vertical="center" wrapText="1" indent="1"/>
    </xf>
    <xf numFmtId="0" fontId="97" fillId="0" borderId="0"/>
    <xf numFmtId="0" fontId="57" fillId="0" borderId="43">
      <alignment wrapText="1"/>
    </xf>
    <xf numFmtId="0" fontId="58" fillId="0" borderId="43">
      <alignment wrapText="1"/>
    </xf>
    <xf numFmtId="0" fontId="58" fillId="0" borderId="43">
      <alignment wrapText="1"/>
    </xf>
    <xf numFmtId="0" fontId="58" fillId="0" borderId="43">
      <alignment wrapText="1"/>
    </xf>
    <xf numFmtId="0" fontId="58" fillId="0" borderId="43">
      <alignment wrapText="1"/>
    </xf>
    <xf numFmtId="49" fontId="49" fillId="0" borderId="0"/>
    <xf numFmtId="0" fontId="56" fillId="0" borderId="33">
      <alignment horizontal="center" vertical="center" wrapText="1"/>
    </xf>
    <xf numFmtId="0" fontId="57" fillId="0" borderId="87"/>
    <xf numFmtId="49" fontId="98" fillId="0" borderId="153">
      <alignment horizontal="left" vertical="center" wrapText="1" indent="1"/>
    </xf>
    <xf numFmtId="0" fontId="99" fillId="0" borderId="0"/>
    <xf numFmtId="0" fontId="57" fillId="0" borderId="44">
      <alignment wrapText="1"/>
    </xf>
    <xf numFmtId="0" fontId="58" fillId="0" borderId="44">
      <alignment wrapText="1"/>
    </xf>
    <xf numFmtId="0" fontId="58" fillId="0" borderId="44">
      <alignment wrapText="1"/>
    </xf>
    <xf numFmtId="0" fontId="58" fillId="0" borderId="44">
      <alignment wrapText="1"/>
    </xf>
    <xf numFmtId="0" fontId="58" fillId="0" borderId="44">
      <alignment wrapText="1"/>
    </xf>
    <xf numFmtId="0" fontId="87" fillId="0" borderId="0"/>
    <xf numFmtId="0" fontId="56" fillId="0" borderId="111">
      <alignment horizontal="center" vertical="center"/>
    </xf>
    <xf numFmtId="0" fontId="57" fillId="0" borderId="33">
      <alignment horizontal="center" vertical="center" wrapText="1"/>
    </xf>
    <xf numFmtId="0" fontId="59" fillId="0" borderId="153">
      <alignment horizontal="left" vertical="center" wrapText="1" indent="2"/>
    </xf>
    <xf numFmtId="0" fontId="57" fillId="0" borderId="33">
      <alignment horizontal="center" vertical="center" wrapText="1"/>
    </xf>
    <xf numFmtId="0" fontId="57" fillId="0" borderId="49">
      <alignment horizontal="left"/>
    </xf>
    <xf numFmtId="0" fontId="91" fillId="0" borderId="0"/>
    <xf numFmtId="0" fontId="58" fillId="0" borderId="49">
      <alignment horizontal="left"/>
    </xf>
    <xf numFmtId="0" fontId="58" fillId="0" borderId="49">
      <alignment horizontal="left"/>
    </xf>
    <xf numFmtId="0" fontId="58" fillId="0" borderId="49">
      <alignment horizontal="left"/>
    </xf>
    <xf numFmtId="0" fontId="77" fillId="41" borderId="43"/>
    <xf numFmtId="4" fontId="100" fillId="0" borderId="34">
      <alignment horizontal="center" vertical="top"/>
    </xf>
    <xf numFmtId="0" fontId="57" fillId="0" borderId="111">
      <alignment horizontal="center" vertical="center"/>
    </xf>
    <xf numFmtId="49" fontId="59" fillId="0" borderId="153">
      <alignment horizontal="left" vertical="center" wrapText="1" indent="2"/>
    </xf>
    <xf numFmtId="0" fontId="89" fillId="0" borderId="160">
      <alignment horizontal="center" vertical="center" wrapText="1"/>
    </xf>
    <xf numFmtId="0" fontId="15" fillId="38" borderId="161"/>
    <xf numFmtId="0" fontId="23" fillId="41" borderId="161"/>
    <xf numFmtId="0" fontId="23" fillId="41" borderId="161"/>
    <xf numFmtId="0" fontId="23" fillId="41" borderId="161"/>
    <xf numFmtId="0" fontId="23" fillId="41" borderId="161"/>
    <xf numFmtId="49" fontId="82" fillId="0" borderId="34">
      <alignment horizontal="center" vertical="top" wrapText="1"/>
    </xf>
    <xf numFmtId="0" fontId="56" fillId="0" borderId="112">
      <alignment horizontal="center" wrapText="1" shrinkToFit="1"/>
    </xf>
    <xf numFmtId="49" fontId="57" fillId="0" borderId="112">
      <alignment horizontal="center" wrapText="1"/>
    </xf>
    <xf numFmtId="49" fontId="75" fillId="0" borderId="153">
      <alignment vertical="center" wrapText="1"/>
    </xf>
    <xf numFmtId="1" fontId="91" fillId="0" borderId="34">
      <alignment horizontal="left" vertical="top" wrapText="1"/>
    </xf>
    <xf numFmtId="49" fontId="57" fillId="0" borderId="99">
      <alignment horizontal="center" wrapText="1"/>
    </xf>
    <xf numFmtId="49" fontId="58" fillId="0" borderId="99">
      <alignment horizontal="center" wrapText="1"/>
    </xf>
    <xf numFmtId="49" fontId="58" fillId="0" borderId="99">
      <alignment horizontal="center" wrapText="1"/>
    </xf>
    <xf numFmtId="49" fontId="58" fillId="0" borderId="99">
      <alignment horizontal="center" wrapText="1"/>
    </xf>
    <xf numFmtId="49" fontId="58" fillId="0" borderId="99">
      <alignment horizontal="center" wrapText="1"/>
    </xf>
    <xf numFmtId="49" fontId="101" fillId="0" borderId="34">
      <alignment horizontal="left" vertical="top" wrapText="1"/>
    </xf>
    <xf numFmtId="0" fontId="56" fillId="0" borderId="48">
      <alignment horizontal="center" wrapText="1" shrinkToFit="1"/>
    </xf>
    <xf numFmtId="49" fontId="57" fillId="0" borderId="48">
      <alignment horizontal="center" wrapText="1"/>
    </xf>
    <xf numFmtId="0" fontId="62" fillId="0" borderId="153">
      <alignment wrapText="1"/>
    </xf>
    <xf numFmtId="49" fontId="57" fillId="0" borderId="48">
      <alignment horizontal="center" wrapText="1"/>
    </xf>
    <xf numFmtId="49" fontId="57" fillId="0" borderId="103">
      <alignment horizontal="center" wrapText="1"/>
    </xf>
    <xf numFmtId="0" fontId="76" fillId="0" borderId="0">
      <alignment shrinkToFit="1"/>
    </xf>
    <xf numFmtId="49" fontId="58" fillId="0" borderId="103">
      <alignment horizontal="center" wrapText="1"/>
    </xf>
    <xf numFmtId="49" fontId="58" fillId="0" borderId="103">
      <alignment horizontal="center" wrapText="1"/>
    </xf>
    <xf numFmtId="49" fontId="58" fillId="0" borderId="103">
      <alignment horizontal="center" wrapText="1"/>
    </xf>
    <xf numFmtId="49" fontId="90" fillId="0" borderId="34">
      <alignment horizontal="center" vertical="top" wrapText="1"/>
    </xf>
    <xf numFmtId="0" fontId="56" fillId="0" borderId="113">
      <alignment horizontal="center" shrinkToFit="1"/>
    </xf>
    <xf numFmtId="49" fontId="57" fillId="0" borderId="162">
      <alignment horizontal="center" shrinkToFit="1"/>
    </xf>
    <xf numFmtId="49" fontId="75" fillId="0" borderId="153">
      <alignment horizontal="left" vertical="center" wrapText="1" indent="1"/>
    </xf>
    <xf numFmtId="0" fontId="76" fillId="0" borderId="49">
      <alignment vertical="top"/>
    </xf>
    <xf numFmtId="49" fontId="57" fillId="0" borderId="101">
      <alignment horizontal="center"/>
    </xf>
    <xf numFmtId="49" fontId="58" fillId="0" borderId="101">
      <alignment horizontal="center"/>
    </xf>
    <xf numFmtId="49" fontId="58" fillId="0" borderId="101">
      <alignment horizontal="center"/>
    </xf>
    <xf numFmtId="49" fontId="58" fillId="0" borderId="101">
      <alignment horizontal="center"/>
    </xf>
    <xf numFmtId="49" fontId="58" fillId="0" borderId="101">
      <alignment horizontal="center"/>
    </xf>
    <xf numFmtId="49" fontId="65" fillId="0" borderId="34">
      <alignment horizontal="left" vertical="top" wrapText="1"/>
    </xf>
    <xf numFmtId="0" fontId="56" fillId="18" borderId="87"/>
    <xf numFmtId="0" fontId="56" fillId="35" borderId="49"/>
    <xf numFmtId="49" fontId="59" fillId="0" borderId="153">
      <alignment horizontal="left" vertical="center" wrapText="1" indent="3"/>
    </xf>
    <xf numFmtId="0" fontId="76" fillId="0" borderId="0">
      <alignment vertical="top"/>
    </xf>
    <xf numFmtId="0" fontId="15" fillId="38" borderId="49"/>
    <xf numFmtId="0" fontId="23" fillId="41" borderId="49"/>
    <xf numFmtId="0" fontId="23" fillId="41" borderId="49"/>
    <xf numFmtId="0" fontId="23" fillId="41" borderId="49"/>
    <xf numFmtId="0" fontId="23" fillId="41" borderId="49"/>
    <xf numFmtId="49" fontId="65" fillId="0" borderId="49">
      <alignment horizontal="center" vertical="top" wrapText="1"/>
    </xf>
    <xf numFmtId="0" fontId="70" fillId="0" borderId="0">
      <alignment horizontal="center" wrapText="1"/>
    </xf>
    <xf numFmtId="0" fontId="56" fillId="35" borderId="141"/>
    <xf numFmtId="0" fontId="59" fillId="0" borderId="153">
      <alignment horizontal="left" vertical="center" wrapText="1" indent="1"/>
    </xf>
    <xf numFmtId="0" fontId="76" fillId="0" borderId="44"/>
    <xf numFmtId="0" fontId="15" fillId="38" borderId="141"/>
    <xf numFmtId="0" fontId="23" fillId="41" borderId="141"/>
    <xf numFmtId="0" fontId="23" fillId="41" borderId="141"/>
    <xf numFmtId="0" fontId="23" fillId="41" borderId="141"/>
    <xf numFmtId="0" fontId="23" fillId="41" borderId="141"/>
    <xf numFmtId="49" fontId="65" fillId="0" borderId="0">
      <alignment horizontal="center" vertical="top" wrapText="1"/>
    </xf>
    <xf numFmtId="0" fontId="56" fillId="0" borderId="0">
      <alignment horizontal="center"/>
    </xf>
    <xf numFmtId="49" fontId="57" fillId="0" borderId="63"/>
    <xf numFmtId="49" fontId="102" fillId="0" borderId="153">
      <alignment horizontal="left" vertical="center" wrapText="1"/>
    </xf>
    <xf numFmtId="0" fontId="76" fillId="0" borderId="44">
      <alignment vertical="top"/>
    </xf>
    <xf numFmtId="0" fontId="57" fillId="0" borderId="63"/>
    <xf numFmtId="0" fontId="58" fillId="0" borderId="63"/>
    <xf numFmtId="0" fontId="58" fillId="0" borderId="63"/>
    <xf numFmtId="0" fontId="58" fillId="0" borderId="63"/>
    <xf numFmtId="0" fontId="58" fillId="0" borderId="63"/>
    <xf numFmtId="0" fontId="93" fillId="0" borderId="43"/>
    <xf numFmtId="0" fontId="56" fillId="0" borderId="33">
      <alignment horizontal="center" vertical="center"/>
    </xf>
    <xf numFmtId="0" fontId="57" fillId="0" borderId="0">
      <alignment horizontal="center"/>
    </xf>
    <xf numFmtId="49" fontId="59" fillId="0" borderId="153">
      <alignment vertical="center" wrapText="1"/>
    </xf>
    <xf numFmtId="0" fontId="76" fillId="0" borderId="81">
      <alignment shrinkToFit="1"/>
    </xf>
    <xf numFmtId="0" fontId="57"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103" fillId="0" borderId="49">
      <alignment horizontal="center"/>
    </xf>
    <xf numFmtId="0" fontId="56" fillId="18" borderId="31"/>
    <xf numFmtId="0" fontId="57" fillId="0" borderId="87">
      <alignment horizontal="left"/>
    </xf>
    <xf numFmtId="49" fontId="98" fillId="0" borderId="153">
      <alignment horizontal="left" vertical="center" wrapText="1"/>
    </xf>
    <xf numFmtId="0" fontId="76" fillId="0" borderId="75"/>
    <xf numFmtId="49" fontId="57" fillId="0" borderId="49"/>
    <xf numFmtId="49" fontId="58" fillId="0" borderId="49"/>
    <xf numFmtId="49" fontId="58" fillId="0" borderId="49"/>
    <xf numFmtId="49" fontId="58" fillId="0" borderId="49"/>
    <xf numFmtId="49" fontId="58" fillId="0" borderId="49"/>
    <xf numFmtId="0" fontId="103" fillId="0" borderId="0">
      <alignment horizontal="center"/>
    </xf>
    <xf numFmtId="0" fontId="56" fillId="0" borderId="115">
      <alignment horizontal="center" shrinkToFit="1"/>
    </xf>
    <xf numFmtId="49" fontId="57" fillId="0" borderId="115">
      <alignment horizontal="center" shrinkToFit="1"/>
    </xf>
    <xf numFmtId="49" fontId="75" fillId="36" borderId="156">
      <alignment horizontal="center" vertical="center" wrapText="1"/>
    </xf>
    <xf numFmtId="0" fontId="76" fillId="0" borderId="75">
      <alignment vertical="top"/>
    </xf>
    <xf numFmtId="49" fontId="57" fillId="0" borderId="0"/>
    <xf numFmtId="49" fontId="58" fillId="0" borderId="0"/>
    <xf numFmtId="49" fontId="58" fillId="0" borderId="0"/>
    <xf numFmtId="49" fontId="58" fillId="0" borderId="0"/>
    <xf numFmtId="49" fontId="58" fillId="0" borderId="0"/>
    <xf numFmtId="2" fontId="82" fillId="0" borderId="34">
      <alignment horizontal="center" vertical="center" shrinkToFit="1"/>
    </xf>
    <xf numFmtId="0" fontId="56" fillId="0" borderId="116">
      <alignment horizontal="center" shrinkToFit="1"/>
    </xf>
    <xf numFmtId="49" fontId="57" fillId="0" borderId="116">
      <alignment horizontal="center" shrinkToFit="1"/>
    </xf>
    <xf numFmtId="49" fontId="78" fillId="36" borderId="163">
      <alignment horizontal="center" vertical="center" wrapText="1"/>
    </xf>
    <xf numFmtId="4" fontId="91" fillId="0" borderId="34">
      <alignment horizontal="center" vertical="top"/>
    </xf>
    <xf numFmtId="49" fontId="57" fillId="0" borderId="51">
      <alignment horizontal="center"/>
    </xf>
    <xf numFmtId="49" fontId="58" fillId="0" borderId="51">
      <alignment horizontal="center"/>
    </xf>
    <xf numFmtId="49" fontId="58" fillId="0" borderId="51">
      <alignment horizontal="center"/>
    </xf>
    <xf numFmtId="49" fontId="58" fillId="0" borderId="51">
      <alignment horizontal="center"/>
    </xf>
    <xf numFmtId="49" fontId="58" fillId="0" borderId="51">
      <alignment horizontal="center"/>
    </xf>
    <xf numFmtId="2" fontId="104" fillId="0" borderId="34">
      <alignment horizontal="center" vertical="center" shrinkToFit="1"/>
    </xf>
    <xf numFmtId="0" fontId="56" fillId="0" borderId="33">
      <alignment horizontal="center" shrinkToFit="1"/>
    </xf>
    <xf numFmtId="49" fontId="57" fillId="0" borderId="164">
      <alignment horizontal="center" shrinkToFit="1"/>
    </xf>
    <xf numFmtId="49" fontId="75" fillId="0" borderId="148">
      <alignment horizontal="left" vertical="center" wrapText="1"/>
    </xf>
    <xf numFmtId="0" fontId="76" fillId="40" borderId="44"/>
    <xf numFmtId="49" fontId="57" fillId="0" borderId="65">
      <alignment horizontal="center"/>
    </xf>
    <xf numFmtId="49" fontId="58" fillId="0" borderId="65">
      <alignment horizontal="center"/>
    </xf>
    <xf numFmtId="49" fontId="58" fillId="0" borderId="65">
      <alignment horizontal="center"/>
    </xf>
    <xf numFmtId="49" fontId="58" fillId="0" borderId="65">
      <alignment horizontal="center"/>
    </xf>
    <xf numFmtId="49" fontId="58" fillId="0" borderId="65">
      <alignment horizontal="center"/>
    </xf>
    <xf numFmtId="0" fontId="77" fillId="0" borderId="0">
      <alignment shrinkToFit="1"/>
    </xf>
    <xf numFmtId="0" fontId="56" fillId="0" borderId="33">
      <alignment horizontal="center" vertical="center" wrapText="1"/>
    </xf>
    <xf numFmtId="49" fontId="57" fillId="0" borderId="33">
      <alignment horizontal="center" vertical="center" wrapText="1"/>
    </xf>
    <xf numFmtId="49" fontId="59" fillId="36" borderId="159">
      <alignment horizontal="left" vertical="center" wrapText="1"/>
    </xf>
    <xf numFmtId="49" fontId="57" fillId="0" borderId="33">
      <alignment horizontal="center" vertical="center" wrapText="1"/>
    </xf>
    <xf numFmtId="49" fontId="57" fillId="0" borderId="34">
      <alignment horizontal="center"/>
    </xf>
    <xf numFmtId="4" fontId="48" fillId="43" borderId="34">
      <alignment horizontal="right" vertical="top" shrinkToFit="1"/>
    </xf>
    <xf numFmtId="49" fontId="58" fillId="0" borderId="34">
      <alignment horizontal="center"/>
    </xf>
    <xf numFmtId="49" fontId="58" fillId="0" borderId="34">
      <alignment horizontal="center"/>
    </xf>
    <xf numFmtId="49" fontId="58" fillId="0" borderId="34">
      <alignment horizontal="center"/>
    </xf>
    <xf numFmtId="49" fontId="105" fillId="0" borderId="49">
      <alignment horizontal="right" vertical="top" shrinkToFit="1"/>
    </xf>
    <xf numFmtId="0" fontId="56" fillId="0" borderId="33">
      <alignment horizontal="center" vertical="center" wrapText="1"/>
    </xf>
    <xf numFmtId="49" fontId="57" fillId="0" borderId="33">
      <alignment horizontal="center" vertical="center" wrapText="1"/>
    </xf>
    <xf numFmtId="0" fontId="15" fillId="0" borderId="0">
      <alignment vertical="center"/>
    </xf>
    <xf numFmtId="49" fontId="57" fillId="0" borderId="33">
      <alignment horizontal="center" vertical="center" wrapText="1"/>
    </xf>
    <xf numFmtId="49" fontId="57" fillId="0" borderId="34">
      <alignment horizontal="center" vertical="center" wrapText="1"/>
    </xf>
    <xf numFmtId="4" fontId="48" fillId="42" borderId="34">
      <alignment horizontal="right" vertical="top" shrinkToFi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105" fillId="0" borderId="0">
      <alignment horizontal="right" vertical="top" shrinkToFit="1"/>
    </xf>
    <xf numFmtId="0" fontId="56" fillId="18" borderId="24"/>
    <xf numFmtId="4" fontId="57" fillId="0" borderId="115">
      <alignment horizontal="right"/>
    </xf>
    <xf numFmtId="0" fontId="15" fillId="0" borderId="49">
      <alignment vertical="center"/>
    </xf>
    <xf numFmtId="4" fontId="48" fillId="44" borderId="34">
      <alignment horizontal="right" vertical="top" shrinkToFit="1"/>
    </xf>
    <xf numFmtId="49" fontId="57"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0" fontId="77" fillId="0" borderId="49">
      <alignment vertical="top" wrapText="1"/>
    </xf>
    <xf numFmtId="0" fontId="56" fillId="0" borderId="33">
      <alignment horizontal="right" shrinkToFit="1"/>
    </xf>
    <xf numFmtId="49" fontId="57" fillId="0" borderId="116">
      <alignment horizontal="center"/>
    </xf>
    <xf numFmtId="0" fontId="24" fillId="0" borderId="0"/>
    <xf numFmtId="0" fontId="86" fillId="0" borderId="0">
      <alignment horizontal="center"/>
    </xf>
    <xf numFmtId="0" fontId="15" fillId="38" borderId="102"/>
    <xf numFmtId="0" fontId="23" fillId="41" borderId="102"/>
    <xf numFmtId="0" fontId="23" fillId="41" borderId="102"/>
    <xf numFmtId="0" fontId="23" fillId="41" borderId="102"/>
    <xf numFmtId="0" fontId="23" fillId="41" borderId="102"/>
    <xf numFmtId="0" fontId="77" fillId="0" borderId="0">
      <alignment vertical="top" wrapText="1"/>
    </xf>
    <xf numFmtId="0" fontId="56" fillId="0" borderId="116">
      <alignment horizontal="center"/>
    </xf>
    <xf numFmtId="4" fontId="57" fillId="0" borderId="33">
      <alignment horizontal="right"/>
    </xf>
    <xf numFmtId="4" fontId="57" fillId="0" borderId="34">
      <alignment horizontal="right"/>
    </xf>
    <xf numFmtId="4" fontId="57" fillId="0" borderId="33">
      <alignment horizontal="right"/>
    </xf>
    <xf numFmtId="0" fontId="59" fillId="0" borderId="0"/>
    <xf numFmtId="0" fontId="106" fillId="40" borderId="141"/>
    <xf numFmtId="4" fontId="57" fillId="0" borderId="34">
      <alignment horizontal="right"/>
    </xf>
    <xf numFmtId="4" fontId="58" fillId="0" borderId="34">
      <alignment horizontal="right"/>
    </xf>
    <xf numFmtId="4" fontId="58" fillId="0" borderId="34">
      <alignment horizontal="right"/>
    </xf>
    <xf numFmtId="4" fontId="58" fillId="0" borderId="34">
      <alignment horizontal="right"/>
    </xf>
    <xf numFmtId="4" fontId="58" fillId="0" borderId="34">
      <alignment horizontal="right"/>
    </xf>
    <xf numFmtId="0" fontId="107" fillId="0" borderId="0">
      <alignment horizontal="right"/>
    </xf>
    <xf numFmtId="0" fontId="56" fillId="18" borderId="16"/>
    <xf numFmtId="0" fontId="56" fillId="35" borderId="87"/>
    <xf numFmtId="0" fontId="59" fillId="0" borderId="0">
      <alignment vertical="center"/>
    </xf>
    <xf numFmtId="166" fontId="91" fillId="0" borderId="34">
      <alignment horizontal="center" vertical="top" wrapText="1"/>
    </xf>
    <xf numFmtId="0" fontId="57" fillId="36" borderId="63"/>
    <xf numFmtId="0" fontId="58" fillId="37" borderId="63"/>
    <xf numFmtId="0" fontId="58" fillId="37" borderId="63"/>
    <xf numFmtId="0" fontId="58" fillId="37" borderId="63"/>
    <xf numFmtId="0" fontId="58" fillId="37" borderId="63"/>
    <xf numFmtId="0" fontId="103" fillId="0" borderId="0">
      <alignment horizontal="right"/>
    </xf>
    <xf numFmtId="0" fontId="56" fillId="33" borderId="7"/>
    <xf numFmtId="0" fontId="56" fillId="35" borderId="16"/>
    <xf numFmtId="0" fontId="47" fillId="0" borderId="0">
      <alignment vertical="center"/>
    </xf>
    <xf numFmtId="4" fontId="91" fillId="0" borderId="34">
      <alignment horizontal="right" vertical="top" shrinkToFit="1"/>
    </xf>
    <xf numFmtId="0" fontId="92"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49" fontId="108" fillId="0" borderId="43">
      <alignment horizontal="center" vertical="top" wrapText="1"/>
    </xf>
    <xf numFmtId="0" fontId="56" fillId="0" borderId="25">
      <alignment wrapText="1"/>
    </xf>
    <xf numFmtId="0" fontId="57" fillId="36" borderId="7"/>
    <xf numFmtId="4" fontId="57" fillId="0" borderId="34">
      <alignment horizontal="right"/>
    </xf>
    <xf numFmtId="4" fontId="48" fillId="0" borderId="49">
      <alignment horizontal="right" vertical="top" shrinkToFit="1"/>
    </xf>
    <xf numFmtId="0" fontId="47" fillId="36" borderId="0">
      <alignment vertical="center"/>
    </xf>
    <xf numFmtId="0" fontId="109" fillId="0" borderId="81"/>
    <xf numFmtId="0" fontId="109" fillId="0" borderId="81"/>
    <xf numFmtId="0" fontId="109" fillId="0" borderId="81"/>
    <xf numFmtId="0" fontId="109" fillId="0" borderId="81"/>
    <xf numFmtId="0" fontId="109" fillId="0" borderId="81"/>
    <xf numFmtId="0" fontId="103" fillId="0" borderId="49">
      <alignment horizontal="right"/>
    </xf>
    <xf numFmtId="0" fontId="56" fillId="0" borderId="28">
      <alignment wrapText="1"/>
    </xf>
    <xf numFmtId="49" fontId="57" fillId="0" borderId="87"/>
    <xf numFmtId="0" fontId="15" fillId="0" borderId="43">
      <alignment horizontal="left" vertical="center"/>
    </xf>
    <xf numFmtId="4" fontId="48" fillId="0" borderId="0">
      <alignment horizontal="right" vertical="top" shrinkToFit="1"/>
    </xf>
    <xf numFmtId="49" fontId="56" fillId="0" borderId="89">
      <alignment horizontal="right"/>
    </xf>
    <xf numFmtId="49" fontId="110" fillId="0" borderId="89">
      <alignment horizontal="right"/>
    </xf>
    <xf numFmtId="49" fontId="110" fillId="0" borderId="89">
      <alignment horizontal="right"/>
    </xf>
    <xf numFmtId="49" fontId="110" fillId="0" borderId="89">
      <alignment horizontal="right"/>
    </xf>
    <xf numFmtId="49" fontId="110" fillId="0" borderId="89">
      <alignment horizontal="right"/>
    </xf>
    <xf numFmtId="0" fontId="103" fillId="0" borderId="0">
      <alignment horizontal="left"/>
    </xf>
    <xf numFmtId="0" fontId="56" fillId="0" borderId="87"/>
    <xf numFmtId="0" fontId="57" fillId="0" borderId="33">
      <alignment horizontal="center" vertical="center" wrapText="1"/>
    </xf>
    <xf numFmtId="0" fontId="15" fillId="0" borderId="34">
      <alignment horizontal="left" vertical="center" wrapText="1"/>
    </xf>
    <xf numFmtId="0" fontId="57" fillId="0" borderId="33">
      <alignment horizontal="center" vertical="center" wrapText="1"/>
    </xf>
    <xf numFmtId="0" fontId="57" fillId="0" borderId="89">
      <alignment horizontal="right"/>
    </xf>
    <xf numFmtId="167" fontId="97" fillId="0" borderId="34">
      <alignment horizontal="right" vertical="top" shrinkToFit="1"/>
    </xf>
    <xf numFmtId="0" fontId="58" fillId="0" borderId="89">
      <alignment horizontal="right"/>
    </xf>
    <xf numFmtId="0" fontId="58" fillId="0" borderId="89">
      <alignment horizontal="right"/>
    </xf>
    <xf numFmtId="0" fontId="58" fillId="0" borderId="89">
      <alignment horizontal="right"/>
    </xf>
    <xf numFmtId="0" fontId="103" fillId="0" borderId="49">
      <alignment horizontal="left"/>
    </xf>
    <xf numFmtId="0" fontId="56" fillId="0" borderId="33">
      <alignment horizontal="center" vertical="center" wrapText="1"/>
    </xf>
    <xf numFmtId="49" fontId="57" fillId="0" borderId="67">
      <alignment horizontal="center" vertical="center"/>
    </xf>
    <xf numFmtId="0" fontId="15" fillId="0" borderId="49">
      <alignment horizontal="left" vertical="center"/>
    </xf>
    <xf numFmtId="49" fontId="57" fillId="0" borderId="67">
      <alignment horizontal="center" vertical="center"/>
    </xf>
    <xf numFmtId="0" fontId="53" fillId="0" borderId="43"/>
    <xf numFmtId="167" fontId="111" fillId="43" borderId="34">
      <alignment horizontal="right" vertical="top" shrinkToFit="1"/>
    </xf>
    <xf numFmtId="0" fontId="109" fillId="0" borderId="43"/>
    <xf numFmtId="0" fontId="109" fillId="0" borderId="43"/>
    <xf numFmtId="0" fontId="109" fillId="0" borderId="43"/>
    <xf numFmtId="0" fontId="100" fillId="0" borderId="0"/>
    <xf numFmtId="0" fontId="56" fillId="0" borderId="69">
      <alignment horizontal="center" vertical="center"/>
    </xf>
    <xf numFmtId="0" fontId="57" fillId="0" borderId="25"/>
    <xf numFmtId="0" fontId="59" fillId="0" borderId="0">
      <alignment horizontal="center" vertical="center"/>
    </xf>
    <xf numFmtId="167" fontId="111" fillId="42" borderId="34">
      <alignment horizontal="right" vertical="top" shrinkToFit="1"/>
    </xf>
    <xf numFmtId="0" fontId="57" fillId="0" borderId="90">
      <alignment horizontal="center"/>
    </xf>
    <xf numFmtId="0" fontId="58" fillId="0" borderId="90">
      <alignment horizontal="center"/>
    </xf>
    <xf numFmtId="0" fontId="58" fillId="0" borderId="90">
      <alignment horizontal="center"/>
    </xf>
    <xf numFmtId="0" fontId="58" fillId="0" borderId="90">
      <alignment horizontal="center"/>
    </xf>
    <xf numFmtId="0" fontId="58" fillId="0" borderId="90">
      <alignment horizontal="center"/>
    </xf>
    <xf numFmtId="0" fontId="77" fillId="0" borderId="49"/>
    <xf numFmtId="0" fontId="56" fillId="0" borderId="0">
      <alignment horizontal="right"/>
    </xf>
    <xf numFmtId="49" fontId="57" fillId="0" borderId="28"/>
    <xf numFmtId="49" fontId="75" fillId="0" borderId="0">
      <alignment horizontal="center" vertical="center" wrapText="1"/>
    </xf>
    <xf numFmtId="167" fontId="111" fillId="44" borderId="34">
      <alignment horizontal="right" vertical="top" shrinkToFit="1"/>
    </xf>
    <xf numFmtId="49" fontId="15" fillId="0" borderId="91">
      <alignment horizontal="center"/>
    </xf>
    <xf numFmtId="49" fontId="23" fillId="0" borderId="91">
      <alignment horizontal="center"/>
    </xf>
    <xf numFmtId="49" fontId="23" fillId="0" borderId="91">
      <alignment horizontal="center"/>
    </xf>
    <xf numFmtId="49" fontId="23" fillId="0" borderId="91">
      <alignment horizontal="center"/>
    </xf>
    <xf numFmtId="49" fontId="23" fillId="0" borderId="91">
      <alignment horizontal="center"/>
    </xf>
    <xf numFmtId="49" fontId="100" fillId="0" borderId="0">
      <alignment horizontal="left"/>
    </xf>
    <xf numFmtId="0" fontId="56" fillId="0" borderId="0">
      <alignment horizontal="right"/>
    </xf>
    <xf numFmtId="49" fontId="57" fillId="0" borderId="0">
      <alignment horizontal="right"/>
    </xf>
    <xf numFmtId="0" fontId="59" fillId="0" borderId="34">
      <alignment horizontal="center" vertical="center" wrapText="1"/>
    </xf>
    <xf numFmtId="168" fontId="58" fillId="0" borderId="93">
      <alignment horizontal="center"/>
    </xf>
    <xf numFmtId="14" fontId="57" fillId="0" borderId="93">
      <alignment horizontal="center"/>
    </xf>
    <xf numFmtId="168" fontId="58" fillId="0" borderId="93">
      <alignment horizontal="center"/>
    </xf>
    <xf numFmtId="168" fontId="58" fillId="0" borderId="93">
      <alignment horizontal="center"/>
    </xf>
    <xf numFmtId="168" fontId="58" fillId="0" borderId="93">
      <alignment horizontal="center"/>
    </xf>
    <xf numFmtId="168" fontId="58" fillId="0" borderId="93">
      <alignment horizontal="center"/>
    </xf>
    <xf numFmtId="0" fontId="105" fillId="37" borderId="44">
      <alignment horizontal="center" vertical="top" wrapText="1"/>
    </xf>
    <xf numFmtId="0" fontId="56" fillId="0" borderId="165"/>
    <xf numFmtId="0" fontId="57" fillId="0" borderId="0">
      <alignment horizontal="right"/>
    </xf>
    <xf numFmtId="0" fontId="59" fillId="0" borderId="34">
      <alignment horizontal="center" vertical="center"/>
    </xf>
    <xf numFmtId="0" fontId="58" fillId="0" borderId="166">
      <alignment horizontal="center"/>
    </xf>
    <xf numFmtId="0" fontId="57" fillId="0" borderId="166">
      <alignment horizontal="center"/>
    </xf>
    <xf numFmtId="0" fontId="58" fillId="0" borderId="166">
      <alignment horizontal="center"/>
    </xf>
    <xf numFmtId="0" fontId="58" fillId="0" borderId="166">
      <alignment horizontal="center"/>
    </xf>
    <xf numFmtId="0" fontId="58" fillId="0" borderId="166">
      <alignment horizontal="center"/>
    </xf>
    <xf numFmtId="0" fontId="58" fillId="0" borderId="166">
      <alignment horizontal="center"/>
    </xf>
    <xf numFmtId="0" fontId="105" fillId="37" borderId="44">
      <alignment horizontal="center" vertical="center" wrapText="1"/>
    </xf>
    <xf numFmtId="0" fontId="56" fillId="0" borderId="167"/>
    <xf numFmtId="0" fontId="70" fillId="0" borderId="128"/>
    <xf numFmtId="49" fontId="75" fillId="0" borderId="34">
      <alignment horizontal="center" vertical="center" wrapText="1"/>
    </xf>
    <xf numFmtId="49" fontId="58" fillId="0" borderId="168">
      <alignment horizontal="center"/>
    </xf>
    <xf numFmtId="49" fontId="57" fillId="0" borderId="168">
      <alignment horizontal="center"/>
    </xf>
    <xf numFmtId="49" fontId="58" fillId="0" borderId="168">
      <alignment horizontal="center"/>
    </xf>
    <xf numFmtId="49" fontId="58" fillId="0" borderId="168">
      <alignment horizontal="center"/>
    </xf>
    <xf numFmtId="49" fontId="58" fillId="0" borderId="168">
      <alignment horizontal="center"/>
    </xf>
    <xf numFmtId="49" fontId="58" fillId="0" borderId="168">
      <alignment horizontal="center"/>
    </xf>
    <xf numFmtId="0" fontId="90" fillId="0" borderId="34">
      <alignment horizontal="center" vertical="center" wrapText="1"/>
    </xf>
    <xf numFmtId="0" fontId="56" fillId="0" borderId="152">
      <alignment horizontal="right"/>
    </xf>
    <xf numFmtId="49" fontId="57" fillId="0" borderId="14">
      <alignment horizontal="right"/>
    </xf>
    <xf numFmtId="49" fontId="59" fillId="0" borderId="65">
      <alignment horizontal="center" vertical="center"/>
    </xf>
    <xf numFmtId="49" fontId="58" fillId="0" borderId="93">
      <alignment horizontal="center"/>
    </xf>
    <xf numFmtId="49" fontId="57" fillId="0" borderId="93">
      <alignment horizontal="center"/>
    </xf>
    <xf numFmtId="49" fontId="58" fillId="0" borderId="93">
      <alignment horizontal="center"/>
    </xf>
    <xf numFmtId="49" fontId="58" fillId="0" borderId="93">
      <alignment horizontal="center"/>
    </xf>
    <xf numFmtId="49" fontId="58" fillId="0" borderId="93">
      <alignment horizontal="center"/>
    </xf>
    <xf numFmtId="49" fontId="58" fillId="0" borderId="93">
      <alignment horizontal="center"/>
    </xf>
    <xf numFmtId="0" fontId="105" fillId="37" borderId="75">
      <alignment horizontal="center" vertical="center" wrapText="1"/>
    </xf>
    <xf numFmtId="0" fontId="70" fillId="0" borderId="128"/>
    <xf numFmtId="0" fontId="57" fillId="0" borderId="14">
      <alignment horizontal="right"/>
    </xf>
    <xf numFmtId="49" fontId="59" fillId="0" borderId="50">
      <alignment horizontal="center" vertical="center"/>
    </xf>
    <xf numFmtId="0" fontId="58" fillId="0" borderId="93">
      <alignment horizontal="center"/>
    </xf>
    <xf numFmtId="0" fontId="57" fillId="0" borderId="93">
      <alignment horizontal="center"/>
    </xf>
    <xf numFmtId="0" fontId="58" fillId="0" borderId="93">
      <alignment horizontal="center"/>
    </xf>
    <xf numFmtId="0" fontId="58" fillId="0" borderId="93">
      <alignment horizontal="center"/>
    </xf>
    <xf numFmtId="0" fontId="58" fillId="0" borderId="93">
      <alignment horizontal="center"/>
    </xf>
    <xf numFmtId="0" fontId="58" fillId="0" borderId="93">
      <alignment horizontal="center"/>
    </xf>
    <xf numFmtId="0" fontId="105" fillId="37" borderId="34">
      <alignment horizontal="center" vertical="top" wrapText="1"/>
    </xf>
    <xf numFmtId="0" fontId="56" fillId="0" borderId="14">
      <alignment horizontal="right"/>
    </xf>
    <xf numFmtId="0" fontId="70" fillId="0" borderId="25"/>
    <xf numFmtId="49" fontId="59" fillId="0" borderId="34">
      <alignment horizontal="center" vertical="center"/>
    </xf>
    <xf numFmtId="49" fontId="58" fillId="0" borderId="100">
      <alignment horizontal="center"/>
    </xf>
    <xf numFmtId="49" fontId="57" fillId="0" borderId="100">
      <alignment horizontal="center"/>
    </xf>
    <xf numFmtId="49" fontId="58" fillId="0" borderId="100">
      <alignment horizontal="center"/>
    </xf>
    <xf numFmtId="49" fontId="58" fillId="0" borderId="100">
      <alignment horizontal="center"/>
    </xf>
    <xf numFmtId="49" fontId="58" fillId="0" borderId="100">
      <alignment horizontal="center"/>
    </xf>
    <xf numFmtId="49" fontId="58" fillId="0" borderId="100">
      <alignment horizontal="center"/>
    </xf>
    <xf numFmtId="0" fontId="105" fillId="0" borderId="158">
      <alignment horizontal="center" vertical="top" wrapText="1"/>
    </xf>
    <xf numFmtId="0" fontId="56" fillId="0" borderId="14">
      <alignment horizontal="right"/>
    </xf>
    <xf numFmtId="0" fontId="56" fillId="0" borderId="111">
      <alignment horizontal="center"/>
    </xf>
    <xf numFmtId="0" fontId="47" fillId="0" borderId="65"/>
    <xf numFmtId="0" fontId="87" fillId="0" borderId="63"/>
    <xf numFmtId="0" fontId="24" fillId="0" borderId="63"/>
    <xf numFmtId="0" fontId="87" fillId="0" borderId="63"/>
    <xf numFmtId="0" fontId="87" fillId="0" borderId="63"/>
    <xf numFmtId="0" fontId="87" fillId="0" borderId="63"/>
    <xf numFmtId="0" fontId="87" fillId="0" borderId="63"/>
    <xf numFmtId="2" fontId="82" fillId="10" borderId="34">
      <alignment horizontal="center" vertical="center" shrinkToFit="1"/>
    </xf>
    <xf numFmtId="0" fontId="70" fillId="0" borderId="25"/>
    <xf numFmtId="49" fontId="57" fillId="0" borderId="23">
      <alignment horizontal="center"/>
    </xf>
    <xf numFmtId="49" fontId="75" fillId="0" borderId="34">
      <alignment horizontal="center" vertical="center"/>
    </xf>
    <xf numFmtId="0" fontId="109" fillId="0" borderId="0"/>
    <xf numFmtId="0" fontId="53" fillId="0" borderId="0"/>
    <xf numFmtId="0" fontId="109" fillId="0" borderId="0"/>
    <xf numFmtId="0" fontId="109" fillId="0" borderId="0"/>
    <xf numFmtId="0" fontId="109" fillId="0" borderId="0"/>
    <xf numFmtId="0" fontId="109" fillId="0" borderId="0"/>
    <xf numFmtId="2" fontId="104" fillId="10" borderId="34">
      <alignment horizontal="center" vertical="center" shrinkToFit="1"/>
    </xf>
    <xf numFmtId="0" fontId="56" fillId="0" borderId="111">
      <alignment horizontal="center"/>
    </xf>
    <xf numFmtId="14" fontId="57" fillId="0" borderId="27">
      <alignment horizontal="center"/>
    </xf>
    <xf numFmtId="49" fontId="75" fillId="0" borderId="65">
      <alignment horizontal="center" vertical="center" wrapText="1"/>
    </xf>
    <xf numFmtId="0" fontId="23" fillId="0" borderId="45"/>
    <xf numFmtId="0" fontId="15" fillId="0" borderId="45"/>
    <xf numFmtId="0" fontId="23" fillId="0" borderId="45"/>
    <xf numFmtId="0" fontId="23" fillId="0" borderId="45"/>
    <xf numFmtId="0" fontId="23" fillId="0" borderId="45"/>
    <xf numFmtId="0" fontId="23" fillId="0" borderId="45"/>
    <xf numFmtId="0" fontId="56" fillId="0" borderId="23">
      <alignment horizontal="center"/>
    </xf>
    <xf numFmtId="0" fontId="57" fillId="0" borderId="169">
      <alignment horizontal="center"/>
    </xf>
    <xf numFmtId="49" fontId="59" fillId="0" borderId="50">
      <alignment horizontal="center" vertical="center" wrapText="1"/>
    </xf>
    <xf numFmtId="0" fontId="23" fillId="0" borderId="105"/>
    <xf numFmtId="0" fontId="15" fillId="0" borderId="105"/>
    <xf numFmtId="0" fontId="23" fillId="0" borderId="105"/>
    <xf numFmtId="0" fontId="23" fillId="0" borderId="105"/>
    <xf numFmtId="0" fontId="23" fillId="0" borderId="105"/>
    <xf numFmtId="0" fontId="23" fillId="0" borderId="105"/>
    <xf numFmtId="0" fontId="56" fillId="0" borderId="27">
      <alignment horizontal="center"/>
    </xf>
    <xf numFmtId="49" fontId="57" fillId="0" borderId="21">
      <alignment horizontal="center"/>
    </xf>
    <xf numFmtId="49" fontId="59" fillId="0" borderId="34">
      <alignment horizontal="center" vertical="center" wrapText="1"/>
    </xf>
    <xf numFmtId="0" fontId="58" fillId="0" borderId="57">
      <alignment horizontal="left" wrapText="1"/>
    </xf>
    <xf numFmtId="0" fontId="57" fillId="0" borderId="57">
      <alignment horizontal="left" wrapText="1"/>
    </xf>
    <xf numFmtId="0" fontId="58" fillId="0" borderId="57">
      <alignment horizontal="left" wrapText="1"/>
    </xf>
    <xf numFmtId="0" fontId="58" fillId="0" borderId="57">
      <alignment horizontal="left" wrapText="1"/>
    </xf>
    <xf numFmtId="0" fontId="58" fillId="0" borderId="57">
      <alignment horizontal="left" wrapText="1"/>
    </xf>
    <xf numFmtId="49" fontId="58" fillId="0" borderId="0">
      <alignment horizontal="right"/>
    </xf>
    <xf numFmtId="0" fontId="56" fillId="0" borderId="169">
      <alignment horizontal="center"/>
    </xf>
    <xf numFmtId="49" fontId="57" fillId="0" borderId="27">
      <alignment horizontal="center"/>
    </xf>
    <xf numFmtId="49" fontId="75" fillId="0" borderId="65">
      <alignment horizontal="center" vertical="center"/>
    </xf>
    <xf numFmtId="49" fontId="58" fillId="0" borderId="117">
      <alignment horizontal="center"/>
    </xf>
    <xf numFmtId="49" fontId="57" fillId="0" borderId="117">
      <alignment horizontal="center"/>
    </xf>
    <xf numFmtId="49" fontId="58" fillId="0" borderId="117">
      <alignment horizontal="center"/>
    </xf>
    <xf numFmtId="49" fontId="58" fillId="0" borderId="117">
      <alignment horizontal="center"/>
    </xf>
    <xf numFmtId="49" fontId="58" fillId="0" borderId="117">
      <alignment horizontal="center"/>
    </xf>
    <xf numFmtId="0" fontId="58" fillId="0" borderId="0">
      <alignment horizontal="right"/>
    </xf>
    <xf numFmtId="0" fontId="56" fillId="0" borderId="21">
      <alignment horizontal="center"/>
    </xf>
    <xf numFmtId="0" fontId="57" fillId="0" borderId="27">
      <alignment horizontal="center"/>
    </xf>
    <xf numFmtId="0" fontId="59" fillId="0" borderId="65">
      <alignment horizontal="center" vertical="center"/>
    </xf>
    <xf numFmtId="0" fontId="94" fillId="0" borderId="0">
      <alignment horizontal="left" wrapText="1"/>
    </xf>
    <xf numFmtId="0" fontId="92" fillId="0" borderId="0">
      <alignment horizontal="left" wrapText="1"/>
    </xf>
    <xf numFmtId="0" fontId="94" fillId="0" borderId="0">
      <alignment horizontal="left" wrapText="1"/>
    </xf>
    <xf numFmtId="0" fontId="94" fillId="0" borderId="0">
      <alignment horizontal="left" wrapText="1"/>
    </xf>
    <xf numFmtId="0" fontId="94" fillId="0" borderId="0">
      <alignment horizontal="left" wrapText="1"/>
    </xf>
    <xf numFmtId="4" fontId="58" fillId="0" borderId="57">
      <alignment horizontal="right"/>
    </xf>
    <xf numFmtId="0" fontId="56" fillId="0" borderId="27">
      <alignment horizontal="center"/>
    </xf>
    <xf numFmtId="49" fontId="57" fillId="0" borderId="30">
      <alignment horizontal="center"/>
    </xf>
    <xf numFmtId="0" fontId="59" fillId="0" borderId="50">
      <alignment horizontal="center" vertical="center"/>
    </xf>
    <xf numFmtId="49" fontId="23" fillId="0" borderId="0"/>
    <xf numFmtId="49" fontId="15" fillId="0" borderId="0"/>
    <xf numFmtId="49" fontId="23" fillId="0" borderId="0"/>
    <xf numFmtId="49" fontId="23" fillId="0" borderId="0"/>
    <xf numFmtId="49" fontId="23" fillId="0" borderId="0"/>
    <xf numFmtId="49" fontId="58" fillId="0" borderId="117">
      <alignment horizontal="center"/>
    </xf>
    <xf numFmtId="0" fontId="56" fillId="0" borderId="27">
      <alignment horizontal="center"/>
    </xf>
    <xf numFmtId="49" fontId="57" fillId="0" borderId="7"/>
    <xf numFmtId="49" fontId="75" fillId="0" borderId="50">
      <alignment horizontal="left" vertical="center"/>
    </xf>
    <xf numFmtId="0" fontId="58" fillId="0" borderId="0">
      <alignment horizontal="right"/>
    </xf>
    <xf numFmtId="0" fontId="57"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left" wrapText="1"/>
    </xf>
    <xf numFmtId="0" fontId="56" fillId="0" borderId="30">
      <alignment horizontal="center"/>
    </xf>
    <xf numFmtId="49" fontId="57" fillId="0" borderId="67">
      <alignment horizontal="center" vertical="center" wrapText="1"/>
    </xf>
    <xf numFmtId="49" fontId="75" fillId="0" borderId="50">
      <alignment horizontal="center" vertical="center"/>
    </xf>
    <xf numFmtId="49" fontId="57" fillId="0" borderId="67">
      <alignment horizontal="center" vertical="center" wrapText="1"/>
    </xf>
    <xf numFmtId="49" fontId="57" fillId="0" borderId="0">
      <alignment horizontal="right"/>
    </xf>
    <xf numFmtId="49" fontId="58" fillId="0" borderId="0">
      <alignment horizontal="right"/>
    </xf>
    <xf numFmtId="49" fontId="58" fillId="0" borderId="0">
      <alignment horizontal="right"/>
    </xf>
    <xf numFmtId="49" fontId="58" fillId="0" borderId="0">
      <alignment horizontal="right"/>
    </xf>
    <xf numFmtId="0" fontId="58" fillId="0" borderId="43">
      <alignment horizontal="left"/>
    </xf>
    <xf numFmtId="0" fontId="56" fillId="0" borderId="7"/>
    <xf numFmtId="0" fontId="57" fillId="0" borderId="119">
      <alignment horizontal="center" vertical="center"/>
    </xf>
    <xf numFmtId="49" fontId="59" fillId="0" borderId="49">
      <alignment horizontal="center" vertical="center"/>
    </xf>
    <xf numFmtId="4" fontId="58" fillId="0" borderId="57">
      <alignment horizontal="right"/>
    </xf>
    <xf numFmtId="4" fontId="57" fillId="0" borderId="57">
      <alignment horizontal="right"/>
    </xf>
    <xf numFmtId="4" fontId="58" fillId="0" borderId="57">
      <alignment horizontal="right"/>
    </xf>
    <xf numFmtId="4" fontId="58" fillId="0" borderId="57">
      <alignment horizontal="right"/>
    </xf>
    <xf numFmtId="4" fontId="58" fillId="0" borderId="57">
      <alignment horizontal="right"/>
    </xf>
    <xf numFmtId="0" fontId="58" fillId="0" borderId="66">
      <alignment horizontal="left" wrapText="1"/>
    </xf>
    <xf numFmtId="0" fontId="56" fillId="0" borderId="67">
      <alignment horizontal="center" vertical="center" wrapText="1"/>
    </xf>
    <xf numFmtId="4" fontId="57" fillId="0" borderId="120">
      <alignment horizontal="right"/>
    </xf>
    <xf numFmtId="0" fontId="57" fillId="0" borderId="0">
      <alignment horizontal="center" vertical="center"/>
    </xf>
    <xf numFmtId="0" fontId="58" fillId="0" borderId="0">
      <alignment horizontal="left" wrapText="1"/>
    </xf>
    <xf numFmtId="0" fontId="57" fillId="0" borderId="0">
      <alignment horizontal="left" wrapText="1"/>
    </xf>
    <xf numFmtId="0" fontId="58" fillId="0" borderId="0">
      <alignment horizontal="left" wrapText="1"/>
    </xf>
    <xf numFmtId="0" fontId="58" fillId="0" borderId="0">
      <alignment horizontal="left" wrapText="1"/>
    </xf>
    <xf numFmtId="0" fontId="58" fillId="0" borderId="0">
      <alignment horizontal="left" wrapText="1"/>
    </xf>
    <xf numFmtId="0" fontId="58" fillId="0" borderId="44"/>
    <xf numFmtId="0" fontId="56" fillId="0" borderId="170">
      <alignment horizontal="center" vertical="center"/>
    </xf>
    <xf numFmtId="49" fontId="57" fillId="0" borderId="171">
      <alignment horizontal="center"/>
    </xf>
    <xf numFmtId="0" fontId="47" fillId="0" borderId="0"/>
    <xf numFmtId="0" fontId="58" fillId="0" borderId="43">
      <alignment horizontal="left"/>
    </xf>
    <xf numFmtId="0" fontId="57" fillId="0" borderId="43">
      <alignment horizontal="left"/>
    </xf>
    <xf numFmtId="0" fontId="58" fillId="0" borderId="43">
      <alignment horizontal="left"/>
    </xf>
    <xf numFmtId="0" fontId="58" fillId="0" borderId="43">
      <alignment horizontal="left"/>
    </xf>
    <xf numFmtId="0" fontId="58" fillId="0" borderId="43">
      <alignment horizontal="left"/>
    </xf>
    <xf numFmtId="0" fontId="61" fillId="0" borderId="172">
      <alignment horizontal="left" wrapText="1"/>
    </xf>
    <xf numFmtId="0" fontId="56" fillId="0" borderId="121">
      <alignment horizontal="right" shrinkToFit="1"/>
    </xf>
    <xf numFmtId="4" fontId="57" fillId="0" borderId="121">
      <alignment horizontal="right"/>
    </xf>
    <xf numFmtId="0" fontId="59" fillId="36" borderId="0"/>
    <xf numFmtId="0" fontId="58" fillId="0" borderId="66">
      <alignment horizontal="left" wrapText="1"/>
    </xf>
    <xf numFmtId="0" fontId="57" fillId="0" borderId="66">
      <alignment horizontal="left" wrapText="1"/>
    </xf>
    <xf numFmtId="0" fontId="58" fillId="0" borderId="66">
      <alignment horizontal="left" wrapText="1"/>
    </xf>
    <xf numFmtId="0" fontId="58" fillId="0" borderId="66">
      <alignment horizontal="left" wrapText="1"/>
    </xf>
    <xf numFmtId="0" fontId="58" fillId="0" borderId="66">
      <alignment horizontal="left" wrapText="1"/>
    </xf>
    <xf numFmtId="0" fontId="58" fillId="0" borderId="54">
      <alignment horizontal="left" wrapText="1" indent="2"/>
    </xf>
    <xf numFmtId="0" fontId="56" fillId="0" borderId="131">
      <alignment horizontal="center"/>
    </xf>
    <xf numFmtId="0" fontId="64" fillId="0" borderId="151"/>
    <xf numFmtId="0" fontId="63" fillId="0" borderId="0">
      <alignment horizontal="center" vertical="center" wrapText="1"/>
    </xf>
    <xf numFmtId="0" fontId="58" fillId="0" borderId="44"/>
    <xf numFmtId="0" fontId="57" fillId="0" borderId="44"/>
    <xf numFmtId="0" fontId="58" fillId="0" borderId="44"/>
    <xf numFmtId="0" fontId="58" fillId="0" borderId="44"/>
    <xf numFmtId="0" fontId="58" fillId="0" borderId="44"/>
    <xf numFmtId="49" fontId="58" fillId="0" borderId="0">
      <alignment horizontal="center" wrapText="1"/>
    </xf>
    <xf numFmtId="0" fontId="14" fillId="0" borderId="151"/>
    <xf numFmtId="0" fontId="57" fillId="0" borderId="10"/>
    <xf numFmtId="0" fontId="47" fillId="0" borderId="0">
      <alignment horizontal="center" vertical="center"/>
    </xf>
    <xf numFmtId="0" fontId="61" fillId="0" borderId="172">
      <alignment horizontal="left" wrapText="1"/>
    </xf>
    <xf numFmtId="0" fontId="62" fillId="0" borderId="172">
      <alignment horizontal="left" wrapText="1"/>
    </xf>
    <xf numFmtId="0" fontId="61" fillId="0" borderId="172">
      <alignment horizontal="left" wrapText="1"/>
    </xf>
    <xf numFmtId="0" fontId="61" fillId="0" borderId="172">
      <alignment horizontal="left" wrapText="1"/>
    </xf>
    <xf numFmtId="0" fontId="61" fillId="0" borderId="172">
      <alignment horizontal="left" wrapText="1"/>
    </xf>
    <xf numFmtId="49" fontId="58" fillId="0" borderId="101">
      <alignment horizontal="center" wrapText="1"/>
    </xf>
    <xf numFmtId="0" fontId="14" fillId="0" borderId="10"/>
    <xf numFmtId="0" fontId="57" fillId="0" borderId="105"/>
    <xf numFmtId="0" fontId="59" fillId="0" borderId="34">
      <alignment horizontal="center" vertical="center" wrapText="1"/>
    </xf>
    <xf numFmtId="0" fontId="58" fillId="0" borderId="54">
      <alignment horizontal="left" wrapText="1" indent="2"/>
    </xf>
    <xf numFmtId="0" fontId="57" fillId="0" borderId="54">
      <alignment horizontal="left" wrapText="1" indent="2"/>
    </xf>
    <xf numFmtId="0" fontId="58" fillId="0" borderId="54">
      <alignment horizontal="left" wrapText="1" indent="2"/>
    </xf>
    <xf numFmtId="0" fontId="58" fillId="0" borderId="54">
      <alignment horizontal="left" wrapText="1" indent="2"/>
    </xf>
    <xf numFmtId="0" fontId="58" fillId="0" borderId="54">
      <alignment horizontal="left" wrapText="1" indent="2"/>
    </xf>
    <xf numFmtId="0" fontId="58" fillId="0" borderId="173"/>
    <xf numFmtId="0" fontId="14" fillId="0" borderId="96"/>
    <xf numFmtId="0" fontId="57" fillId="0" borderId="0">
      <alignment horizontal="left" wrapText="1"/>
    </xf>
    <xf numFmtId="0" fontId="59" fillId="0" borderId="34">
      <alignment horizontal="center" vertical="center" wrapText="1"/>
    </xf>
    <xf numFmtId="49" fontId="58" fillId="0" borderId="0">
      <alignment horizontal="center" wrapText="1"/>
    </xf>
    <xf numFmtId="49" fontId="57" fillId="0" borderId="0">
      <alignment horizontal="center" wrapText="1"/>
    </xf>
    <xf numFmtId="49" fontId="58" fillId="0" borderId="0">
      <alignment horizontal="center" wrapText="1"/>
    </xf>
    <xf numFmtId="49" fontId="58" fillId="0" borderId="0">
      <alignment horizontal="center" wrapText="1"/>
    </xf>
    <xf numFmtId="49" fontId="58" fillId="0" borderId="0">
      <alignment horizontal="center" wrapText="1"/>
    </xf>
    <xf numFmtId="0" fontId="58" fillId="0" borderId="143">
      <alignment horizontal="center" wrapText="1"/>
    </xf>
    <xf numFmtId="0" fontId="56" fillId="0" borderId="0">
      <alignment horizontal="left" wrapText="1"/>
    </xf>
    <xf numFmtId="0" fontId="62" fillId="0" borderId="25">
      <alignment horizontal="center"/>
    </xf>
    <xf numFmtId="0" fontId="59" fillId="0" borderId="65">
      <alignment horizontal="center" vertical="center" wrapText="1"/>
    </xf>
    <xf numFmtId="49" fontId="58" fillId="0" borderId="101">
      <alignment horizontal="center" wrapText="1"/>
    </xf>
    <xf numFmtId="49" fontId="57" fillId="0" borderId="101">
      <alignment horizontal="center" wrapText="1"/>
    </xf>
    <xf numFmtId="49" fontId="58" fillId="0" borderId="101">
      <alignment horizontal="center" wrapText="1"/>
    </xf>
    <xf numFmtId="49" fontId="58" fillId="0" borderId="101">
      <alignment horizontal="center" wrapText="1"/>
    </xf>
    <xf numFmtId="49" fontId="58" fillId="0" borderId="101">
      <alignment horizontal="center" wrapText="1"/>
    </xf>
    <xf numFmtId="0" fontId="23" fillId="41" borderId="63"/>
    <xf numFmtId="0" fontId="56" fillId="0" borderId="76">
      <alignment horizontal="left" wrapText="1"/>
    </xf>
    <xf numFmtId="0" fontId="57" fillId="0" borderId="76">
      <alignment horizontal="left" wrapText="1"/>
    </xf>
    <xf numFmtId="0" fontId="59" fillId="0" borderId="50">
      <alignment horizontal="center" vertical="center" wrapText="1"/>
    </xf>
    <xf numFmtId="0" fontId="58" fillId="0" borderId="173"/>
    <xf numFmtId="0" fontId="57" fillId="0" borderId="173"/>
    <xf numFmtId="0" fontId="58" fillId="0" borderId="173"/>
    <xf numFmtId="0" fontId="58" fillId="0" borderId="173"/>
    <xf numFmtId="0" fontId="58" fillId="0" borderId="173"/>
    <xf numFmtId="49" fontId="58" fillId="0" borderId="68">
      <alignment horizontal="center"/>
    </xf>
    <xf numFmtId="0" fontId="56" fillId="0" borderId="77">
      <alignment horizontal="left" wrapText="1"/>
    </xf>
    <xf numFmtId="0" fontId="57" fillId="0" borderId="77">
      <alignment horizontal="left" wrapText="1"/>
    </xf>
    <xf numFmtId="49" fontId="59" fillId="0" borderId="65">
      <alignment horizontal="center" vertical="center" wrapText="1"/>
    </xf>
    <xf numFmtId="0" fontId="58" fillId="0" borderId="143">
      <alignment horizontal="center" wrapText="1"/>
    </xf>
    <xf numFmtId="0" fontId="57" fillId="0" borderId="143">
      <alignment horizontal="center" wrapText="1"/>
    </xf>
    <xf numFmtId="0" fontId="58" fillId="0" borderId="143">
      <alignment horizontal="center" wrapText="1"/>
    </xf>
    <xf numFmtId="0" fontId="58" fillId="0" borderId="143">
      <alignment horizontal="center" wrapText="1"/>
    </xf>
    <xf numFmtId="0" fontId="58" fillId="0" borderId="143">
      <alignment horizontal="center" wrapText="1"/>
    </xf>
    <xf numFmtId="49" fontId="58" fillId="0" borderId="0">
      <alignment horizontal="center"/>
    </xf>
    <xf numFmtId="0" fontId="56" fillId="18" borderId="174"/>
    <xf numFmtId="0" fontId="56" fillId="35" borderId="174"/>
    <xf numFmtId="49" fontId="75" fillId="0" borderId="50">
      <alignment horizontal="left" vertical="center" wrapText="1"/>
    </xf>
    <xf numFmtId="0" fontId="23" fillId="41" borderId="63"/>
    <xf numFmtId="0" fontId="15" fillId="38" borderId="63"/>
    <xf numFmtId="0" fontId="23" fillId="41" borderId="63"/>
    <xf numFmtId="0" fontId="23" fillId="41" borderId="63"/>
    <xf numFmtId="0" fontId="23" fillId="41" borderId="63"/>
    <xf numFmtId="49" fontId="58" fillId="0" borderId="50">
      <alignment horizontal="center" wrapText="1"/>
    </xf>
    <xf numFmtId="0" fontId="56" fillId="0" borderId="28">
      <alignment horizontal="left" wrapText="1"/>
    </xf>
    <xf numFmtId="0" fontId="57" fillId="0" borderId="28">
      <alignment horizontal="left" wrapText="1"/>
    </xf>
    <xf numFmtId="49" fontId="75" fillId="0" borderId="50">
      <alignment horizontal="center" vertical="center" wrapText="1"/>
    </xf>
    <xf numFmtId="49" fontId="58" fillId="0" borderId="68">
      <alignment horizontal="center"/>
    </xf>
    <xf numFmtId="49" fontId="57" fillId="0" borderId="68">
      <alignment horizontal="center"/>
    </xf>
    <xf numFmtId="49" fontId="58" fillId="0" borderId="68">
      <alignment horizontal="center"/>
    </xf>
    <xf numFmtId="49" fontId="58" fillId="0" borderId="68">
      <alignment horizontal="center"/>
    </xf>
    <xf numFmtId="49" fontId="58" fillId="0" borderId="68">
      <alignment horizontal="center"/>
    </xf>
    <xf numFmtId="49" fontId="58" fillId="0" borderId="160">
      <alignment horizontal="center" wrapText="1"/>
    </xf>
    <xf numFmtId="0" fontId="70" fillId="0" borderId="32">
      <alignment horizontal="left" wrapText="1"/>
    </xf>
    <xf numFmtId="0" fontId="62" fillId="0" borderId="32">
      <alignment horizontal="left" wrapText="1"/>
    </xf>
    <xf numFmtId="49" fontId="59" fillId="0" borderId="49">
      <alignment horizontal="center" vertical="center" wrapText="1"/>
    </xf>
    <xf numFmtId="49" fontId="58" fillId="0" borderId="0">
      <alignment horizontal="center"/>
    </xf>
    <xf numFmtId="49" fontId="57" fillId="0" borderId="0">
      <alignment horizontal="center"/>
    </xf>
    <xf numFmtId="49" fontId="58" fillId="0" borderId="0">
      <alignment horizontal="center"/>
    </xf>
    <xf numFmtId="49" fontId="58" fillId="0" borderId="0">
      <alignment horizontal="center"/>
    </xf>
    <xf numFmtId="49" fontId="58" fillId="0" borderId="0">
      <alignment horizontal="center"/>
    </xf>
    <xf numFmtId="49" fontId="58" fillId="0" borderId="50">
      <alignment horizontal="center"/>
    </xf>
    <xf numFmtId="0" fontId="56" fillId="0" borderId="58">
      <alignment horizontal="left" wrapText="1" indent="1"/>
    </xf>
    <xf numFmtId="0" fontId="57" fillId="0" borderId="175">
      <alignment horizontal="left" wrapText="1" indent="1"/>
    </xf>
    <xf numFmtId="0" fontId="59" fillId="0" borderId="0">
      <alignment horizontal="center" vertical="center"/>
    </xf>
    <xf numFmtId="49" fontId="58" fillId="0" borderId="50">
      <alignment horizontal="center" wrapText="1"/>
    </xf>
    <xf numFmtId="49" fontId="57" fillId="0" borderId="50">
      <alignment horizontal="center" wrapText="1"/>
    </xf>
    <xf numFmtId="49" fontId="58" fillId="0" borderId="50">
      <alignment horizontal="center" wrapText="1"/>
    </xf>
    <xf numFmtId="49" fontId="58" fillId="0" borderId="50">
      <alignment horizontal="center" wrapText="1"/>
    </xf>
    <xf numFmtId="49" fontId="58" fillId="0" borderId="50">
      <alignment horizontal="center" wrapText="1"/>
    </xf>
    <xf numFmtId="49" fontId="58" fillId="0" borderId="43"/>
    <xf numFmtId="0" fontId="56" fillId="0" borderId="0">
      <alignment horizontal="center" wrapText="1"/>
    </xf>
    <xf numFmtId="49" fontId="57" fillId="0" borderId="0">
      <alignment horizontal="center" wrapText="1"/>
    </xf>
    <xf numFmtId="0" fontId="59" fillId="36" borderId="0">
      <alignment horizontal="center" vertical="center"/>
    </xf>
    <xf numFmtId="49" fontId="58" fillId="0" borderId="160">
      <alignment horizontal="center" wrapText="1"/>
    </xf>
    <xf numFmtId="49" fontId="57" fillId="0" borderId="160">
      <alignment horizontal="center" wrapText="1"/>
    </xf>
    <xf numFmtId="49" fontId="58" fillId="0" borderId="160">
      <alignment horizontal="center" wrapText="1"/>
    </xf>
    <xf numFmtId="49" fontId="58" fillId="0" borderId="160">
      <alignment horizontal="center" wrapText="1"/>
    </xf>
    <xf numFmtId="49" fontId="58" fillId="0" borderId="160">
      <alignment horizontal="center" wrapText="1"/>
    </xf>
    <xf numFmtId="4" fontId="58" fillId="0" borderId="50">
      <alignment horizontal="right"/>
    </xf>
    <xf numFmtId="4" fontId="58" fillId="0" borderId="50">
      <alignment horizontal="right"/>
    </xf>
    <xf numFmtId="0" fontId="56" fillId="0" borderId="112">
      <alignment horizontal="center" shrinkToFit="1"/>
    </xf>
    <xf numFmtId="0" fontId="56" fillId="35" borderId="12"/>
    <xf numFmtId="49" fontId="59" fillId="0" borderId="65">
      <alignment horizontal="left" vertical="center"/>
    </xf>
    <xf numFmtId="49" fontId="58" fillId="0" borderId="50">
      <alignment horizontal="center"/>
    </xf>
    <xf numFmtId="49" fontId="57" fillId="0" borderId="50">
      <alignment horizontal="center"/>
    </xf>
    <xf numFmtId="49" fontId="58" fillId="0" borderId="50">
      <alignment horizontal="center"/>
    </xf>
    <xf numFmtId="49" fontId="58" fillId="0" borderId="50">
      <alignment horizontal="center"/>
    </xf>
    <xf numFmtId="49" fontId="58" fillId="0" borderId="50">
      <alignment horizontal="center"/>
    </xf>
    <xf numFmtId="4" fontId="58" fillId="0" borderId="51">
      <alignment horizontal="right"/>
    </xf>
    <xf numFmtId="0" fontId="56" fillId="0" borderId="48">
      <alignment horizontal="center" shrinkToFit="1"/>
    </xf>
    <xf numFmtId="49" fontId="57" fillId="0" borderId="112">
      <alignment horizontal="center" shrinkToFit="1"/>
    </xf>
    <xf numFmtId="0" fontId="47" fillId="0" borderId="43">
      <alignment horizontal="center"/>
    </xf>
    <xf numFmtId="49" fontId="58" fillId="0" borderId="43"/>
    <xf numFmtId="49" fontId="57" fillId="0" borderId="43"/>
    <xf numFmtId="49" fontId="58" fillId="0" borderId="43"/>
    <xf numFmtId="49" fontId="58" fillId="0" borderId="43"/>
    <xf numFmtId="49" fontId="58" fillId="0" borderId="43"/>
    <xf numFmtId="0" fontId="58" fillId="0" borderId="43"/>
    <xf numFmtId="0" fontId="19" fillId="4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46" borderId="0" applyNumberFormat="0" applyBorder="0" applyAlignment="0" applyProtection="0"/>
    <xf numFmtId="0" fontId="19" fillId="6" borderId="0" applyNumberFormat="0" applyBorder="0" applyAlignment="0" applyProtection="0"/>
    <xf numFmtId="0" fontId="19" fillId="47" borderId="0" applyNumberFormat="0" applyBorder="0" applyAlignment="0" applyProtection="0"/>
    <xf numFmtId="0" fontId="112" fillId="22" borderId="1" applyNumberFormat="0" applyAlignment="0" applyProtection="0"/>
    <xf numFmtId="0" fontId="113" fillId="48" borderId="2" applyNumberFormat="0" applyAlignment="0" applyProtection="0"/>
    <xf numFmtId="0" fontId="114" fillId="48" borderId="1" applyNumberFormat="0" applyAlignment="0" applyProtection="0"/>
    <xf numFmtId="0" fontId="33" fillId="0" borderId="176" applyNumberFormat="0" applyFill="0" applyAlignment="0" applyProtection="0"/>
    <xf numFmtId="0" fontId="35" fillId="0" borderId="177" applyNumberFormat="0" applyFill="0" applyAlignment="0" applyProtection="0"/>
    <xf numFmtId="0" fontId="37" fillId="0" borderId="178" applyNumberFormat="0" applyFill="0" applyAlignment="0" applyProtection="0"/>
    <xf numFmtId="0" fontId="37" fillId="0" borderId="0" applyNumberFormat="0" applyFill="0" applyBorder="0" applyAlignment="0" applyProtection="0"/>
    <xf numFmtId="0" fontId="115" fillId="0" borderId="179" applyNumberFormat="0" applyFill="0" applyAlignment="0" applyProtection="0"/>
    <xf numFmtId="0" fontId="116" fillId="3" borderId="3" applyNumberFormat="0" applyAlignment="0" applyProtection="0"/>
    <xf numFmtId="0" fontId="117" fillId="0" borderId="0" applyNumberFormat="0" applyFill="0" applyBorder="0" applyAlignment="0" applyProtection="0"/>
    <xf numFmtId="0" fontId="118" fillId="2" borderId="0" applyNumberFormat="0" applyBorder="0" applyAlignment="0" applyProtection="0"/>
    <xf numFmtId="0" fontId="1" fillId="0" borderId="0"/>
    <xf numFmtId="0" fontId="1" fillId="0" borderId="0"/>
    <xf numFmtId="0" fontId="119" fillId="0" borderId="0"/>
    <xf numFmtId="0" fontId="24" fillId="0" borderId="0"/>
    <xf numFmtId="0" fontId="120" fillId="0" borderId="0"/>
    <xf numFmtId="0" fontId="24" fillId="0" borderId="0"/>
    <xf numFmtId="0" fontId="24" fillId="0" borderId="0"/>
    <xf numFmtId="0" fontId="24" fillId="0" borderId="0"/>
    <xf numFmtId="0" fontId="24" fillId="0" borderId="0"/>
    <xf numFmtId="0" fontId="24" fillId="0" borderId="0"/>
    <xf numFmtId="0" fontId="16" fillId="0" borderId="0"/>
    <xf numFmtId="0" fontId="122" fillId="49" borderId="0" applyNumberFormat="0" applyBorder="0" applyAlignment="0" applyProtection="0"/>
    <xf numFmtId="0" fontId="123" fillId="0" borderId="0" applyNumberFormat="0" applyFill="0" applyBorder="0" applyAlignment="0" applyProtection="0"/>
    <xf numFmtId="0" fontId="119" fillId="4" borderId="4" applyNumberFormat="0" applyFont="0" applyAlignment="0" applyProtection="0"/>
    <xf numFmtId="0" fontId="1" fillId="16" borderId="41" applyNumberFormat="0" applyFont="0" applyAlignment="0" applyProtection="0"/>
    <xf numFmtId="0" fontId="54" fillId="0" borderId="180" applyNumberFormat="0" applyFill="0" applyAlignment="0" applyProtection="0"/>
    <xf numFmtId="0" fontId="121" fillId="0" borderId="0"/>
    <xf numFmtId="0" fontId="124"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9" fillId="0" borderId="0" applyFont="0" applyFill="0" applyBorder="0" applyAlignment="0" applyProtection="0"/>
    <xf numFmtId="169" fontId="1" fillId="0" borderId="0" applyFont="0" applyFill="0" applyBorder="0" applyAlignment="0" applyProtection="0"/>
    <xf numFmtId="43" fontId="119" fillId="0" borderId="0" applyFont="0" applyFill="0" applyBorder="0" applyAlignment="0" applyProtection="0"/>
    <xf numFmtId="164" fontId="16" fillId="0" borderId="0" applyFont="0" applyFill="0" applyBorder="0" applyAlignment="0" applyProtection="0"/>
    <xf numFmtId="0" fontId="125" fillId="21" borderId="0" applyNumberFormat="0" applyBorder="0" applyAlignment="0" applyProtection="0"/>
    <xf numFmtId="41" fontId="1" fillId="0" borderId="0" applyFont="0" applyFill="0" applyBorder="0" applyAlignment="0" applyProtection="0"/>
  </cellStyleXfs>
  <cellXfs count="560">
    <xf numFmtId="0" fontId="0" fillId="0" borderId="0" xfId="0"/>
    <xf numFmtId="0" fontId="2" fillId="0" borderId="0" xfId="0" applyFont="1" applyFill="1"/>
    <xf numFmtId="0" fontId="0" fillId="0" borderId="0" xfId="0" applyFill="1"/>
    <xf numFmtId="0" fontId="4" fillId="0" borderId="0" xfId="0" applyFont="1" applyFill="1" applyAlignment="1">
      <alignment horizontal="left"/>
    </xf>
    <xf numFmtId="0" fontId="6" fillId="0" borderId="0" xfId="0" applyFont="1" applyFill="1" applyAlignment="1">
      <alignment horizontal="left"/>
    </xf>
    <xf numFmtId="0" fontId="4" fillId="0" borderId="0" xfId="0" applyFont="1" applyFill="1"/>
    <xf numFmtId="0" fontId="7" fillId="0" borderId="0" xfId="0" applyFont="1" applyFill="1"/>
    <xf numFmtId="0" fontId="2" fillId="0" borderId="7" xfId="0" applyFont="1" applyFill="1" applyBorder="1" applyAlignment="1"/>
    <xf numFmtId="0" fontId="2" fillId="0" borderId="8" xfId="0" applyFont="1" applyFill="1" applyBorder="1" applyAlignment="1"/>
    <xf numFmtId="0" fontId="8" fillId="0" borderId="0" xfId="0" applyFont="1" applyFill="1"/>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8" fillId="0" borderId="0" xfId="0" applyFont="1" applyFill="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8" borderId="10" xfId="0" applyFont="1" applyFill="1" applyBorder="1" applyAlignment="1">
      <alignment horizontal="center"/>
    </xf>
    <xf numFmtId="0" fontId="2" fillId="0" borderId="19"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9" xfId="0" applyFont="1" applyFill="1" applyBorder="1" applyAlignment="1">
      <alignment horizontal="center"/>
    </xf>
    <xf numFmtId="0" fontId="4" fillId="8" borderId="12" xfId="0" applyFont="1" applyFill="1" applyBorder="1" applyAlignment="1">
      <alignment horizontal="center"/>
    </xf>
    <xf numFmtId="0" fontId="9" fillId="0" borderId="0" xfId="0" applyFont="1" applyFill="1"/>
    <xf numFmtId="0" fontId="2" fillId="0" borderId="20" xfId="0" applyFont="1" applyFill="1" applyBorder="1"/>
    <xf numFmtId="165" fontId="6" fillId="0" borderId="20" xfId="1" applyNumberFormat="1" applyFont="1" applyFill="1" applyBorder="1" applyAlignment="1">
      <alignment horizontal="center"/>
    </xf>
    <xf numFmtId="165" fontId="6" fillId="9" borderId="21" xfId="1" applyNumberFormat="1" applyFont="1" applyFill="1" applyBorder="1" applyAlignment="1">
      <alignment horizontal="center"/>
    </xf>
    <xf numFmtId="165" fontId="6" fillId="9" borderId="22" xfId="1" applyNumberFormat="1" applyFont="1" applyFill="1" applyBorder="1" applyAlignment="1">
      <alignment horizontal="center"/>
    </xf>
    <xf numFmtId="165" fontId="6" fillId="0" borderId="21" xfId="1" applyNumberFormat="1" applyFont="1" applyFill="1" applyBorder="1" applyAlignment="1">
      <alignment horizontal="center"/>
    </xf>
    <xf numFmtId="165" fontId="4" fillId="0" borderId="20" xfId="1" applyNumberFormat="1" applyFont="1" applyFill="1" applyBorder="1" applyAlignment="1"/>
    <xf numFmtId="165" fontId="6" fillId="0" borderId="23" xfId="1" applyNumberFormat="1" applyFont="1" applyFill="1" applyBorder="1" applyAlignment="1">
      <alignment horizontal="center"/>
    </xf>
    <xf numFmtId="165" fontId="6" fillId="0" borderId="24" xfId="1" applyNumberFormat="1" applyFont="1" applyFill="1" applyBorder="1" applyAlignment="1">
      <alignment horizontal="center"/>
    </xf>
    <xf numFmtId="165" fontId="4" fillId="0" borderId="23" xfId="1" applyNumberFormat="1" applyFont="1" applyFill="1" applyBorder="1" applyAlignment="1"/>
    <xf numFmtId="165" fontId="4" fillId="0" borderId="22" xfId="1" applyNumberFormat="1" applyFont="1" applyFill="1" applyBorder="1" applyAlignment="1"/>
    <xf numFmtId="165" fontId="6" fillId="0" borderId="25" xfId="1" applyNumberFormat="1" applyFont="1" applyFill="1" applyBorder="1" applyAlignment="1">
      <alignment horizontal="center"/>
    </xf>
    <xf numFmtId="165" fontId="4" fillId="0" borderId="21" xfId="1" applyNumberFormat="1" applyFont="1" applyFill="1" applyBorder="1" applyAlignment="1"/>
    <xf numFmtId="165" fontId="6" fillId="0" borderId="22" xfId="1" applyNumberFormat="1" applyFont="1" applyFill="1" applyBorder="1" applyAlignment="1">
      <alignment horizontal="center"/>
    </xf>
    <xf numFmtId="0" fontId="2" fillId="0" borderId="26" xfId="0" applyFont="1" applyFill="1" applyBorder="1"/>
    <xf numFmtId="165" fontId="6" fillId="0" borderId="27" xfId="1" applyNumberFormat="1" applyFont="1" applyFill="1" applyBorder="1" applyAlignment="1">
      <alignment horizontal="center"/>
    </xf>
    <xf numFmtId="165" fontId="6" fillId="0" borderId="28" xfId="1" applyNumberFormat="1" applyFont="1" applyFill="1" applyBorder="1" applyAlignment="1">
      <alignment horizontal="center"/>
    </xf>
    <xf numFmtId="165" fontId="4" fillId="0" borderId="27" xfId="1" applyNumberFormat="1" applyFont="1" applyFill="1" applyBorder="1" applyAlignment="1"/>
    <xf numFmtId="165" fontId="4" fillId="0" borderId="20" xfId="1" applyNumberFormat="1" applyFont="1" applyBorder="1" applyAlignment="1"/>
    <xf numFmtId="0" fontId="2" fillId="0" borderId="29" xfId="0" applyFont="1" applyFill="1" applyBorder="1"/>
    <xf numFmtId="165" fontId="4" fillId="0" borderId="10" xfId="1" applyNumberFormat="1" applyFont="1" applyBorder="1" applyAlignment="1"/>
    <xf numFmtId="165" fontId="6" fillId="0" borderId="30" xfId="1" applyNumberFormat="1" applyFont="1" applyFill="1" applyBorder="1" applyAlignment="1">
      <alignment horizontal="center"/>
    </xf>
    <xf numFmtId="165" fontId="6" fillId="0" borderId="31" xfId="1" applyNumberFormat="1" applyFont="1" applyFill="1" applyBorder="1" applyAlignment="1">
      <alignment horizontal="center"/>
    </xf>
    <xf numFmtId="165" fontId="4" fillId="0" borderId="30" xfId="1" applyNumberFormat="1" applyFont="1" applyFill="1" applyBorder="1" applyAlignment="1"/>
    <xf numFmtId="0" fontId="2" fillId="0" borderId="5" xfId="0" applyFont="1" applyFill="1" applyBorder="1"/>
    <xf numFmtId="165" fontId="4" fillId="0" borderId="19" xfId="1" applyNumberFormat="1" applyFont="1" applyFill="1" applyBorder="1" applyAlignment="1">
      <alignment horizontal="center"/>
    </xf>
    <xf numFmtId="165" fontId="4" fillId="8" borderId="12" xfId="1" applyNumberFormat="1" applyFont="1" applyFill="1" applyBorder="1" applyAlignment="1">
      <alignment horizontal="center"/>
    </xf>
    <xf numFmtId="165" fontId="4" fillId="8" borderId="19" xfId="1" applyNumberFormat="1" applyFont="1" applyFill="1" applyBorder="1" applyAlignment="1">
      <alignment horizontal="center"/>
    </xf>
    <xf numFmtId="165" fontId="4" fillId="0" borderId="19" xfId="1" applyNumberFormat="1" applyFont="1" applyBorder="1" applyAlignment="1"/>
    <xf numFmtId="165" fontId="4" fillId="0" borderId="18" xfId="1" applyNumberFormat="1" applyFont="1" applyFill="1" applyBorder="1" applyAlignment="1">
      <alignment horizontal="center"/>
    </xf>
    <xf numFmtId="165" fontId="4" fillId="0" borderId="16" xfId="1" applyNumberFormat="1" applyFont="1" applyFill="1" applyBorder="1" applyAlignment="1">
      <alignment horizontal="center"/>
    </xf>
    <xf numFmtId="165" fontId="4" fillId="0" borderId="18" xfId="1" applyNumberFormat="1" applyFont="1" applyBorder="1" applyAlignment="1"/>
    <xf numFmtId="165" fontId="4" fillId="0" borderId="12" xfId="1" applyNumberFormat="1" applyFont="1" applyFill="1" applyBorder="1" applyAlignment="1">
      <alignment horizontal="center"/>
    </xf>
    <xf numFmtId="165" fontId="4" fillId="0" borderId="11" xfId="1" applyNumberFormat="1" applyFont="1" applyFill="1" applyBorder="1" applyAlignment="1">
      <alignment horizontal="center"/>
    </xf>
    <xf numFmtId="0" fontId="4" fillId="0" borderId="5" xfId="0" applyFont="1" applyFill="1" applyBorder="1"/>
    <xf numFmtId="165" fontId="6" fillId="0" borderId="10" xfId="1" applyNumberFormat="1" applyFont="1" applyFill="1" applyBorder="1" applyAlignment="1">
      <alignment horizontal="center"/>
    </xf>
    <xf numFmtId="165" fontId="6" fillId="8" borderId="9" xfId="1" applyNumberFormat="1" applyFont="1" applyFill="1" applyBorder="1" applyAlignment="1">
      <alignment horizontal="center"/>
    </xf>
    <xf numFmtId="165" fontId="6" fillId="8" borderId="0" xfId="1" applyNumberFormat="1" applyFont="1" applyFill="1" applyBorder="1" applyAlignment="1">
      <alignment horizontal="center"/>
    </xf>
    <xf numFmtId="165" fontId="6" fillId="0" borderId="9" xfId="1" applyNumberFormat="1" applyFont="1" applyFill="1" applyBorder="1" applyAlignment="1">
      <alignment horizontal="center"/>
    </xf>
    <xf numFmtId="165" fontId="4" fillId="0" borderId="9" xfId="1" applyNumberFormat="1" applyFont="1" applyBorder="1" applyAlignment="1"/>
    <xf numFmtId="165" fontId="6" fillId="0" borderId="0" xfId="1" applyNumberFormat="1" applyFont="1" applyFill="1" applyBorder="1" applyAlignment="1">
      <alignment horizontal="center"/>
    </xf>
    <xf numFmtId="165" fontId="4" fillId="0" borderId="9" xfId="1" applyNumberFormat="1" applyFont="1" applyFill="1" applyBorder="1" applyAlignment="1">
      <alignment horizontal="center"/>
    </xf>
    <xf numFmtId="165" fontId="4" fillId="0" borderId="8" xfId="0" applyNumberFormat="1" applyFont="1" applyFill="1" applyBorder="1"/>
    <xf numFmtId="165" fontId="4" fillId="0" borderId="0" xfId="1" applyNumberFormat="1" applyFont="1" applyFill="1" applyBorder="1" applyAlignment="1">
      <alignment horizontal="center"/>
    </xf>
    <xf numFmtId="165" fontId="4" fillId="0" borderId="5" xfId="0" applyNumberFormat="1" applyFont="1" applyFill="1" applyBorder="1"/>
    <xf numFmtId="165" fontId="4" fillId="0" borderId="10" xfId="1" applyNumberFormat="1" applyFont="1" applyFill="1" applyBorder="1" applyAlignment="1">
      <alignment horizontal="center"/>
    </xf>
    <xf numFmtId="0" fontId="4" fillId="0" borderId="27" xfId="0" applyFont="1" applyFill="1" applyBorder="1"/>
    <xf numFmtId="165" fontId="6" fillId="9" borderId="27" xfId="1" applyNumberFormat="1" applyFont="1" applyFill="1" applyBorder="1" applyAlignment="1">
      <alignment horizontal="center"/>
    </xf>
    <xf numFmtId="165" fontId="6" fillId="9" borderId="32" xfId="1" applyNumberFormat="1" applyFont="1" applyFill="1" applyBorder="1" applyAlignment="1">
      <alignment horizontal="center"/>
    </xf>
    <xf numFmtId="165" fontId="4" fillId="0" borderId="27" xfId="1" applyNumberFormat="1" applyFont="1" applyBorder="1" applyAlignment="1"/>
    <xf numFmtId="165" fontId="6" fillId="0" borderId="26" xfId="1" applyNumberFormat="1" applyFont="1" applyFill="1" applyBorder="1" applyAlignment="1">
      <alignment horizontal="center"/>
    </xf>
    <xf numFmtId="165" fontId="4" fillId="0" borderId="28" xfId="1" applyNumberFormat="1" applyFont="1" applyFill="1" applyBorder="1" applyAlignment="1"/>
    <xf numFmtId="165" fontId="4" fillId="0" borderId="32" xfId="1" applyNumberFormat="1" applyFont="1" applyFill="1" applyBorder="1" applyAlignment="1"/>
    <xf numFmtId="165" fontId="6" fillId="0" borderId="32" xfId="1" applyNumberFormat="1" applyFont="1" applyFill="1" applyBorder="1" applyAlignment="1">
      <alignment horizontal="center"/>
    </xf>
    <xf numFmtId="0" fontId="2" fillId="0" borderId="18" xfId="0" applyFont="1" applyFill="1" applyBorder="1"/>
    <xf numFmtId="165" fontId="4" fillId="0" borderId="21" xfId="1" applyNumberFormat="1" applyFont="1" applyBorder="1" applyAlignment="1"/>
    <xf numFmtId="0" fontId="2" fillId="0" borderId="9" xfId="0" applyFont="1" applyFill="1" applyBorder="1"/>
    <xf numFmtId="165" fontId="4" fillId="0" borderId="11" xfId="0" applyNumberFormat="1" applyFont="1" applyFill="1" applyBorder="1"/>
    <xf numFmtId="165" fontId="4" fillId="8" borderId="11" xfId="0" applyNumberFormat="1" applyFont="1" applyFill="1" applyBorder="1"/>
    <xf numFmtId="165" fontId="4" fillId="0" borderId="19" xfId="0" applyNumberFormat="1" applyFont="1" applyFill="1" applyBorder="1"/>
    <xf numFmtId="165" fontId="4" fillId="8" borderId="19" xfId="0" applyNumberFormat="1" applyFont="1" applyFill="1" applyBorder="1"/>
    <xf numFmtId="165" fontId="4" fillId="0" borderId="12" xfId="0" applyNumberFormat="1" applyFont="1" applyFill="1" applyBorder="1"/>
    <xf numFmtId="165" fontId="4" fillId="0" borderId="13" xfId="1" applyNumberFormat="1" applyFont="1" applyBorder="1" applyAlignment="1"/>
    <xf numFmtId="165" fontId="9" fillId="8" borderId="10" xfId="0" applyNumberFormat="1" applyFont="1" applyFill="1" applyBorder="1"/>
    <xf numFmtId="165" fontId="9" fillId="0" borderId="9" xfId="0" applyNumberFormat="1" applyFont="1" applyFill="1" applyBorder="1"/>
    <xf numFmtId="165" fontId="9" fillId="8" borderId="5" xfId="0" applyNumberFormat="1" applyFont="1" applyFill="1" applyBorder="1"/>
    <xf numFmtId="165" fontId="9" fillId="0" borderId="0" xfId="0" applyNumberFormat="1" applyFont="1" applyFill="1" applyBorder="1"/>
    <xf numFmtId="165" fontId="4" fillId="0" borderId="8" xfId="1" applyNumberFormat="1" applyFont="1" applyFill="1" applyBorder="1" applyAlignment="1">
      <alignment horizontal="center"/>
    </xf>
    <xf numFmtId="165" fontId="4" fillId="0" borderId="5" xfId="1" applyNumberFormat="1" applyFont="1" applyFill="1" applyBorder="1" applyAlignment="1">
      <alignment horizontal="center"/>
    </xf>
    <xf numFmtId="165" fontId="9" fillId="8" borderId="18" xfId="0" applyNumberFormat="1" applyFont="1" applyFill="1" applyBorder="1"/>
    <xf numFmtId="165" fontId="4" fillId="0" borderId="17" xfId="1" applyNumberFormat="1" applyFont="1" applyFill="1" applyBorder="1" applyAlignment="1">
      <alignment horizontal="center"/>
    </xf>
    <xf numFmtId="165" fontId="4" fillId="9" borderId="11" xfId="0" applyNumberFormat="1" applyFont="1" applyFill="1" applyBorder="1"/>
    <xf numFmtId="0" fontId="10" fillId="0" borderId="0" xfId="0" applyFont="1"/>
    <xf numFmtId="165" fontId="6" fillId="0" borderId="0" xfId="0" applyNumberFormat="1" applyFont="1" applyFill="1"/>
    <xf numFmtId="165" fontId="4" fillId="0" borderId="0" xfId="0" applyNumberFormat="1" applyFont="1" applyFill="1"/>
    <xf numFmtId="165" fontId="9" fillId="0" borderId="0" xfId="0" applyNumberFormat="1" applyFont="1" applyFill="1"/>
    <xf numFmtId="0" fontId="11" fillId="0" borderId="0" xfId="0" applyFont="1" applyFill="1"/>
    <xf numFmtId="0" fontId="0" fillId="0" borderId="0" xfId="0" applyFill="1" applyBorder="1"/>
    <xf numFmtId="0" fontId="3" fillId="0" borderId="0" xfId="0" applyFont="1" applyFill="1" applyAlignment="1">
      <alignment horizontal="left"/>
    </xf>
    <xf numFmtId="0" fontId="3" fillId="0" borderId="0" xfId="0" applyFont="1" applyFill="1" applyBorder="1" applyAlignment="1">
      <alignment horizontal="center"/>
    </xf>
    <xf numFmtId="0" fontId="126" fillId="0" borderId="0" xfId="0" applyFont="1" applyFill="1" applyBorder="1"/>
    <xf numFmtId="0" fontId="127" fillId="0" borderId="0" xfId="0" applyFont="1" applyFill="1" applyBorder="1"/>
    <xf numFmtId="0" fontId="128" fillId="0" borderId="0" xfId="0" applyFont="1" applyFill="1"/>
    <xf numFmtId="0" fontId="128" fillId="0" borderId="0" xfId="0" applyFont="1" applyFill="1" applyBorder="1"/>
    <xf numFmtId="0" fontId="4" fillId="0" borderId="0" xfId="0" applyFont="1" applyFill="1" applyBorder="1" applyAlignment="1">
      <alignment horizontal="center"/>
    </xf>
    <xf numFmtId="0" fontId="129" fillId="0" borderId="0" xfId="0" applyFont="1" applyBorder="1" applyAlignment="1">
      <alignment horizontal="center"/>
    </xf>
    <xf numFmtId="0" fontId="130" fillId="0" borderId="0" xfId="0" applyFont="1" applyFill="1" applyBorder="1"/>
    <xf numFmtId="0" fontId="4" fillId="0" borderId="12" xfId="0" applyFont="1" applyFill="1" applyBorder="1" applyAlignment="1">
      <alignment horizontal="center"/>
    </xf>
    <xf numFmtId="0" fontId="131" fillId="0" borderId="12" xfId="0" applyFont="1" applyFill="1" applyBorder="1"/>
    <xf numFmtId="0" fontId="130" fillId="0" borderId="12" xfId="0" applyFont="1" applyFill="1" applyBorder="1"/>
    <xf numFmtId="0" fontId="131" fillId="0" borderId="7" xfId="0" applyFont="1" applyFill="1" applyBorder="1"/>
    <xf numFmtId="0" fontId="4" fillId="0" borderId="7" xfId="0" applyFont="1" applyFill="1" applyBorder="1" applyAlignment="1">
      <alignment horizontal="center"/>
    </xf>
    <xf numFmtId="0" fontId="129" fillId="0" borderId="12" xfId="0" applyFont="1" applyBorder="1"/>
    <xf numFmtId="0" fontId="128" fillId="0" borderId="12" xfId="0" applyFont="1" applyFill="1" applyBorder="1"/>
    <xf numFmtId="0" fontId="4" fillId="0" borderId="13" xfId="0" applyFont="1" applyFill="1" applyBorder="1" applyAlignment="1">
      <alignment horizontal="center"/>
    </xf>
    <xf numFmtId="0" fontId="92" fillId="0" borderId="12" xfId="0" applyFont="1" applyFill="1" applyBorder="1" applyAlignment="1">
      <alignment vertical="center" wrapText="1"/>
    </xf>
    <xf numFmtId="0" fontId="0" fillId="0" borderId="12" xfId="0" applyBorder="1" applyAlignment="1"/>
    <xf numFmtId="0" fontId="92" fillId="0" borderId="13" xfId="0" applyFont="1" applyFill="1" applyBorder="1" applyAlignment="1">
      <alignment vertical="center" wrapText="1"/>
    </xf>
    <xf numFmtId="0" fontId="92" fillId="0" borderId="12" xfId="0" applyFont="1" applyBorder="1" applyAlignment="1">
      <alignment vertical="center" wrapText="1"/>
    </xf>
    <xf numFmtId="0" fontId="92" fillId="0" borderId="13" xfId="0" applyFont="1" applyBorder="1" applyAlignment="1">
      <alignment vertical="center" wrapText="1"/>
    </xf>
    <xf numFmtId="0" fontId="92" fillId="0" borderId="0" xfId="0" applyFont="1" applyFill="1" applyBorder="1" applyAlignment="1">
      <alignment vertical="center" wrapText="1"/>
    </xf>
    <xf numFmtId="0" fontId="92" fillId="0" borderId="0" xfId="0" applyFont="1" applyFill="1" applyAlignment="1">
      <alignment vertical="center" wrapText="1"/>
    </xf>
    <xf numFmtId="0" fontId="4" fillId="0" borderId="19" xfId="0" applyFont="1" applyFill="1" applyBorder="1" applyAlignment="1">
      <alignment horizontal="center" vertical="center" wrapText="1"/>
    </xf>
    <xf numFmtId="0" fontId="4" fillId="8" borderId="0" xfId="0" applyFont="1" applyFill="1" applyBorder="1" applyAlignment="1">
      <alignment horizontal="center"/>
    </xf>
    <xf numFmtId="0" fontId="4" fillId="8" borderId="10" xfId="0" applyFont="1" applyFill="1" applyBorder="1" applyAlignment="1">
      <alignment horizontal="center"/>
    </xf>
    <xf numFmtId="0" fontId="132" fillId="8" borderId="11" xfId="0" applyFont="1" applyFill="1" applyBorder="1" applyAlignment="1">
      <alignment vertical="center"/>
    </xf>
    <xf numFmtId="0" fontId="132" fillId="0" borderId="0" xfId="0" applyFont="1" applyFill="1" applyAlignment="1">
      <alignment vertical="center"/>
    </xf>
    <xf numFmtId="0" fontId="4" fillId="0" borderId="20" xfId="0" applyFont="1" applyFill="1" applyBorder="1"/>
    <xf numFmtId="165" fontId="134" fillId="0" borderId="20" xfId="1" applyNumberFormat="1" applyFont="1" applyFill="1" applyBorder="1"/>
    <xf numFmtId="165" fontId="134" fillId="9" borderId="21" xfId="1" applyNumberFormat="1" applyFont="1" applyFill="1" applyBorder="1" applyAlignment="1">
      <alignment horizontal="center"/>
    </xf>
    <xf numFmtId="165" fontId="134" fillId="9" borderId="25" xfId="1" applyNumberFormat="1" applyFont="1" applyFill="1" applyBorder="1" applyAlignment="1">
      <alignment horizontal="center"/>
    </xf>
    <xf numFmtId="165" fontId="134" fillId="0" borderId="21" xfId="1" applyNumberFormat="1" applyFont="1" applyFill="1" applyBorder="1"/>
    <xf numFmtId="165" fontId="133" fillId="0" borderId="27" xfId="1" applyNumberFormat="1" applyFont="1" applyFill="1" applyBorder="1" applyAlignment="1"/>
    <xf numFmtId="165" fontId="134" fillId="0" borderId="20" xfId="1" applyNumberFormat="1" applyFont="1" applyFill="1" applyBorder="1" applyAlignment="1">
      <alignment horizontal="center"/>
    </xf>
    <xf numFmtId="0" fontId="4" fillId="0" borderId="26" xfId="0" applyFont="1" applyFill="1" applyBorder="1"/>
    <xf numFmtId="165" fontId="133" fillId="0" borderId="27" xfId="1" applyNumberFormat="1" applyFont="1" applyBorder="1" applyAlignment="1"/>
    <xf numFmtId="0" fontId="4" fillId="0" borderId="181" xfId="0" applyFont="1" applyFill="1" applyBorder="1"/>
    <xf numFmtId="165" fontId="133" fillId="0" borderId="169" xfId="1" applyNumberFormat="1" applyFont="1" applyBorder="1" applyAlignment="1"/>
    <xf numFmtId="0" fontId="4" fillId="0" borderId="11" xfId="0" applyFont="1" applyFill="1" applyBorder="1"/>
    <xf numFmtId="165" fontId="133" fillId="0" borderId="11" xfId="1" applyNumberFormat="1" applyFont="1" applyFill="1" applyBorder="1" applyAlignment="1">
      <alignment horizontal="center"/>
    </xf>
    <xf numFmtId="165" fontId="133" fillId="8" borderId="19" xfId="1" applyNumberFormat="1" applyFont="1" applyFill="1" applyBorder="1" applyAlignment="1">
      <alignment horizontal="center"/>
    </xf>
    <xf numFmtId="165" fontId="133" fillId="8" borderId="12" xfId="1" applyNumberFormat="1" applyFont="1" applyFill="1" applyBorder="1" applyAlignment="1">
      <alignment horizontal="center"/>
    </xf>
    <xf numFmtId="165" fontId="133" fillId="8" borderId="13" xfId="1" applyNumberFormat="1" applyFont="1" applyFill="1" applyBorder="1" applyAlignment="1">
      <alignment horizontal="center"/>
    </xf>
    <xf numFmtId="165" fontId="133" fillId="0" borderId="19" xfId="1" applyNumberFormat="1" applyFont="1" applyFill="1" applyBorder="1" applyAlignment="1">
      <alignment horizontal="center"/>
    </xf>
    <xf numFmtId="165" fontId="133" fillId="0" borderId="19" xfId="1" applyNumberFormat="1" applyFont="1" applyBorder="1" applyAlignment="1"/>
    <xf numFmtId="0" fontId="4" fillId="0" borderId="10" xfId="0" applyFont="1" applyFill="1" applyBorder="1"/>
    <xf numFmtId="165" fontId="133" fillId="0" borderId="10" xfId="1" applyNumberFormat="1" applyFont="1" applyFill="1" applyBorder="1"/>
    <xf numFmtId="165" fontId="134" fillId="8" borderId="9" xfId="1" applyNumberFormat="1" applyFont="1" applyFill="1" applyBorder="1" applyAlignment="1">
      <alignment horizontal="center"/>
    </xf>
    <xf numFmtId="165" fontId="134" fillId="8" borderId="0" xfId="1" applyNumberFormat="1" applyFont="1" applyFill="1" applyBorder="1" applyAlignment="1">
      <alignment horizontal="center"/>
    </xf>
    <xf numFmtId="165" fontId="133" fillId="0" borderId="9" xfId="1" applyNumberFormat="1" applyFont="1" applyFill="1" applyBorder="1"/>
    <xf numFmtId="165" fontId="133" fillId="0" borderId="9" xfId="1" applyNumberFormat="1" applyFont="1" applyBorder="1" applyAlignment="1"/>
    <xf numFmtId="165" fontId="134" fillId="0" borderId="10" xfId="1" applyNumberFormat="1" applyFont="1" applyFill="1" applyBorder="1" applyAlignment="1">
      <alignment horizontal="center"/>
    </xf>
    <xf numFmtId="165" fontId="133" fillId="0" borderId="10" xfId="1" applyNumberFormat="1" applyFont="1" applyFill="1" applyBorder="1" applyAlignment="1">
      <alignment horizontal="center"/>
    </xf>
    <xf numFmtId="165" fontId="133" fillId="0" borderId="5" xfId="0" applyNumberFormat="1" applyFont="1" applyFill="1" applyBorder="1"/>
    <xf numFmtId="165" fontId="134" fillId="0" borderId="26" xfId="1" applyNumberFormat="1" applyFont="1" applyFill="1" applyBorder="1"/>
    <xf numFmtId="165" fontId="134" fillId="9" borderId="27" xfId="1" applyNumberFormat="1" applyFont="1" applyFill="1" applyBorder="1" applyAlignment="1">
      <alignment horizontal="center"/>
    </xf>
    <xf numFmtId="165" fontId="134" fillId="9" borderId="28" xfId="1" applyNumberFormat="1" applyFont="1" applyFill="1" applyBorder="1" applyAlignment="1">
      <alignment horizontal="center"/>
    </xf>
    <xf numFmtId="165" fontId="134" fillId="0" borderId="27" xfId="1" applyNumberFormat="1" applyFont="1" applyFill="1" applyBorder="1"/>
    <xf numFmtId="165" fontId="134" fillId="0" borderId="26" xfId="1" applyNumberFormat="1" applyFont="1" applyFill="1" applyBorder="1" applyAlignment="1">
      <alignment horizontal="center"/>
    </xf>
    <xf numFmtId="165" fontId="134" fillId="0" borderId="27" xfId="1" applyNumberFormat="1" applyFont="1" applyFill="1" applyBorder="1" applyAlignment="1">
      <alignment horizontal="center"/>
    </xf>
    <xf numFmtId="0" fontId="4" fillId="0" borderId="6" xfId="0" applyFont="1" applyFill="1" applyBorder="1"/>
    <xf numFmtId="165" fontId="133" fillId="0" borderId="5" xfId="1" applyNumberFormat="1" applyFont="1" applyFill="1" applyBorder="1" applyAlignment="1">
      <alignment horizontal="center"/>
    </xf>
    <xf numFmtId="165" fontId="133" fillId="0" borderId="11" xfId="0" applyNumberFormat="1" applyFont="1" applyFill="1" applyBorder="1"/>
    <xf numFmtId="165" fontId="133" fillId="8" borderId="9" xfId="1" applyNumberFormat="1" applyFont="1" applyFill="1" applyBorder="1"/>
    <xf numFmtId="165" fontId="133" fillId="8" borderId="0" xfId="1" applyNumberFormat="1" applyFont="1" applyFill="1" applyBorder="1"/>
    <xf numFmtId="165" fontId="133" fillId="0" borderId="5" xfId="1" applyNumberFormat="1" applyFont="1" applyFill="1" applyBorder="1"/>
    <xf numFmtId="165" fontId="134" fillId="0" borderId="5" xfId="1" applyNumberFormat="1" applyFont="1" applyFill="1" applyBorder="1" applyAlignment="1">
      <alignment horizontal="center"/>
    </xf>
    <xf numFmtId="165" fontId="132" fillId="0" borderId="10" xfId="0" applyNumberFormat="1" applyFont="1" applyFill="1" applyBorder="1"/>
    <xf numFmtId="0" fontId="4" fillId="0" borderId="15" xfId="0" applyFont="1" applyFill="1" applyBorder="1"/>
    <xf numFmtId="165" fontId="133" fillId="0" borderId="15" xfId="1" applyNumberFormat="1" applyFont="1" applyFill="1" applyBorder="1"/>
    <xf numFmtId="165" fontId="133" fillId="8" borderId="18" xfId="1" applyNumberFormat="1" applyFont="1" applyFill="1" applyBorder="1"/>
    <xf numFmtId="165" fontId="133" fillId="8" borderId="16" xfId="1" applyNumberFormat="1" applyFont="1" applyFill="1" applyBorder="1"/>
    <xf numFmtId="165" fontId="133" fillId="0" borderId="18" xfId="1" applyNumberFormat="1" applyFont="1" applyFill="1" applyBorder="1"/>
    <xf numFmtId="165" fontId="133" fillId="0" borderId="18" xfId="0" applyNumberFormat="1" applyFont="1" applyFill="1" applyBorder="1"/>
    <xf numFmtId="165" fontId="134" fillId="0" borderId="18" xfId="1" applyNumberFormat="1" applyFont="1" applyFill="1" applyBorder="1" applyAlignment="1">
      <alignment horizontal="center"/>
    </xf>
    <xf numFmtId="165" fontId="133" fillId="0" borderId="18" xfId="1" applyNumberFormat="1" applyFont="1" applyFill="1" applyBorder="1" applyAlignment="1">
      <alignment horizontal="center"/>
    </xf>
    <xf numFmtId="0" fontId="4" fillId="0" borderId="15" xfId="0" applyFont="1" applyFill="1" applyBorder="1" applyAlignment="1">
      <alignment horizontal="center"/>
    </xf>
    <xf numFmtId="165" fontId="133" fillId="0" borderId="15" xfId="1" applyNumberFormat="1" applyFont="1" applyFill="1" applyBorder="1" applyAlignment="1">
      <alignment horizontal="center"/>
    </xf>
    <xf numFmtId="165" fontId="133" fillId="8" borderId="18" xfId="1" applyNumberFormat="1" applyFont="1" applyFill="1" applyBorder="1" applyAlignment="1">
      <alignment horizontal="center"/>
    </xf>
    <xf numFmtId="165" fontId="133" fillId="8" borderId="16" xfId="1" applyNumberFormat="1" applyFont="1" applyFill="1" applyBorder="1" applyAlignment="1">
      <alignment horizontal="center"/>
    </xf>
    <xf numFmtId="165" fontId="127" fillId="0" borderId="0" xfId="0" applyNumberFormat="1" applyFont="1" applyFill="1"/>
    <xf numFmtId="165" fontId="135" fillId="0" borderId="0" xfId="0" applyNumberFormat="1" applyFont="1" applyFill="1"/>
    <xf numFmtId="165" fontId="127" fillId="0" borderId="0" xfId="1" applyNumberFormat="1" applyFont="1" applyFill="1"/>
    <xf numFmtId="0" fontId="135" fillId="0" borderId="0" xfId="0" applyFont="1" applyFill="1"/>
    <xf numFmtId="0" fontId="2" fillId="0" borderId="0" xfId="0" applyFont="1" applyFill="1" applyBorder="1" applyAlignment="1">
      <alignment horizontal="center"/>
    </xf>
    <xf numFmtId="0" fontId="4" fillId="0" borderId="0" xfId="0" applyFont="1" applyFill="1" applyAlignment="1">
      <alignment horizontal="center"/>
    </xf>
    <xf numFmtId="0" fontId="133" fillId="0" borderId="0" xfId="0" applyFont="1" applyFill="1" applyAlignment="1">
      <alignment horizontal="left"/>
    </xf>
    <xf numFmtId="0" fontId="9" fillId="0" borderId="0" xfId="0" applyFont="1" applyFill="1" applyBorder="1"/>
    <xf numFmtId="0" fontId="9" fillId="0" borderId="12" xfId="0" applyFont="1" applyFill="1" applyBorder="1"/>
    <xf numFmtId="0" fontId="4" fillId="0" borderId="12" xfId="0" applyFont="1" applyFill="1" applyBorder="1" applyAlignment="1">
      <alignment horizontal="center" vertical="center"/>
    </xf>
    <xf numFmtId="0" fontId="9" fillId="0" borderId="13" xfId="0" applyFont="1" applyFill="1" applyBorder="1"/>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9" fillId="0" borderId="0" xfId="0" applyFont="1" applyFill="1" applyAlignment="1">
      <alignment vertical="center" wrapText="1"/>
    </xf>
    <xf numFmtId="0" fontId="0" fillId="8" borderId="18" xfId="0" applyFill="1" applyBorder="1" applyAlignment="1"/>
    <xf numFmtId="0" fontId="135" fillId="8" borderId="18" xfId="0" applyFont="1" applyFill="1" applyBorder="1" applyAlignment="1"/>
    <xf numFmtId="165" fontId="134" fillId="0" borderId="182" xfId="1" applyNumberFormat="1" applyFont="1" applyFill="1" applyBorder="1"/>
    <xf numFmtId="165" fontId="134" fillId="0" borderId="23" xfId="1" applyNumberFormat="1" applyFont="1" applyFill="1" applyBorder="1"/>
    <xf numFmtId="165" fontId="133" fillId="0" borderId="21" xfId="1" applyNumberFormat="1" applyFont="1" applyFill="1" applyBorder="1" applyAlignment="1"/>
    <xf numFmtId="165" fontId="134" fillId="0" borderId="25" xfId="1" applyNumberFormat="1" applyFont="1" applyFill="1" applyBorder="1" applyAlignment="1">
      <alignment horizontal="center"/>
    </xf>
    <xf numFmtId="165" fontId="134" fillId="0" borderId="20" xfId="1872" applyNumberFormat="1" applyFont="1" applyFill="1" applyBorder="1" applyAlignment="1">
      <alignment horizontal="center"/>
    </xf>
    <xf numFmtId="165" fontId="133" fillId="0" borderId="21" xfId="1872" applyNumberFormat="1" applyFont="1" applyFill="1" applyBorder="1" applyAlignment="1"/>
    <xf numFmtId="165" fontId="0" fillId="0" borderId="0" xfId="1" applyNumberFormat="1" applyFont="1" applyFill="1"/>
    <xf numFmtId="165" fontId="134" fillId="9" borderId="32" xfId="1" applyNumberFormat="1" applyFont="1" applyFill="1" applyBorder="1" applyAlignment="1">
      <alignment horizontal="center"/>
    </xf>
    <xf numFmtId="165" fontId="133" fillId="0" borderId="32" xfId="1" applyNumberFormat="1" applyFont="1" applyFill="1" applyBorder="1" applyAlignment="1"/>
    <xf numFmtId="0" fontId="4" fillId="0" borderId="29" xfId="0" applyFont="1" applyFill="1" applyBorder="1"/>
    <xf numFmtId="165" fontId="134" fillId="0" borderId="30" xfId="1" applyNumberFormat="1" applyFont="1" applyFill="1" applyBorder="1"/>
    <xf numFmtId="165" fontId="134" fillId="9" borderId="31" xfId="1" applyNumberFormat="1" applyFont="1" applyFill="1" applyBorder="1" applyAlignment="1">
      <alignment horizontal="center"/>
    </xf>
    <xf numFmtId="165" fontId="134" fillId="9" borderId="30" xfId="1" applyNumberFormat="1" applyFont="1" applyFill="1" applyBorder="1" applyAlignment="1">
      <alignment horizontal="center"/>
    </xf>
    <xf numFmtId="165" fontId="134" fillId="9" borderId="184" xfId="1" applyNumberFormat="1" applyFont="1" applyFill="1" applyBorder="1" applyAlignment="1">
      <alignment horizontal="center"/>
    </xf>
    <xf numFmtId="165" fontId="133" fillId="0" borderId="184" xfId="1" applyNumberFormat="1" applyFont="1" applyFill="1" applyBorder="1" applyAlignment="1"/>
    <xf numFmtId="165" fontId="133" fillId="0" borderId="19" xfId="1" applyNumberFormat="1" applyFont="1" applyFill="1" applyBorder="1" applyAlignment="1"/>
    <xf numFmtId="165" fontId="133" fillId="0" borderId="11" xfId="1872" applyNumberFormat="1" applyFont="1" applyFill="1" applyBorder="1" applyAlignment="1">
      <alignment horizontal="center"/>
    </xf>
    <xf numFmtId="165" fontId="133" fillId="0" borderId="19" xfId="1872" applyNumberFormat="1" applyFont="1" applyBorder="1" applyAlignment="1"/>
    <xf numFmtId="165" fontId="133" fillId="0" borderId="6" xfId="1" applyNumberFormat="1" applyFont="1" applyFill="1" applyBorder="1"/>
    <xf numFmtId="165" fontId="134" fillId="8" borderId="10" xfId="1" applyNumberFormat="1" applyFont="1" applyFill="1" applyBorder="1" applyAlignment="1">
      <alignment horizontal="center"/>
    </xf>
    <xf numFmtId="165" fontId="134" fillId="0" borderId="10" xfId="1872" applyNumberFormat="1" applyFont="1" applyFill="1" applyBorder="1" applyAlignment="1">
      <alignment horizontal="center"/>
    </xf>
    <xf numFmtId="165" fontId="133" fillId="0" borderId="5" xfId="1872" applyNumberFormat="1" applyFont="1" applyFill="1" applyBorder="1"/>
    <xf numFmtId="165" fontId="134" fillId="0" borderId="28" xfId="1" applyNumberFormat="1" applyFont="1" applyFill="1" applyBorder="1" applyAlignment="1">
      <alignment horizontal="center"/>
    </xf>
    <xf numFmtId="165" fontId="134" fillId="0" borderId="26" xfId="1872" applyNumberFormat="1" applyFont="1" applyFill="1" applyBorder="1" applyAlignment="1">
      <alignment horizontal="center"/>
    </xf>
    <xf numFmtId="165" fontId="133" fillId="0" borderId="27" xfId="1872" applyNumberFormat="1" applyFont="1" applyFill="1" applyBorder="1" applyAlignment="1"/>
    <xf numFmtId="165" fontId="133" fillId="8" borderId="11" xfId="1" applyNumberFormat="1" applyFont="1" applyFill="1" applyBorder="1" applyAlignment="1">
      <alignment horizontal="center"/>
    </xf>
    <xf numFmtId="165" fontId="133" fillId="0" borderId="5" xfId="1872" applyNumberFormat="1" applyFont="1" applyFill="1" applyBorder="1" applyAlignment="1">
      <alignment horizontal="center"/>
    </xf>
    <xf numFmtId="165" fontId="133" fillId="8" borderId="6" xfId="1" applyNumberFormat="1" applyFont="1" applyFill="1" applyBorder="1"/>
    <xf numFmtId="165" fontId="133" fillId="8" borderId="5" xfId="1" applyNumberFormat="1" applyFont="1" applyFill="1" applyBorder="1"/>
    <xf numFmtId="165" fontId="133" fillId="8" borderId="7" xfId="1" applyNumberFormat="1" applyFont="1" applyFill="1" applyBorder="1"/>
    <xf numFmtId="165" fontId="134" fillId="0" borderId="5" xfId="1872" applyNumberFormat="1" applyFont="1" applyFill="1" applyBorder="1" applyAlignment="1">
      <alignment horizontal="center"/>
    </xf>
    <xf numFmtId="165" fontId="133" fillId="8" borderId="15" xfId="1" applyNumberFormat="1" applyFont="1" applyFill="1" applyBorder="1"/>
    <xf numFmtId="165" fontId="134" fillId="0" borderId="18" xfId="1872" applyNumberFormat="1" applyFont="1" applyFill="1" applyBorder="1" applyAlignment="1">
      <alignment horizontal="center"/>
    </xf>
    <xf numFmtId="165" fontId="133" fillId="0" borderId="18" xfId="1872" applyNumberFormat="1" applyFont="1" applyFill="1" applyBorder="1" applyAlignment="1">
      <alignment horizontal="center"/>
    </xf>
    <xf numFmtId="0" fontId="136" fillId="0" borderId="0" xfId="0" applyFont="1" applyFill="1"/>
    <xf numFmtId="0" fontId="3" fillId="0" borderId="0" xfId="0" applyFont="1" applyFill="1" applyAlignment="1"/>
    <xf numFmtId="0" fontId="138" fillId="0" borderId="0" xfId="0" applyFont="1" applyFill="1" applyAlignment="1"/>
    <xf numFmtId="0" fontId="4" fillId="8" borderId="16" xfId="0" applyFont="1" applyFill="1" applyBorder="1" applyAlignment="1">
      <alignment horizontal="center"/>
    </xf>
    <xf numFmtId="0" fontId="4" fillId="8" borderId="15" xfId="0" applyFont="1" applyFill="1" applyBorder="1" applyAlignment="1">
      <alignment horizontal="center"/>
    </xf>
    <xf numFmtId="0" fontId="4" fillId="8" borderId="18" xfId="0" applyFont="1" applyFill="1" applyBorder="1" applyAlignment="1">
      <alignment horizontal="center"/>
    </xf>
    <xf numFmtId="0" fontId="132" fillId="8" borderId="11" xfId="0" applyFont="1" applyFill="1" applyBorder="1" applyAlignment="1"/>
    <xf numFmtId="0" fontId="132" fillId="8" borderId="19" xfId="0" applyFont="1" applyFill="1" applyBorder="1" applyAlignment="1"/>
    <xf numFmtId="0" fontId="133" fillId="8" borderId="12" xfId="0" applyFont="1" applyFill="1" applyBorder="1" applyAlignment="1">
      <alignment horizontal="center"/>
    </xf>
    <xf numFmtId="0" fontId="133" fillId="8" borderId="19" xfId="0" applyFont="1" applyFill="1" applyBorder="1" applyAlignment="1">
      <alignment horizontal="center"/>
    </xf>
    <xf numFmtId="0" fontId="132" fillId="8" borderId="12" xfId="0" applyFont="1" applyFill="1" applyBorder="1" applyAlignment="1"/>
    <xf numFmtId="0" fontId="132" fillId="0" borderId="0" xfId="0" applyFont="1" applyFill="1"/>
    <xf numFmtId="165" fontId="134" fillId="0" borderId="20" xfId="0" applyNumberFormat="1" applyFont="1" applyFill="1" applyBorder="1"/>
    <xf numFmtId="165" fontId="133" fillId="0" borderId="10" xfId="0" applyNumberFormat="1" applyFont="1" applyFill="1" applyBorder="1"/>
    <xf numFmtId="165" fontId="133" fillId="0" borderId="15" xfId="0" applyNumberFormat="1" applyFont="1" applyFill="1" applyBorder="1"/>
    <xf numFmtId="165" fontId="134" fillId="0" borderId="0" xfId="0" applyNumberFormat="1" applyFont="1" applyFill="1"/>
    <xf numFmtId="165" fontId="139" fillId="0" borderId="0" xfId="0" applyNumberFormat="1" applyFont="1" applyFill="1"/>
    <xf numFmtId="170" fontId="0" fillId="0" borderId="0" xfId="0" applyNumberFormat="1" applyFill="1"/>
    <xf numFmtId="0" fontId="140" fillId="0" borderId="0" xfId="0" applyFont="1" applyFill="1"/>
    <xf numFmtId="0" fontId="10" fillId="0" borderId="19" xfId="0" applyFont="1" applyFill="1" applyBorder="1" applyAlignment="1">
      <alignment horizontal="center" vertical="center" wrapText="1"/>
    </xf>
    <xf numFmtId="0" fontId="10" fillId="0" borderId="20" xfId="0" applyFont="1" applyFill="1" applyBorder="1"/>
    <xf numFmtId="165" fontId="141" fillId="0" borderId="20" xfId="0" applyNumberFormat="1" applyFont="1" applyFill="1" applyBorder="1"/>
    <xf numFmtId="165" fontId="141" fillId="8" borderId="22" xfId="1" applyNumberFormat="1" applyFont="1" applyFill="1" applyBorder="1" applyAlignment="1">
      <alignment horizontal="center"/>
    </xf>
    <xf numFmtId="165" fontId="141" fillId="0" borderId="21" xfId="0" applyNumberFormat="1" applyFont="1" applyFill="1" applyBorder="1"/>
    <xf numFmtId="165" fontId="2" fillId="0" borderId="21" xfId="1" applyNumberFormat="1" applyFont="1" applyFill="1" applyBorder="1" applyAlignment="1">
      <alignment horizontal="center"/>
    </xf>
    <xf numFmtId="0" fontId="10" fillId="0" borderId="26" xfId="0" applyFont="1" applyFill="1" applyBorder="1"/>
    <xf numFmtId="165" fontId="141" fillId="8" borderId="27" xfId="1" applyNumberFormat="1" applyFont="1" applyFill="1" applyBorder="1" applyAlignment="1">
      <alignment horizontal="center"/>
    </xf>
    <xf numFmtId="0" fontId="10" fillId="0" borderId="29" xfId="0" applyFont="1" applyFill="1" applyBorder="1"/>
    <xf numFmtId="165" fontId="141" fillId="8" borderId="30" xfId="1" applyNumberFormat="1" applyFont="1" applyFill="1" applyBorder="1" applyAlignment="1">
      <alignment horizontal="center"/>
    </xf>
    <xf numFmtId="165" fontId="2" fillId="0" borderId="9" xfId="1" applyNumberFormat="1" applyFont="1" applyFill="1" applyBorder="1" applyAlignment="1">
      <alignment horizontal="center"/>
    </xf>
    <xf numFmtId="0" fontId="10" fillId="0" borderId="10" xfId="0" applyFont="1" applyFill="1" applyBorder="1"/>
    <xf numFmtId="165" fontId="2" fillId="0" borderId="11" xfId="1" applyNumberFormat="1" applyFont="1" applyFill="1" applyBorder="1" applyAlignment="1">
      <alignment horizontal="center"/>
    </xf>
    <xf numFmtId="165" fontId="2" fillId="8" borderId="15" xfId="1" applyNumberFormat="1" applyFont="1" applyFill="1" applyBorder="1" applyAlignment="1">
      <alignment horizontal="center"/>
    </xf>
    <xf numFmtId="165" fontId="2" fillId="8" borderId="18" xfId="1" applyNumberFormat="1" applyFont="1" applyFill="1" applyBorder="1" applyAlignment="1">
      <alignment horizontal="center"/>
    </xf>
    <xf numFmtId="165" fontId="2" fillId="8" borderId="16" xfId="1" applyNumberFormat="1" applyFont="1" applyFill="1" applyBorder="1" applyAlignment="1">
      <alignment horizontal="center"/>
    </xf>
    <xf numFmtId="165" fontId="2" fillId="8" borderId="19" xfId="1" applyNumberFormat="1" applyFont="1" applyFill="1" applyBorder="1" applyAlignment="1">
      <alignment horizontal="center"/>
    </xf>
    <xf numFmtId="165" fontId="2" fillId="0" borderId="19" xfId="1" applyNumberFormat="1" applyFont="1" applyFill="1" applyBorder="1" applyAlignment="1">
      <alignment horizontal="center"/>
    </xf>
    <xf numFmtId="0" fontId="10" fillId="0" borderId="6" xfId="0" applyFont="1" applyFill="1" applyBorder="1"/>
    <xf numFmtId="165" fontId="2" fillId="0" borderId="6" xfId="0" applyNumberFormat="1" applyFont="1" applyFill="1" applyBorder="1"/>
    <xf numFmtId="165" fontId="141" fillId="8" borderId="10" xfId="1" applyNumberFormat="1" applyFont="1" applyFill="1" applyBorder="1" applyAlignment="1">
      <alignment horizontal="center"/>
    </xf>
    <xf numFmtId="165" fontId="141" fillId="8" borderId="9" xfId="1" applyNumberFormat="1" applyFont="1" applyFill="1" applyBorder="1" applyAlignment="1">
      <alignment horizontal="center"/>
    </xf>
    <xf numFmtId="165" fontId="141" fillId="8" borderId="14" xfId="1" applyNumberFormat="1" applyFont="1" applyFill="1" applyBorder="1" applyAlignment="1">
      <alignment horizontal="center"/>
    </xf>
    <xf numFmtId="165" fontId="2" fillId="0" borderId="5" xfId="0" applyNumberFormat="1" applyFont="1" applyFill="1" applyBorder="1"/>
    <xf numFmtId="165" fontId="141" fillId="0" borderId="27" xfId="0" applyNumberFormat="1" applyFont="1" applyFill="1" applyBorder="1"/>
    <xf numFmtId="165" fontId="141" fillId="8" borderId="32" xfId="1" applyNumberFormat="1" applyFont="1" applyFill="1" applyBorder="1" applyAlignment="1">
      <alignment horizontal="center"/>
    </xf>
    <xf numFmtId="0" fontId="10" fillId="0" borderId="15" xfId="0" applyFont="1" applyFill="1" applyBorder="1"/>
    <xf numFmtId="165" fontId="2" fillId="0" borderId="10" xfId="0" applyNumberFormat="1" applyFont="1" applyFill="1" applyBorder="1"/>
    <xf numFmtId="165" fontId="2" fillId="8" borderId="10" xfId="0" applyNumberFormat="1" applyFont="1" applyFill="1" applyBorder="1"/>
    <xf numFmtId="165" fontId="2" fillId="0" borderId="9" xfId="0" applyNumberFormat="1" applyFont="1" applyFill="1" applyBorder="1"/>
    <xf numFmtId="165" fontId="2" fillId="0" borderId="5" xfId="1" applyNumberFormat="1" applyFont="1" applyFill="1" applyBorder="1" applyAlignment="1">
      <alignment horizontal="center"/>
    </xf>
    <xf numFmtId="165" fontId="2" fillId="0" borderId="18" xfId="1" applyNumberFormat="1" applyFont="1" applyFill="1" applyBorder="1" applyAlignment="1">
      <alignment horizontal="center"/>
    </xf>
    <xf numFmtId="0" fontId="10" fillId="0" borderId="19" xfId="0" applyFont="1" applyFill="1" applyBorder="1" applyAlignment="1">
      <alignment horizontal="center"/>
    </xf>
    <xf numFmtId="165" fontId="2" fillId="8" borderId="12" xfId="1" applyNumberFormat="1" applyFont="1" applyFill="1" applyBorder="1" applyAlignment="1">
      <alignment horizontal="center"/>
    </xf>
    <xf numFmtId="0" fontId="11" fillId="0" borderId="9" xfId="0" applyFont="1" applyFill="1" applyBorder="1"/>
    <xf numFmtId="165" fontId="142" fillId="0" borderId="9" xfId="1" applyNumberFormat="1" applyFont="1" applyFill="1" applyBorder="1"/>
    <xf numFmtId="165" fontId="142" fillId="8" borderId="0" xfId="1" applyNumberFormat="1" applyFont="1" applyFill="1"/>
    <xf numFmtId="165" fontId="142" fillId="8" borderId="9" xfId="1" applyNumberFormat="1" applyFont="1" applyFill="1" applyBorder="1"/>
    <xf numFmtId="0" fontId="11" fillId="8" borderId="0" xfId="0" applyFont="1" applyFill="1"/>
    <xf numFmtId="0" fontId="11" fillId="8" borderId="9" xfId="0" applyFont="1" applyFill="1" applyBorder="1"/>
    <xf numFmtId="0" fontId="11" fillId="0" borderId="9" xfId="0" applyFont="1" applyFill="1" applyBorder="1" applyAlignment="1">
      <alignment wrapText="1"/>
    </xf>
    <xf numFmtId="0" fontId="11" fillId="0" borderId="9" xfId="0" applyFont="1" applyFill="1" applyBorder="1" applyAlignment="1">
      <alignment horizontal="center" wrapText="1"/>
    </xf>
    <xf numFmtId="165" fontId="7" fillId="8" borderId="0" xfId="1" applyNumberFormat="1" applyFont="1" applyFill="1" applyBorder="1"/>
    <xf numFmtId="165" fontId="7" fillId="8" borderId="9" xfId="1" applyNumberFormat="1" applyFont="1" applyFill="1" applyBorder="1"/>
    <xf numFmtId="165" fontId="7" fillId="0" borderId="9" xfId="1" applyNumberFormat="1" applyFont="1" applyFill="1" applyBorder="1"/>
    <xf numFmtId="0" fontId="11" fillId="0" borderId="19" xfId="0" applyFont="1" applyFill="1" applyBorder="1" applyAlignment="1">
      <alignment horizontal="center" wrapText="1"/>
    </xf>
    <xf numFmtId="165" fontId="7" fillId="0" borderId="19" xfId="1" applyNumberFormat="1" applyFont="1" applyFill="1" applyBorder="1"/>
    <xf numFmtId="165" fontId="7" fillId="8" borderId="12" xfId="1" applyNumberFormat="1" applyFont="1" applyFill="1" applyBorder="1"/>
    <xf numFmtId="165" fontId="7" fillId="8" borderId="19" xfId="1" applyNumberFormat="1" applyFont="1" applyFill="1" applyBorder="1"/>
    <xf numFmtId="165" fontId="143" fillId="0" borderId="0" xfId="0" applyNumberFormat="1" applyFont="1" applyFill="1"/>
    <xf numFmtId="0" fontId="10" fillId="0" borderId="0" xfId="0" applyFont="1" applyFill="1" applyAlignment="1">
      <alignment horizontal="center"/>
    </xf>
    <xf numFmtId="0" fontId="10" fillId="0" borderId="0" xfId="0" applyFont="1" applyFill="1" applyAlignment="1">
      <alignment horizontal="right"/>
    </xf>
    <xf numFmtId="165" fontId="141" fillId="0" borderId="23" xfId="0" applyNumberFormat="1" applyFont="1" applyFill="1" applyBorder="1"/>
    <xf numFmtId="165" fontId="7" fillId="0" borderId="27" xfId="1" applyNumberFormat="1" applyFont="1" applyBorder="1" applyAlignment="1"/>
    <xf numFmtId="165" fontId="7" fillId="0" borderId="169" xfId="1" applyNumberFormat="1" applyFont="1" applyBorder="1" applyAlignment="1"/>
    <xf numFmtId="0" fontId="10" fillId="0" borderId="19" xfId="0" applyFont="1" applyFill="1" applyBorder="1"/>
    <xf numFmtId="165" fontId="7" fillId="0" borderId="19" xfId="1" applyNumberFormat="1" applyFont="1" applyBorder="1" applyAlignment="1"/>
    <xf numFmtId="0" fontId="10" fillId="0" borderId="0" xfId="0" applyFont="1" applyFill="1" applyBorder="1" applyAlignment="1">
      <alignment horizontal="center"/>
    </xf>
    <xf numFmtId="0" fontId="11" fillId="0" borderId="0" xfId="0" applyFont="1" applyFill="1" applyAlignment="1">
      <alignment horizontal="left" wrapText="1"/>
    </xf>
    <xf numFmtId="0" fontId="11" fillId="0" borderId="0" xfId="0" applyFont="1" applyFill="1" applyAlignment="1">
      <alignment horizontal="right"/>
    </xf>
    <xf numFmtId="0" fontId="10" fillId="0" borderId="5" xfId="0" applyFont="1" applyFill="1" applyBorder="1"/>
    <xf numFmtId="165" fontId="2" fillId="0" borderId="6" xfId="1" applyNumberFormat="1" applyFont="1" applyFill="1" applyBorder="1" applyAlignment="1">
      <alignment horizontal="center"/>
    </xf>
    <xf numFmtId="165" fontId="141" fillId="0" borderId="182" xfId="0" applyNumberFormat="1" applyFont="1" applyFill="1" applyBorder="1"/>
    <xf numFmtId="165" fontId="7" fillId="0" borderId="5" xfId="0" applyNumberFormat="1" applyFont="1" applyFill="1" applyBorder="1"/>
    <xf numFmtId="165" fontId="141" fillId="0" borderId="10" xfId="0" applyNumberFormat="1" applyFont="1" applyFill="1" applyBorder="1"/>
    <xf numFmtId="165" fontId="2" fillId="0" borderId="11" xfId="0" applyNumberFormat="1" applyFont="1" applyFill="1" applyBorder="1"/>
    <xf numFmtId="165" fontId="2" fillId="0" borderId="19" xfId="0" applyNumberFormat="1" applyFont="1" applyFill="1" applyBorder="1"/>
    <xf numFmtId="165" fontId="7" fillId="0" borderId="5" xfId="1" applyNumberFormat="1" applyFont="1" applyFill="1" applyBorder="1" applyAlignment="1">
      <alignment horizontal="center"/>
    </xf>
    <xf numFmtId="165" fontId="7" fillId="0" borderId="18" xfId="1" applyNumberFormat="1" applyFont="1" applyFill="1" applyBorder="1" applyAlignment="1">
      <alignment horizontal="center"/>
    </xf>
    <xf numFmtId="0" fontId="10" fillId="0" borderId="15" xfId="0" applyFont="1" applyFill="1" applyBorder="1" applyAlignment="1">
      <alignment horizontal="center"/>
    </xf>
    <xf numFmtId="165" fontId="2" fillId="0" borderId="29" xfId="0" applyNumberFormat="1" applyFont="1" applyFill="1" applyBorder="1"/>
    <xf numFmtId="165" fontId="141" fillId="0" borderId="26" xfId="0" applyNumberFormat="1" applyFont="1" applyFill="1" applyBorder="1"/>
    <xf numFmtId="165" fontId="142" fillId="0" borderId="0" xfId="1" applyNumberFormat="1" applyFont="1" applyFill="1"/>
    <xf numFmtId="165" fontId="141" fillId="50" borderId="20" xfId="0" applyNumberFormat="1" applyFont="1" applyFill="1" applyBorder="1"/>
    <xf numFmtId="165" fontId="2" fillId="0" borderId="12" xfId="1" applyNumberFormat="1" applyFont="1" applyFill="1" applyBorder="1" applyAlignment="1">
      <alignment horizontal="center"/>
    </xf>
    <xf numFmtId="0" fontId="10" fillId="0" borderId="5" xfId="0" applyFont="1" applyFill="1" applyBorder="1" applyAlignment="1">
      <alignment horizontal="center"/>
    </xf>
    <xf numFmtId="0" fontId="10" fillId="0" borderId="9" xfId="0" applyFont="1" applyFill="1" applyBorder="1" applyAlignment="1">
      <alignment horizontal="center"/>
    </xf>
    <xf numFmtId="165" fontId="2" fillId="0" borderId="0" xfId="1" applyNumberFormat="1" applyFont="1" applyFill="1" applyBorder="1" applyAlignment="1">
      <alignment horizontal="center"/>
    </xf>
    <xf numFmtId="165" fontId="142" fillId="0" borderId="0" xfId="1" applyNumberFormat="1" applyFont="1" applyFill="1" applyBorder="1"/>
    <xf numFmtId="165" fontId="7" fillId="0" borderId="0" xfId="1" applyNumberFormat="1" applyFont="1" applyFill="1" applyBorder="1"/>
    <xf numFmtId="165" fontId="7" fillId="0" borderId="12" xfId="1" applyNumberFormat="1" applyFont="1" applyFill="1" applyBorder="1"/>
    <xf numFmtId="0" fontId="143" fillId="0" borderId="0" xfId="0" applyFont="1" applyFill="1"/>
    <xf numFmtId="0" fontId="3" fillId="0" borderId="0" xfId="0" applyFont="1" applyFill="1" applyAlignment="1">
      <alignment horizontal="center"/>
    </xf>
    <xf numFmtId="0" fontId="5" fillId="0" borderId="0" xfId="0" applyFont="1" applyFill="1" applyAlignment="1">
      <alignment horizontal="center"/>
    </xf>
    <xf numFmtId="0" fontId="2" fillId="0" borderId="7" xfId="0" applyFont="1" applyFill="1" applyBorder="1" applyAlignment="1">
      <alignment horizontal="center"/>
    </xf>
    <xf numFmtId="3" fontId="4" fillId="8" borderId="12" xfId="0" quotePrefix="1" applyNumberFormat="1"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2"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33" fillId="9"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50" borderId="12" xfId="0" applyFont="1" applyFill="1" applyBorder="1" applyAlignment="1">
      <alignment horizontal="center" vertical="center" wrapText="1"/>
    </xf>
    <xf numFmtId="165" fontId="2" fillId="0" borderId="11" xfId="1881" applyNumberFormat="1" applyFont="1" applyFill="1" applyBorder="1" applyAlignment="1">
      <alignment horizontal="center"/>
    </xf>
    <xf numFmtId="0" fontId="11" fillId="0" borderId="19" xfId="0" applyFont="1" applyFill="1" applyBorder="1" applyAlignment="1">
      <alignment horizontal="center" vertical="center" wrapText="1"/>
    </xf>
    <xf numFmtId="165" fontId="7" fillId="0" borderId="21" xfId="1" applyNumberFormat="1" applyFont="1" applyBorder="1" applyAlignment="1"/>
    <xf numFmtId="0" fontId="11" fillId="0" borderId="0" xfId="0" applyFont="1" applyFill="1" applyAlignment="1">
      <alignment horizontal="left"/>
    </xf>
    <xf numFmtId="165" fontId="133" fillId="0" borderId="20" xfId="1" applyNumberFormat="1" applyFont="1" applyFill="1" applyBorder="1" applyAlignment="1"/>
    <xf numFmtId="165" fontId="133" fillId="0" borderId="20" xfId="1" applyNumberFormat="1" applyFont="1" applyBorder="1" applyAlignment="1"/>
    <xf numFmtId="165" fontId="133" fillId="0" borderId="10" xfId="1" applyNumberFormat="1" applyFont="1" applyBorder="1" applyAlignment="1"/>
    <xf numFmtId="165" fontId="133" fillId="9" borderId="19" xfId="1" applyNumberFormat="1" applyFont="1" applyFill="1" applyBorder="1" applyAlignment="1">
      <alignment horizontal="center"/>
    </xf>
    <xf numFmtId="165" fontId="133" fillId="9" borderId="12" xfId="1" applyNumberFormat="1" applyFont="1" applyFill="1" applyBorder="1" applyAlignment="1">
      <alignment horizontal="center"/>
    </xf>
    <xf numFmtId="165" fontId="133" fillId="9" borderId="13" xfId="1" applyNumberFormat="1" applyFont="1" applyFill="1" applyBorder="1" applyAlignment="1">
      <alignment horizontal="center"/>
    </xf>
    <xf numFmtId="165" fontId="134" fillId="9" borderId="9" xfId="1" applyNumberFormat="1" applyFont="1" applyFill="1" applyBorder="1" applyAlignment="1">
      <alignment horizontal="center"/>
    </xf>
    <xf numFmtId="165" fontId="134" fillId="9" borderId="0" xfId="1" applyNumberFormat="1" applyFont="1" applyFill="1" applyBorder="1" applyAlignment="1">
      <alignment horizontal="center"/>
    </xf>
    <xf numFmtId="165" fontId="133" fillId="0" borderId="9" xfId="0" applyNumberFormat="1" applyFont="1" applyFill="1" applyBorder="1"/>
    <xf numFmtId="165" fontId="134" fillId="0" borderId="26" xfId="0" applyNumberFormat="1" applyFont="1" applyFill="1" applyBorder="1"/>
    <xf numFmtId="165" fontId="133" fillId="0" borderId="6" xfId="1" applyNumberFormat="1" applyFont="1" applyFill="1" applyBorder="1" applyAlignment="1">
      <alignment horizontal="center"/>
    </xf>
    <xf numFmtId="165" fontId="133" fillId="0" borderId="0" xfId="0" applyNumberFormat="1" applyFont="1" applyFill="1" applyBorder="1"/>
    <xf numFmtId="165" fontId="133" fillId="9" borderId="9" xfId="0" applyNumberFormat="1" applyFont="1" applyFill="1" applyBorder="1"/>
    <xf numFmtId="165" fontId="133" fillId="9" borderId="0" xfId="0" applyNumberFormat="1" applyFont="1" applyFill="1" applyBorder="1"/>
    <xf numFmtId="0" fontId="4" fillId="0" borderId="10" xfId="0" applyFont="1" applyFill="1" applyBorder="1" applyAlignment="1">
      <alignment wrapText="1"/>
    </xf>
    <xf numFmtId="165" fontId="134" fillId="0" borderId="9" xfId="0" applyNumberFormat="1" applyFont="1" applyFill="1" applyBorder="1"/>
    <xf numFmtId="165" fontId="134" fillId="0" borderId="9" xfId="1" applyNumberFormat="1" applyFont="1" applyFill="1" applyBorder="1" applyAlignment="1">
      <alignment horizontal="center"/>
    </xf>
    <xf numFmtId="165" fontId="133" fillId="0" borderId="9" xfId="1" applyNumberFormat="1" applyFont="1" applyFill="1" applyBorder="1" applyAlignment="1">
      <alignment horizontal="center"/>
    </xf>
    <xf numFmtId="165" fontId="133" fillId="0" borderId="16" xfId="0" applyNumberFormat="1" applyFont="1" applyFill="1" applyBorder="1"/>
    <xf numFmtId="165" fontId="133" fillId="9" borderId="18" xfId="0" applyNumberFormat="1" applyFont="1" applyFill="1" applyBorder="1"/>
    <xf numFmtId="165" fontId="133" fillId="9" borderId="16" xfId="0" applyNumberFormat="1" applyFont="1" applyFill="1" applyBorder="1"/>
    <xf numFmtId="165" fontId="133" fillId="0" borderId="15" xfId="1881" applyNumberFormat="1" applyFont="1" applyFill="1" applyBorder="1" applyAlignment="1">
      <alignment horizontal="center"/>
    </xf>
    <xf numFmtId="0" fontId="5" fillId="0" borderId="0" xfId="0" applyFont="1" applyFill="1" applyAlignment="1"/>
    <xf numFmtId="0" fontId="2" fillId="0" borderId="12" xfId="0" applyFont="1" applyFill="1" applyBorder="1" applyAlignment="1"/>
    <xf numFmtId="165" fontId="144" fillId="0" borderId="23" xfId="1" applyNumberFormat="1" applyFont="1" applyFill="1" applyBorder="1" applyAlignment="1"/>
    <xf numFmtId="165" fontId="4" fillId="0" borderId="24" xfId="1" applyNumberFormat="1" applyFont="1" applyFill="1" applyBorder="1" applyAlignment="1"/>
    <xf numFmtId="165" fontId="144" fillId="0" borderId="21" xfId="1" applyNumberFormat="1" applyFont="1" applyFill="1" applyBorder="1" applyAlignment="1"/>
    <xf numFmtId="165" fontId="4" fillId="0" borderId="31" xfId="1" applyNumberFormat="1" applyFont="1" applyFill="1" applyBorder="1" applyAlignment="1"/>
    <xf numFmtId="165" fontId="6" fillId="0" borderId="184" xfId="1" applyNumberFormat="1" applyFont="1" applyFill="1" applyBorder="1" applyAlignment="1">
      <alignment horizontal="center"/>
    </xf>
    <xf numFmtId="165" fontId="6" fillId="0" borderId="185" xfId="1" applyNumberFormat="1" applyFont="1" applyFill="1" applyBorder="1" applyAlignment="1">
      <alignment horizontal="center"/>
    </xf>
    <xf numFmtId="165" fontId="4" fillId="0" borderId="16" xfId="1" applyNumberFormat="1" applyFont="1" applyBorder="1" applyAlignment="1"/>
    <xf numFmtId="165" fontId="4" fillId="0" borderId="9" xfId="0" applyNumberFormat="1" applyFont="1" applyFill="1" applyBorder="1"/>
    <xf numFmtId="165" fontId="4" fillId="0" borderId="0" xfId="0" applyNumberFormat="1" applyFont="1" applyFill="1" applyBorder="1"/>
    <xf numFmtId="165" fontId="144" fillId="0" borderId="27" xfId="1" applyNumberFormat="1" applyFont="1" applyFill="1" applyBorder="1" applyAlignment="1"/>
    <xf numFmtId="165" fontId="4" fillId="0" borderId="26" xfId="1" applyNumberFormat="1" applyFont="1" applyFill="1" applyBorder="1" applyAlignment="1"/>
    <xf numFmtId="0" fontId="2" fillId="0" borderId="6" xfId="0" applyFont="1" applyFill="1" applyBorder="1"/>
    <xf numFmtId="165" fontId="9" fillId="0" borderId="5" xfId="0" applyNumberFormat="1" applyFont="1" applyFill="1" applyBorder="1"/>
    <xf numFmtId="165" fontId="9" fillId="8" borderId="9" xfId="0" applyNumberFormat="1" applyFont="1" applyFill="1" applyBorder="1"/>
    <xf numFmtId="165" fontId="4" fillId="0" borderId="14" xfId="1" applyNumberFormat="1" applyFont="1" applyFill="1" applyBorder="1" applyAlignment="1">
      <alignment horizontal="center"/>
    </xf>
    <xf numFmtId="0" fontId="2" fillId="0" borderId="15" xfId="0" applyFont="1" applyFill="1" applyBorder="1"/>
    <xf numFmtId="0" fontId="2" fillId="0" borderId="15" xfId="0" applyFont="1" applyFill="1" applyBorder="1" applyAlignment="1">
      <alignment horizontal="center"/>
    </xf>
    <xf numFmtId="171" fontId="10" fillId="0" borderId="0" xfId="0" applyNumberFormat="1" applyFont="1"/>
    <xf numFmtId="165" fontId="137" fillId="0" borderId="0" xfId="0" applyNumberFormat="1" applyFont="1" applyFill="1"/>
    <xf numFmtId="0" fontId="130" fillId="0" borderId="12" xfId="0" applyFont="1" applyFill="1" applyBorder="1" applyAlignment="1">
      <alignment vertical="center" wrapText="1"/>
    </xf>
    <xf numFmtId="0" fontId="130" fillId="0" borderId="13" xfId="0" applyFont="1" applyFill="1" applyBorder="1" applyAlignment="1">
      <alignment vertical="center" wrapText="1"/>
    </xf>
    <xf numFmtId="0" fontId="4" fillId="8" borderId="9" xfId="0" applyFont="1" applyFill="1" applyBorder="1" applyAlignment="1">
      <alignment horizontal="center"/>
    </xf>
    <xf numFmtId="0" fontId="133" fillId="9" borderId="19" xfId="0" applyFont="1" applyFill="1" applyBorder="1" applyAlignment="1">
      <alignment horizontal="center" vertical="center" wrapText="1"/>
    </xf>
    <xf numFmtId="165" fontId="133" fillId="0" borderId="26" xfId="1" applyNumberFormat="1" applyFont="1" applyFill="1" applyBorder="1" applyAlignment="1"/>
    <xf numFmtId="165" fontId="133" fillId="0" borderId="18" xfId="1881" applyNumberFormat="1" applyFont="1" applyFill="1" applyBorder="1" applyAlignment="1">
      <alignment horizontal="center"/>
    </xf>
    <xf numFmtId="2" fontId="2" fillId="0" borderId="11" xfId="0" applyNumberFormat="1" applyFont="1" applyFill="1" applyBorder="1" applyAlignment="1">
      <alignment horizontal="center" vertical="center" wrapText="1"/>
    </xf>
    <xf numFmtId="2" fontId="2" fillId="0" borderId="12" xfId="0" applyNumberFormat="1" applyFont="1" applyFill="1" applyBorder="1" applyAlignment="1">
      <alignment horizontal="center" vertical="center" wrapText="1"/>
    </xf>
    <xf numFmtId="2" fontId="2" fillId="0" borderId="13" xfId="0" applyNumberFormat="1" applyFont="1" applyFill="1" applyBorder="1" applyAlignment="1">
      <alignment horizontal="center" vertical="center" wrapText="1"/>
    </xf>
    <xf numFmtId="3" fontId="4" fillId="8" borderId="11" xfId="0" applyNumberFormat="1" applyFont="1" applyFill="1" applyBorder="1" applyAlignment="1">
      <alignment horizontal="center" vertical="center"/>
    </xf>
    <xf numFmtId="3" fontId="4" fillId="8" borderId="12" xfId="0" applyNumberFormat="1" applyFont="1" applyFill="1" applyBorder="1" applyAlignment="1">
      <alignment horizontal="center" vertical="center"/>
    </xf>
    <xf numFmtId="3" fontId="4" fillId="8" borderId="13"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1" xfId="0" applyFont="1" applyFill="1" applyBorder="1" applyAlignment="1">
      <alignment horizontal="center"/>
    </xf>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33" fillId="9" borderId="11" xfId="0" applyFont="1" applyFill="1" applyBorder="1" applyAlignment="1">
      <alignment horizontal="center" vertical="center" wrapText="1"/>
    </xf>
    <xf numFmtId="0" fontId="133" fillId="9" borderId="12" xfId="0" applyFont="1" applyFill="1" applyBorder="1" applyAlignment="1">
      <alignment horizontal="center" vertical="center" wrapText="1"/>
    </xf>
    <xf numFmtId="0" fontId="133" fillId="9" borderId="13" xfId="0" applyFont="1" applyFill="1" applyBorder="1" applyAlignment="1">
      <alignment horizontal="center" vertical="center" wrapText="1"/>
    </xf>
    <xf numFmtId="3" fontId="133" fillId="9" borderId="11" xfId="0" applyNumberFormat="1" applyFont="1" applyFill="1" applyBorder="1" applyAlignment="1">
      <alignment horizontal="center" vertical="center" wrapText="1"/>
    </xf>
    <xf numFmtId="3" fontId="133" fillId="9" borderId="12" xfId="0" applyNumberFormat="1" applyFont="1" applyFill="1" applyBorder="1" applyAlignment="1">
      <alignment horizontal="center" vertical="center" wrapText="1"/>
    </xf>
    <xf numFmtId="3" fontId="133" fillId="9" borderId="13"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2" fillId="0" borderId="6" xfId="0" applyFont="1" applyFill="1" applyBorder="1" applyAlignment="1">
      <alignment horizontal="center" vertical="center" wrapText="1"/>
    </xf>
    <xf numFmtId="0" fontId="92" fillId="0" borderId="7" xfId="0" applyFont="1" applyFill="1" applyBorder="1" applyAlignment="1">
      <alignment horizontal="center" vertical="center" wrapText="1"/>
    </xf>
    <xf numFmtId="0" fontId="92" fillId="0" borderId="8" xfId="0" applyFont="1" applyFill="1" applyBorder="1" applyAlignment="1">
      <alignment horizontal="center" vertical="center" wrapText="1"/>
    </xf>
    <xf numFmtId="0" fontId="92" fillId="0" borderId="15" xfId="0" applyFont="1" applyFill="1" applyBorder="1" applyAlignment="1">
      <alignment horizontal="center" vertical="center" wrapText="1"/>
    </xf>
    <xf numFmtId="0" fontId="92" fillId="0" borderId="16" xfId="0" applyFont="1" applyFill="1" applyBorder="1" applyAlignment="1">
      <alignment horizontal="center" vertical="center" wrapText="1"/>
    </xf>
    <xf numFmtId="0" fontId="92" fillId="0" borderId="1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2" fillId="0" borderId="11" xfId="0" applyFont="1" applyFill="1" applyBorder="1" applyAlignment="1">
      <alignment horizontal="center" vertical="center" wrapText="1"/>
    </xf>
    <xf numFmtId="0" fontId="92" fillId="0" borderId="12" xfId="0" applyFont="1" applyFill="1" applyBorder="1" applyAlignment="1">
      <alignment horizontal="center" vertical="center" wrapText="1"/>
    </xf>
    <xf numFmtId="0" fontId="92" fillId="0" borderId="13" xfId="0" applyFont="1" applyFill="1" applyBorder="1" applyAlignment="1">
      <alignment horizontal="center" vertical="center" wrapText="1"/>
    </xf>
    <xf numFmtId="0" fontId="130" fillId="0" borderId="6" xfId="0" applyFont="1" applyFill="1" applyBorder="1" applyAlignment="1">
      <alignment horizontal="center" vertical="center" wrapText="1"/>
    </xf>
    <xf numFmtId="0" fontId="130" fillId="0" borderId="7" xfId="0" applyFont="1" applyFill="1" applyBorder="1" applyAlignment="1">
      <alignment horizontal="center" vertical="center" wrapText="1"/>
    </xf>
    <xf numFmtId="0" fontId="130" fillId="0" borderId="8" xfId="0" applyFont="1" applyFill="1" applyBorder="1" applyAlignment="1">
      <alignment horizontal="center" vertical="center" wrapText="1"/>
    </xf>
    <xf numFmtId="0" fontId="130" fillId="0" borderId="12" xfId="0" applyNumberFormat="1" applyFont="1" applyFill="1" applyBorder="1" applyAlignment="1">
      <alignment horizontal="center" vertical="center" wrapText="1"/>
    </xf>
    <xf numFmtId="0" fontId="130" fillId="0" borderId="13" xfId="0" applyNumberFormat="1" applyFont="1" applyFill="1" applyBorder="1" applyAlignment="1">
      <alignment horizontal="center" vertical="center" wrapText="1"/>
    </xf>
    <xf numFmtId="0" fontId="130" fillId="0" borderId="11" xfId="0" applyFont="1" applyFill="1" applyBorder="1" applyAlignment="1">
      <alignment horizontal="center" vertical="center" wrapText="1"/>
    </xf>
    <xf numFmtId="0" fontId="130" fillId="0" borderId="12" xfId="0" applyFont="1" applyFill="1" applyBorder="1" applyAlignment="1">
      <alignment horizontal="center" vertical="center" wrapText="1"/>
    </xf>
    <xf numFmtId="0" fontId="92" fillId="0" borderId="6" xfId="0" applyFont="1" applyBorder="1" applyAlignment="1">
      <alignment horizontal="center" vertical="center" wrapText="1"/>
    </xf>
    <xf numFmtId="0" fontId="92" fillId="0" borderId="7" xfId="0" applyFont="1" applyBorder="1" applyAlignment="1">
      <alignment horizontal="center" vertical="center" wrapText="1"/>
    </xf>
    <xf numFmtId="0" fontId="92" fillId="0" borderId="8" xfId="0" applyFont="1" applyBorder="1" applyAlignment="1">
      <alignment horizontal="center" vertical="center" wrapText="1"/>
    </xf>
    <xf numFmtId="0" fontId="92" fillId="0" borderId="15" xfId="0" applyFont="1" applyBorder="1" applyAlignment="1">
      <alignment horizontal="center" vertical="center" wrapText="1"/>
    </xf>
    <xf numFmtId="0" fontId="92" fillId="0" borderId="16" xfId="0" applyFont="1" applyBorder="1" applyAlignment="1">
      <alignment horizontal="center" vertical="center" wrapText="1"/>
    </xf>
    <xf numFmtId="0" fontId="92" fillId="0" borderId="17" xfId="0" applyFont="1" applyBorder="1" applyAlignment="1">
      <alignment horizontal="center" vertical="center" wrapText="1"/>
    </xf>
    <xf numFmtId="0" fontId="92" fillId="0" borderId="11" xfId="0" applyFont="1" applyBorder="1" applyAlignment="1">
      <alignment horizontal="center" vertical="center" wrapText="1"/>
    </xf>
    <xf numFmtId="0" fontId="92" fillId="0" borderId="12"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11" xfId="0" applyFont="1" applyBorder="1" applyAlignment="1">
      <alignment horizontal="center"/>
    </xf>
    <xf numFmtId="0" fontId="92" fillId="0" borderId="12" xfId="0" applyFont="1" applyBorder="1" applyAlignment="1">
      <alignment horizontal="center"/>
    </xf>
    <xf numFmtId="0" fontId="92" fillId="0" borderId="13" xfId="0" applyFont="1" applyBorder="1" applyAlignment="1">
      <alignment horizontal="center"/>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32" fillId="8" borderId="11" xfId="0" applyFont="1" applyFill="1" applyBorder="1" applyAlignment="1">
      <alignment horizontal="center" vertical="center"/>
    </xf>
    <xf numFmtId="0" fontId="132" fillId="8" borderId="12" xfId="0" applyFont="1" applyFill="1" applyBorder="1" applyAlignment="1">
      <alignment horizontal="center" vertical="center"/>
    </xf>
    <xf numFmtId="0" fontId="132" fillId="8" borderId="13" xfId="0" applyFont="1" applyFill="1" applyBorder="1" applyAlignment="1">
      <alignment horizontal="center" vertical="center"/>
    </xf>
    <xf numFmtId="0" fontId="9" fillId="0" borderId="9" xfId="0" applyFont="1" applyFill="1" applyBorder="1" applyAlignment="1"/>
    <xf numFmtId="0" fontId="9" fillId="0" borderId="18" xfId="0" applyFont="1" applyFill="1" applyBorder="1" applyAlignment="1"/>
    <xf numFmtId="0" fontId="130" fillId="0" borderId="13" xfId="0"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0" fillId="8" borderId="11"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4" fillId="50" borderId="11" xfId="0" applyFont="1" applyFill="1" applyBorder="1" applyAlignment="1">
      <alignment horizontal="center" vertical="center" wrapText="1"/>
    </xf>
    <xf numFmtId="0" fontId="4" fillId="50" borderId="12" xfId="0" applyFont="1" applyFill="1" applyBorder="1" applyAlignment="1">
      <alignment horizontal="center" vertical="center" wrapText="1"/>
    </xf>
    <xf numFmtId="0" fontId="4" fillId="50" borderId="13" xfId="0" applyFont="1" applyFill="1" applyBorder="1" applyAlignment="1">
      <alignment horizontal="center" vertical="center" wrapText="1"/>
    </xf>
    <xf numFmtId="0" fontId="4" fillId="50" borderId="11" xfId="0" quotePrefix="1" applyFont="1" applyFill="1" applyBorder="1" applyAlignment="1">
      <alignment horizontal="center" vertical="center" wrapText="1"/>
    </xf>
    <xf numFmtId="0" fontId="136" fillId="9" borderId="11" xfId="0" applyFont="1" applyFill="1" applyBorder="1" applyAlignment="1">
      <alignment horizontal="center" vertical="center" wrapText="1"/>
    </xf>
    <xf numFmtId="0" fontId="136" fillId="9" borderId="12" xfId="0" applyFont="1" applyFill="1" applyBorder="1" applyAlignment="1">
      <alignment horizontal="center" vertical="center" wrapText="1"/>
    </xf>
    <xf numFmtId="0" fontId="136" fillId="9"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0" borderId="0" xfId="0" applyFont="1" applyFill="1" applyAlignment="1">
      <alignment horizontal="center" wrapText="1"/>
    </xf>
    <xf numFmtId="0" fontId="10" fillId="0" borderId="12" xfId="0" applyFont="1" applyFill="1" applyBorder="1" applyAlignment="1">
      <alignment horizontal="center"/>
    </xf>
    <xf numFmtId="0" fontId="10" fillId="0" borderId="13"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center"/>
    </xf>
    <xf numFmtId="0" fontId="0" fillId="0" borderId="13" xfId="0" applyBorder="1" applyAlignment="1"/>
    <xf numFmtId="0" fontId="130" fillId="0" borderId="11" xfId="0" applyFont="1" applyBorder="1" applyAlignment="1">
      <alignment horizontal="center" vertical="center" wrapText="1"/>
    </xf>
    <xf numFmtId="0" fontId="130" fillId="0" borderId="12" xfId="0" applyFont="1" applyBorder="1" applyAlignment="1">
      <alignment horizontal="center" vertical="center" wrapText="1"/>
    </xf>
    <xf numFmtId="0" fontId="130" fillId="0" borderId="13" xfId="0" applyFont="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8" borderId="18" xfId="0" applyFont="1" applyFill="1" applyBorder="1" applyAlignment="1">
      <alignment horizontal="center" vertical="center"/>
    </xf>
    <xf numFmtId="0" fontId="4" fillId="8" borderId="16" xfId="0" applyFont="1" applyFill="1" applyBorder="1" applyAlignment="1">
      <alignment horizontal="center" vertical="center"/>
    </xf>
    <xf numFmtId="0" fontId="136" fillId="9" borderId="6" xfId="0" applyFont="1" applyFill="1" applyBorder="1" applyAlignment="1">
      <alignment horizontal="center" vertical="center" wrapText="1"/>
    </xf>
    <xf numFmtId="165" fontId="134" fillId="0" borderId="24" xfId="1" applyNumberFormat="1" applyFont="1" applyFill="1" applyBorder="1"/>
    <xf numFmtId="165" fontId="133" fillId="0" borderId="22" xfId="1" applyNumberFormat="1" applyFont="1" applyFill="1" applyBorder="1" applyAlignment="1"/>
    <xf numFmtId="165" fontId="134" fillId="0" borderId="28" xfId="1" applyNumberFormat="1" applyFont="1" applyFill="1" applyBorder="1"/>
    <xf numFmtId="165" fontId="134" fillId="0" borderId="31" xfId="1" applyNumberFormat="1" applyFont="1" applyFill="1" applyBorder="1"/>
    <xf numFmtId="165" fontId="133" fillId="8" borderId="15" xfId="1" applyNumberFormat="1" applyFont="1" applyFill="1" applyBorder="1" applyAlignment="1">
      <alignment horizontal="center"/>
    </xf>
    <xf numFmtId="165" fontId="133" fillId="0" borderId="19" xfId="1872" applyNumberFormat="1" applyFont="1" applyFill="1" applyBorder="1" applyAlignment="1">
      <alignment horizontal="center"/>
    </xf>
    <xf numFmtId="165" fontId="133" fillId="0" borderId="12" xfId="1" applyNumberFormat="1" applyFont="1" applyFill="1" applyBorder="1" applyAlignment="1">
      <alignment horizontal="center"/>
    </xf>
    <xf numFmtId="165" fontId="134" fillId="0" borderId="0" xfId="1" applyNumberFormat="1" applyFont="1" applyFill="1" applyBorder="1" applyAlignment="1">
      <alignment horizontal="center"/>
    </xf>
    <xf numFmtId="165" fontId="134" fillId="9" borderId="26" xfId="1" applyNumberFormat="1" applyFont="1" applyFill="1" applyBorder="1" applyAlignment="1">
      <alignment horizontal="center"/>
    </xf>
    <xf numFmtId="165" fontId="134" fillId="0" borderId="27" xfId="1872" applyNumberFormat="1" applyFont="1" applyFill="1" applyBorder="1" applyAlignment="1">
      <alignment horizontal="center"/>
    </xf>
    <xf numFmtId="165" fontId="133" fillId="0" borderId="7" xfId="1872" applyNumberFormat="1" applyFont="1" applyFill="1" applyBorder="1" applyAlignment="1">
      <alignment horizontal="center"/>
    </xf>
    <xf numFmtId="165" fontId="133" fillId="0" borderId="8" xfId="1872" applyNumberFormat="1" applyFont="1" applyFill="1" applyBorder="1" applyAlignment="1">
      <alignment horizontal="center"/>
    </xf>
    <xf numFmtId="165" fontId="134" fillId="0" borderId="8" xfId="1872" applyNumberFormat="1" applyFont="1" applyFill="1" applyBorder="1" applyAlignment="1">
      <alignment horizontal="center"/>
    </xf>
    <xf numFmtId="165" fontId="134" fillId="0" borderId="7" xfId="1872" applyNumberFormat="1" applyFont="1" applyFill="1" applyBorder="1" applyAlignment="1">
      <alignment horizontal="center"/>
    </xf>
    <xf numFmtId="0" fontId="4" fillId="0" borderId="0" xfId="0" applyFont="1" applyFill="1" applyBorder="1" applyAlignment="1">
      <alignment wrapText="1"/>
    </xf>
    <xf numFmtId="165" fontId="134" fillId="0" borderId="9" xfId="1" applyNumberFormat="1" applyFont="1" applyFill="1" applyBorder="1"/>
    <xf numFmtId="165" fontId="134" fillId="0" borderId="14" xfId="1872" applyNumberFormat="1" applyFont="1" applyFill="1" applyBorder="1" applyAlignment="1">
      <alignment horizontal="center"/>
    </xf>
    <xf numFmtId="165" fontId="134" fillId="0" borderId="0" xfId="1872" applyNumberFormat="1" applyFont="1" applyFill="1" applyBorder="1" applyAlignment="1">
      <alignment horizontal="center"/>
    </xf>
    <xf numFmtId="165" fontId="133" fillId="0" borderId="9" xfId="1872" applyNumberFormat="1" applyFont="1" applyFill="1" applyBorder="1" applyAlignment="1">
      <alignment horizontal="center"/>
    </xf>
    <xf numFmtId="165" fontId="134" fillId="0" borderId="9" xfId="1872" applyNumberFormat="1" applyFont="1" applyFill="1" applyBorder="1" applyAlignment="1">
      <alignment horizontal="center"/>
    </xf>
    <xf numFmtId="165" fontId="0" fillId="0" borderId="0" xfId="1" applyNumberFormat="1" applyFont="1" applyFill="1" applyBorder="1"/>
    <xf numFmtId="165" fontId="134" fillId="0" borderId="17" xfId="1872" applyNumberFormat="1" applyFont="1" applyFill="1" applyBorder="1" applyAlignment="1">
      <alignment horizontal="center"/>
    </xf>
    <xf numFmtId="165" fontId="134" fillId="0" borderId="16" xfId="1872" applyNumberFormat="1" applyFont="1" applyFill="1" applyBorder="1" applyAlignment="1">
      <alignment horizontal="center"/>
    </xf>
    <xf numFmtId="165" fontId="133" fillId="0" borderId="17" xfId="1872" applyNumberFormat="1" applyFont="1" applyFill="1" applyBorder="1" applyAlignment="1">
      <alignment horizontal="center"/>
    </xf>
    <xf numFmtId="165" fontId="133" fillId="0" borderId="16" xfId="1872" applyNumberFormat="1" applyFont="1" applyFill="1" applyBorder="1" applyAlignment="1">
      <alignment horizontal="center"/>
    </xf>
    <xf numFmtId="171" fontId="137" fillId="0" borderId="0" xfId="0" applyNumberFormat="1" applyFont="1" applyFill="1"/>
    <xf numFmtId="165" fontId="0" fillId="0" borderId="0" xfId="0" applyNumberFormat="1" applyFill="1"/>
    <xf numFmtId="0" fontId="4" fillId="0" borderId="0" xfId="0" applyFont="1" applyFill="1" applyAlignment="1">
      <alignment horizontal="center" wrapText="1"/>
    </xf>
    <xf numFmtId="0" fontId="6" fillId="0" borderId="0" xfId="0" applyFont="1" applyFill="1" applyAlignment="1">
      <alignment horizontal="center" wrapText="1"/>
    </xf>
    <xf numFmtId="0" fontId="2" fillId="0" borderId="0" xfId="0" applyFont="1" applyFill="1" applyAlignment="1">
      <alignment horizontal="center"/>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40" fillId="0" borderId="18" xfId="0" applyFont="1" applyFill="1" applyBorder="1" applyAlignment="1"/>
    <xf numFmtId="0" fontId="10" fillId="0" borderId="18" xfId="0" applyFont="1" applyFill="1" applyBorder="1" applyAlignment="1">
      <alignment horizontal="center" vertical="center" wrapText="1"/>
    </xf>
    <xf numFmtId="0" fontId="10" fillId="8" borderId="10" xfId="0" applyFont="1" applyFill="1" applyBorder="1" applyAlignment="1">
      <alignment horizontal="center"/>
    </xf>
    <xf numFmtId="0" fontId="10" fillId="8" borderId="9" xfId="0" applyFont="1" applyFill="1" applyBorder="1" applyAlignment="1">
      <alignment horizontal="center"/>
    </xf>
    <xf numFmtId="0" fontId="10" fillId="8" borderId="14" xfId="0" applyFont="1" applyFill="1" applyBorder="1" applyAlignment="1">
      <alignment horizontal="center"/>
    </xf>
    <xf numFmtId="0" fontId="10" fillId="8" borderId="18" xfId="0" applyFont="1" applyFill="1" applyBorder="1" applyAlignment="1">
      <alignment horizontal="center"/>
    </xf>
    <xf numFmtId="165" fontId="141" fillId="8" borderId="182" xfId="1" applyNumberFormat="1" applyFont="1" applyFill="1" applyBorder="1" applyAlignment="1">
      <alignment horizontal="center"/>
    </xf>
    <xf numFmtId="165" fontId="141" fillId="8" borderId="23" xfId="1" applyNumberFormat="1" applyFont="1" applyFill="1" applyBorder="1" applyAlignment="1">
      <alignment horizontal="center"/>
    </xf>
    <xf numFmtId="165" fontId="141" fillId="8" borderId="183" xfId="1" applyNumberFormat="1" applyFont="1" applyFill="1" applyBorder="1" applyAlignment="1">
      <alignment horizontal="center"/>
    </xf>
    <xf numFmtId="165" fontId="141" fillId="8" borderId="26" xfId="1" applyNumberFormat="1" applyFont="1" applyFill="1" applyBorder="1" applyAlignment="1">
      <alignment horizontal="center"/>
    </xf>
    <xf numFmtId="165" fontId="141" fillId="8" borderId="29" xfId="1" applyNumberFormat="1" applyFont="1" applyFill="1" applyBorder="1" applyAlignment="1">
      <alignment horizontal="center"/>
    </xf>
    <xf numFmtId="165" fontId="141" fillId="8" borderId="184" xfId="1" applyNumberFormat="1" applyFont="1" applyFill="1" applyBorder="1" applyAlignment="1">
      <alignment horizontal="center"/>
    </xf>
    <xf numFmtId="165" fontId="2" fillId="8" borderId="11" xfId="1881" applyNumberFormat="1" applyFont="1" applyFill="1" applyBorder="1" applyAlignment="1">
      <alignment horizontal="center"/>
    </xf>
    <xf numFmtId="165" fontId="2" fillId="8" borderId="19" xfId="1881" applyNumberFormat="1" applyFont="1" applyFill="1" applyBorder="1" applyAlignment="1">
      <alignment horizontal="center"/>
    </xf>
    <xf numFmtId="165" fontId="2" fillId="8" borderId="12" xfId="1881" applyNumberFormat="1" applyFont="1" applyFill="1" applyBorder="1" applyAlignment="1">
      <alignment horizontal="center"/>
    </xf>
    <xf numFmtId="165" fontId="2" fillId="0" borderId="19" xfId="1881" applyNumberFormat="1" applyFont="1" applyFill="1" applyBorder="1" applyAlignment="1">
      <alignment horizontal="center"/>
    </xf>
    <xf numFmtId="0" fontId="145" fillId="0" borderId="0" xfId="0" applyFont="1" applyFill="1"/>
    <xf numFmtId="171" fontId="145" fillId="0" borderId="0" xfId="0" applyNumberFormat="1" applyFont="1" applyFill="1"/>
    <xf numFmtId="165" fontId="145" fillId="0" borderId="0" xfId="0" applyNumberFormat="1" applyFont="1" applyFill="1"/>
  </cellXfs>
  <cellStyles count="1882">
    <cellStyle name="(Табликс1):0:0" xfId="2"/>
    <cellStyle name="(Табликс1):2:2"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5 2" xfId="13"/>
    <cellStyle name="20% - Accent6" xfId="14"/>
    <cellStyle name="20% - Accent6 2" xfId="15"/>
    <cellStyle name="20% - Акцент1 2" xfId="16"/>
    <cellStyle name="20% - Акцент2 2" xfId="17"/>
    <cellStyle name="20% - Акцент3 2" xfId="18"/>
    <cellStyle name="20% - Акцент4 2" xfId="19"/>
    <cellStyle name="20% - Акцент5 2" xfId="20"/>
    <cellStyle name="20% - Акцент6 2" xfId="21"/>
    <cellStyle name="40% - Accent1" xfId="22"/>
    <cellStyle name="40% - Accent1 2" xfId="23"/>
    <cellStyle name="40% - Accent2" xfId="24"/>
    <cellStyle name="40% - Accent2 2" xfId="25"/>
    <cellStyle name="40% - Accent3" xfId="26"/>
    <cellStyle name="40% - Accent3 2" xfId="27"/>
    <cellStyle name="40% - Accent4" xfId="28"/>
    <cellStyle name="40% - Accent4 2" xfId="29"/>
    <cellStyle name="40% - Accent5" xfId="30"/>
    <cellStyle name="40% - Accent5 2" xfId="31"/>
    <cellStyle name="40% - Accent6" xfId="32"/>
    <cellStyle name="40% - Accent6 2" xfId="33"/>
    <cellStyle name="40% - Акцент1 2" xfId="34"/>
    <cellStyle name="40% - Акцент2 2" xfId="35"/>
    <cellStyle name="40% - Акцент3 2" xfId="36"/>
    <cellStyle name="40% - Акцент4 2" xfId="37"/>
    <cellStyle name="40% - Акцент5 2" xfId="38"/>
    <cellStyle name="40% - Акцент6 2" xfId="39"/>
    <cellStyle name="60% - Accent1" xfId="40"/>
    <cellStyle name="60% - Accent1 2" xfId="41"/>
    <cellStyle name="60% - Accent2" xfId="42"/>
    <cellStyle name="60% - Accent2 2" xfId="43"/>
    <cellStyle name="60% - Accent3" xfId="44"/>
    <cellStyle name="60% - Accent3 2" xfId="45"/>
    <cellStyle name="60% - Accent4" xfId="46"/>
    <cellStyle name="60% - Accent4 2" xfId="47"/>
    <cellStyle name="60% - Accent5" xfId="48"/>
    <cellStyle name="60% - Accent5 2" xfId="49"/>
    <cellStyle name="60% - Accent6" xfId="50"/>
    <cellStyle name="60% - Accent6 2" xfId="51"/>
    <cellStyle name="60% - Акцент1 2" xfId="52"/>
    <cellStyle name="60% - Акцент2 2" xfId="53"/>
    <cellStyle name="60% - Акцент3 2" xfId="54"/>
    <cellStyle name="60% - Акцент4 2" xfId="55"/>
    <cellStyle name="60% - Акцент5 2" xfId="56"/>
    <cellStyle name="60% - Акцент6 2" xfId="57"/>
    <cellStyle name="Accent1" xfId="58"/>
    <cellStyle name="Accent1 2" xfId="59"/>
    <cellStyle name="Accent2" xfId="60"/>
    <cellStyle name="Accent2 2" xfId="61"/>
    <cellStyle name="Accent3" xfId="62"/>
    <cellStyle name="Accent3 2" xfId="63"/>
    <cellStyle name="Accent4" xfId="64"/>
    <cellStyle name="Accent4 2" xfId="65"/>
    <cellStyle name="Accent5" xfId="66"/>
    <cellStyle name="Accent5 2" xfId="67"/>
    <cellStyle name="Accent6" xfId="68"/>
    <cellStyle name="Accent6 2" xfId="69"/>
    <cellStyle name="Bad" xfId="70"/>
    <cellStyle name="Bad 2" xfId="71"/>
    <cellStyle name="br" xfId="72"/>
    <cellStyle name="br 2" xfId="73"/>
    <cellStyle name="br 3" xfId="74"/>
    <cellStyle name="br 3 2" xfId="75"/>
    <cellStyle name="br 4" xfId="76"/>
    <cellStyle name="Calculation" xfId="77"/>
    <cellStyle name="Calculation 2" xfId="78"/>
    <cellStyle name="Check Cell" xfId="79"/>
    <cellStyle name="Check Cell 2" xfId="80"/>
    <cellStyle name="col" xfId="81"/>
    <cellStyle name="col 2" xfId="82"/>
    <cellStyle name="col 3" xfId="83"/>
    <cellStyle name="col 3 2" xfId="84"/>
    <cellStyle name="col 4" xfId="85"/>
    <cellStyle name="Explanatory Text" xfId="86"/>
    <cellStyle name="Explanatory Text 2" xfId="87"/>
    <cellStyle name="Good" xfId="88"/>
    <cellStyle name="Good 2" xfId="89"/>
    <cellStyle name="Heading 1" xfId="90"/>
    <cellStyle name="Heading 1 2" xfId="91"/>
    <cellStyle name="Heading 2" xfId="92"/>
    <cellStyle name="Heading 2 2" xfId="93"/>
    <cellStyle name="Heading 3" xfId="94"/>
    <cellStyle name="Heading 3 2" xfId="95"/>
    <cellStyle name="Heading 4" xfId="96"/>
    <cellStyle name="Heading 4 2" xfId="97"/>
    <cellStyle name="Input" xfId="98"/>
    <cellStyle name="Input 2" xfId="99"/>
    <cellStyle name="Linked Cell" xfId="100"/>
    <cellStyle name="Linked Cell 2" xfId="101"/>
    <cellStyle name="Neutral" xfId="102"/>
    <cellStyle name="Neutral 2" xfId="103"/>
    <cellStyle name="Normal_TMP_1" xfId="104"/>
    <cellStyle name="Note" xfId="105"/>
    <cellStyle name="Note 2" xfId="106"/>
    <cellStyle name="Output" xfId="107"/>
    <cellStyle name="Output 2" xfId="108"/>
    <cellStyle name="st139" xfId="109"/>
    <cellStyle name="st140" xfId="110"/>
    <cellStyle name="st141" xfId="111"/>
    <cellStyle name="st50" xfId="112"/>
    <cellStyle name="st58" xfId="113"/>
    <cellStyle name="style0" xfId="114"/>
    <cellStyle name="style0 2" xfId="115"/>
    <cellStyle name="style0 3" xfId="116"/>
    <cellStyle name="style0 4" xfId="117"/>
    <cellStyle name="style0 4 2" xfId="118"/>
    <cellStyle name="style0 5" xfId="119"/>
    <cellStyle name="style0 6" xfId="120"/>
    <cellStyle name="td" xfId="121"/>
    <cellStyle name="td 2" xfId="122"/>
    <cellStyle name="td 3" xfId="123"/>
    <cellStyle name="td 4" xfId="124"/>
    <cellStyle name="td 4 2" xfId="125"/>
    <cellStyle name="td 5" xfId="126"/>
    <cellStyle name="td 6" xfId="127"/>
    <cellStyle name="Title" xfId="128"/>
    <cellStyle name="Total" xfId="129"/>
    <cellStyle name="Total 2" xfId="130"/>
    <cellStyle name="tr" xfId="131"/>
    <cellStyle name="tr 2" xfId="132"/>
    <cellStyle name="tr 3" xfId="133"/>
    <cellStyle name="tr 3 2" xfId="134"/>
    <cellStyle name="tr 4" xfId="135"/>
    <cellStyle name="Warning Text" xfId="136"/>
    <cellStyle name="Warning Text 2" xfId="137"/>
    <cellStyle name="xl100" xfId="138"/>
    <cellStyle name="xl100 2" xfId="139"/>
    <cellStyle name="xl100 2 2" xfId="140"/>
    <cellStyle name="xl100 3" xfId="141"/>
    <cellStyle name="xl100 3 2" xfId="142"/>
    <cellStyle name="xl100 4" xfId="143"/>
    <cellStyle name="xl100 5" xfId="144"/>
    <cellStyle name="xl100 6" xfId="145"/>
    <cellStyle name="xl100 7" xfId="146"/>
    <cellStyle name="xl101" xfId="147"/>
    <cellStyle name="xl101 2" xfId="148"/>
    <cellStyle name="xl101 2 2" xfId="149"/>
    <cellStyle name="xl101 3" xfId="150"/>
    <cellStyle name="xl101 3 2" xfId="151"/>
    <cellStyle name="xl101 4" xfId="152"/>
    <cellStyle name="xl101 5" xfId="153"/>
    <cellStyle name="xl101 6" xfId="154"/>
    <cellStyle name="xl101 7" xfId="155"/>
    <cellStyle name="xl101 8" xfId="156"/>
    <cellStyle name="xl101 9" xfId="157"/>
    <cellStyle name="xl102" xfId="158"/>
    <cellStyle name="xl102 2" xfId="159"/>
    <cellStyle name="xl102 2 2" xfId="160"/>
    <cellStyle name="xl102 3" xfId="161"/>
    <cellStyle name="xl102 3 2" xfId="162"/>
    <cellStyle name="xl102 4" xfId="163"/>
    <cellStyle name="xl102 5" xfId="164"/>
    <cellStyle name="xl102 6" xfId="165"/>
    <cellStyle name="xl102 7" xfId="166"/>
    <cellStyle name="xl103" xfId="167"/>
    <cellStyle name="xl103 2" xfId="168"/>
    <cellStyle name="xl103 2 2" xfId="169"/>
    <cellStyle name="xl103 3" xfId="170"/>
    <cellStyle name="xl103 3 2" xfId="171"/>
    <cellStyle name="xl103 4" xfId="172"/>
    <cellStyle name="xl103 5" xfId="173"/>
    <cellStyle name="xl103 6" xfId="174"/>
    <cellStyle name="xl103 7" xfId="175"/>
    <cellStyle name="xl104" xfId="176"/>
    <cellStyle name="xl104 2" xfId="177"/>
    <cellStyle name="xl104 2 2" xfId="178"/>
    <cellStyle name="xl104 3" xfId="179"/>
    <cellStyle name="xl104 3 2" xfId="180"/>
    <cellStyle name="xl104 4" xfId="181"/>
    <cellStyle name="xl104 5" xfId="182"/>
    <cellStyle name="xl104 6" xfId="183"/>
    <cellStyle name="xl104 7" xfId="184"/>
    <cellStyle name="xl105" xfId="185"/>
    <cellStyle name="xl105 2" xfId="186"/>
    <cellStyle name="xl105 2 2" xfId="187"/>
    <cellStyle name="xl105 3" xfId="188"/>
    <cellStyle name="xl105 3 2" xfId="189"/>
    <cellStyle name="xl105 4" xfId="190"/>
    <cellStyle name="xl105 5" xfId="191"/>
    <cellStyle name="xl105 6" xfId="192"/>
    <cellStyle name="xl105 7" xfId="193"/>
    <cellStyle name="xl106" xfId="194"/>
    <cellStyle name="xl106 2" xfId="195"/>
    <cellStyle name="xl106 2 2" xfId="196"/>
    <cellStyle name="xl106 3" xfId="197"/>
    <cellStyle name="xl106 3 2" xfId="198"/>
    <cellStyle name="xl106 4" xfId="199"/>
    <cellStyle name="xl106 5" xfId="200"/>
    <cellStyle name="xl106 6" xfId="201"/>
    <cellStyle name="xl106 7" xfId="202"/>
    <cellStyle name="xl107" xfId="203"/>
    <cellStyle name="xl107 2" xfId="204"/>
    <cellStyle name="xl107 2 2" xfId="205"/>
    <cellStyle name="xl107 3" xfId="206"/>
    <cellStyle name="xl107 3 2" xfId="207"/>
    <cellStyle name="xl107 4" xfId="208"/>
    <cellStyle name="xl107 5" xfId="209"/>
    <cellStyle name="xl107 6" xfId="210"/>
    <cellStyle name="xl107 7" xfId="211"/>
    <cellStyle name="xl108" xfId="212"/>
    <cellStyle name="xl108 2" xfId="213"/>
    <cellStyle name="xl108 2 2" xfId="214"/>
    <cellStyle name="xl108 3" xfId="215"/>
    <cellStyle name="xl108 3 2" xfId="216"/>
    <cellStyle name="xl108 4" xfId="217"/>
    <cellStyle name="xl108 5" xfId="218"/>
    <cellStyle name="xl108 6" xfId="219"/>
    <cellStyle name="xl108 7" xfId="220"/>
    <cellStyle name="xl109" xfId="221"/>
    <cellStyle name="xl109 2" xfId="222"/>
    <cellStyle name="xl109 2 2" xfId="223"/>
    <cellStyle name="xl109 3" xfId="224"/>
    <cellStyle name="xl109 3 2" xfId="225"/>
    <cellStyle name="xl109 4" xfId="226"/>
    <cellStyle name="xl109 5" xfId="227"/>
    <cellStyle name="xl109 6" xfId="228"/>
    <cellStyle name="xl109 7" xfId="229"/>
    <cellStyle name="xl110" xfId="230"/>
    <cellStyle name="xl110 2" xfId="231"/>
    <cellStyle name="xl110 2 2" xfId="232"/>
    <cellStyle name="xl110 3" xfId="233"/>
    <cellStyle name="xl110 3 2" xfId="234"/>
    <cellStyle name="xl110 4" xfId="235"/>
    <cellStyle name="xl110 5" xfId="236"/>
    <cellStyle name="xl110 6" xfId="237"/>
    <cellStyle name="xl110 7" xfId="238"/>
    <cellStyle name="xl111" xfId="239"/>
    <cellStyle name="xl111 2" xfId="240"/>
    <cellStyle name="xl111 2 2" xfId="241"/>
    <cellStyle name="xl111 3" xfId="242"/>
    <cellStyle name="xl111 3 2" xfId="243"/>
    <cellStyle name="xl111 4" xfId="244"/>
    <cellStyle name="xl111 5" xfId="245"/>
    <cellStyle name="xl111 6" xfId="246"/>
    <cellStyle name="xl111 7" xfId="247"/>
    <cellStyle name="xl112" xfId="248"/>
    <cellStyle name="xl112 2" xfId="249"/>
    <cellStyle name="xl112 2 2" xfId="250"/>
    <cellStyle name="xl112 3" xfId="251"/>
    <cellStyle name="xl112 3 2" xfId="252"/>
    <cellStyle name="xl112 4" xfId="253"/>
    <cellStyle name="xl112 5" xfId="254"/>
    <cellStyle name="xl112 6" xfId="255"/>
    <cellStyle name="xl112 7" xfId="256"/>
    <cellStyle name="xl113" xfId="257"/>
    <cellStyle name="xl113 2" xfId="258"/>
    <cellStyle name="xl113 2 2" xfId="259"/>
    <cellStyle name="xl113 3" xfId="260"/>
    <cellStyle name="xl113 3 2" xfId="261"/>
    <cellStyle name="xl113 4" xfId="262"/>
    <cellStyle name="xl113 5" xfId="263"/>
    <cellStyle name="xl113 6" xfId="264"/>
    <cellStyle name="xl113 7" xfId="265"/>
    <cellStyle name="xl114" xfId="266"/>
    <cellStyle name="xl114 2" xfId="267"/>
    <cellStyle name="xl114 2 2" xfId="268"/>
    <cellStyle name="xl114 3" xfId="269"/>
    <cellStyle name="xl114 3 2" xfId="270"/>
    <cellStyle name="xl114 4" xfId="271"/>
    <cellStyle name="xl114 5" xfId="272"/>
    <cellStyle name="xl114 6" xfId="273"/>
    <cellStyle name="xl114 7" xfId="274"/>
    <cellStyle name="xl115" xfId="275"/>
    <cellStyle name="xl115 2" xfId="276"/>
    <cellStyle name="xl115 2 2" xfId="277"/>
    <cellStyle name="xl115 3" xfId="278"/>
    <cellStyle name="xl115 3 2" xfId="279"/>
    <cellStyle name="xl115 4" xfId="280"/>
    <cellStyle name="xl115 5" xfId="281"/>
    <cellStyle name="xl115 6" xfId="282"/>
    <cellStyle name="xl115 7" xfId="283"/>
    <cellStyle name="xl116" xfId="284"/>
    <cellStyle name="xl116 2" xfId="285"/>
    <cellStyle name="xl116 2 2" xfId="286"/>
    <cellStyle name="xl116 3" xfId="287"/>
    <cellStyle name="xl116 3 2" xfId="288"/>
    <cellStyle name="xl116 4" xfId="289"/>
    <cellStyle name="xl116 5" xfId="290"/>
    <cellStyle name="xl116 6" xfId="291"/>
    <cellStyle name="xl116 7" xfId="292"/>
    <cellStyle name="xl117" xfId="293"/>
    <cellStyle name="xl117 2" xfId="294"/>
    <cellStyle name="xl117 2 2" xfId="295"/>
    <cellStyle name="xl117 3" xfId="296"/>
    <cellStyle name="xl117 3 2" xfId="297"/>
    <cellStyle name="xl117 4" xfId="298"/>
    <cellStyle name="xl117 5" xfId="299"/>
    <cellStyle name="xl117 6" xfId="300"/>
    <cellStyle name="xl117 7" xfId="301"/>
    <cellStyle name="xl118" xfId="302"/>
    <cellStyle name="xl118 2" xfId="303"/>
    <cellStyle name="xl118 2 2" xfId="304"/>
    <cellStyle name="xl118 3" xfId="305"/>
    <cellStyle name="xl118 3 2" xfId="306"/>
    <cellStyle name="xl118 4" xfId="307"/>
    <cellStyle name="xl118 5" xfId="308"/>
    <cellStyle name="xl118 6" xfId="309"/>
    <cellStyle name="xl118 7" xfId="310"/>
    <cellStyle name="xl119" xfId="311"/>
    <cellStyle name="xl119 2" xfId="312"/>
    <cellStyle name="xl119 2 2" xfId="313"/>
    <cellStyle name="xl119 3" xfId="314"/>
    <cellStyle name="xl119 3 2" xfId="315"/>
    <cellStyle name="xl119 4" xfId="316"/>
    <cellStyle name="xl119 5" xfId="317"/>
    <cellStyle name="xl119 6" xfId="318"/>
    <cellStyle name="xl119 7" xfId="319"/>
    <cellStyle name="xl120" xfId="320"/>
    <cellStyle name="xl120 2" xfId="321"/>
    <cellStyle name="xl120 2 2" xfId="322"/>
    <cellStyle name="xl120 3" xfId="323"/>
    <cellStyle name="xl120 3 2" xfId="324"/>
    <cellStyle name="xl120 4" xfId="325"/>
    <cellStyle name="xl120 5" xfId="326"/>
    <cellStyle name="xl120 6" xfId="327"/>
    <cellStyle name="xl120 7" xfId="328"/>
    <cellStyle name="xl121" xfId="329"/>
    <cellStyle name="xl121 2" xfId="330"/>
    <cellStyle name="xl121 2 2" xfId="331"/>
    <cellStyle name="xl121 3" xfId="332"/>
    <cellStyle name="xl121 3 2" xfId="333"/>
    <cellStyle name="xl121 4" xfId="334"/>
    <cellStyle name="xl121 5" xfId="335"/>
    <cellStyle name="xl121 6" xfId="336"/>
    <cellStyle name="xl121 7" xfId="337"/>
    <cellStyle name="xl122" xfId="338"/>
    <cellStyle name="xl122 2" xfId="339"/>
    <cellStyle name="xl122 2 2" xfId="340"/>
    <cellStyle name="xl122 3" xfId="341"/>
    <cellStyle name="xl122 3 2" xfId="342"/>
    <cellStyle name="xl122 4" xfId="343"/>
    <cellStyle name="xl122 5" xfId="344"/>
    <cellStyle name="xl122 6" xfId="345"/>
    <cellStyle name="xl122 7" xfId="346"/>
    <cellStyle name="xl123" xfId="347"/>
    <cellStyle name="xl123 2" xfId="348"/>
    <cellStyle name="xl123 2 2" xfId="349"/>
    <cellStyle name="xl123 3" xfId="350"/>
    <cellStyle name="xl123 3 2" xfId="351"/>
    <cellStyle name="xl123 4" xfId="352"/>
    <cellStyle name="xl123 5" xfId="353"/>
    <cellStyle name="xl123 6" xfId="354"/>
    <cellStyle name="xl123 7" xfId="355"/>
    <cellStyle name="xl124" xfId="356"/>
    <cellStyle name="xl124 2" xfId="357"/>
    <cellStyle name="xl124 2 2" xfId="358"/>
    <cellStyle name="xl124 3" xfId="359"/>
    <cellStyle name="xl124 3 2" xfId="360"/>
    <cellStyle name="xl124 4" xfId="361"/>
    <cellStyle name="xl124 5" xfId="362"/>
    <cellStyle name="xl124 6" xfId="363"/>
    <cellStyle name="xl124 7" xfId="364"/>
    <cellStyle name="xl125" xfId="365"/>
    <cellStyle name="xl125 2" xfId="366"/>
    <cellStyle name="xl125 2 2" xfId="367"/>
    <cellStyle name="xl125 3" xfId="368"/>
    <cellStyle name="xl125 3 2" xfId="369"/>
    <cellStyle name="xl125 4" xfId="370"/>
    <cellStyle name="xl125 4 2" xfId="371"/>
    <cellStyle name="xl125 5" xfId="372"/>
    <cellStyle name="xl125 6" xfId="373"/>
    <cellStyle name="xl125 7" xfId="374"/>
    <cellStyle name="xl126" xfId="375"/>
    <cellStyle name="xl126 2" xfId="376"/>
    <cellStyle name="xl126 2 2" xfId="377"/>
    <cellStyle name="xl126 3" xfId="378"/>
    <cellStyle name="xl126 3 2" xfId="379"/>
    <cellStyle name="xl126 4" xfId="380"/>
    <cellStyle name="xl126 5" xfId="381"/>
    <cellStyle name="xl126 6" xfId="382"/>
    <cellStyle name="xl126 7" xfId="383"/>
    <cellStyle name="xl127" xfId="384"/>
    <cellStyle name="xl127 2" xfId="385"/>
    <cellStyle name="xl127 2 2" xfId="386"/>
    <cellStyle name="xl127 3" xfId="387"/>
    <cellStyle name="xl127 3 2" xfId="388"/>
    <cellStyle name="xl127 4" xfId="389"/>
    <cellStyle name="xl127 5" xfId="390"/>
    <cellStyle name="xl127 6" xfId="391"/>
    <cellStyle name="xl127 7" xfId="392"/>
    <cellStyle name="xl128" xfId="393"/>
    <cellStyle name="xl128 2" xfId="394"/>
    <cellStyle name="xl128 2 2" xfId="395"/>
    <cellStyle name="xl128 3" xfId="396"/>
    <cellStyle name="xl128 3 2" xfId="397"/>
    <cellStyle name="xl128 4" xfId="398"/>
    <cellStyle name="xl128 5" xfId="399"/>
    <cellStyle name="xl128 6" xfId="400"/>
    <cellStyle name="xl128 7" xfId="401"/>
    <cellStyle name="xl129" xfId="402"/>
    <cellStyle name="xl129 2" xfId="403"/>
    <cellStyle name="xl129 2 2" xfId="404"/>
    <cellStyle name="xl129 3" xfId="405"/>
    <cellStyle name="xl129 3 2" xfId="406"/>
    <cellStyle name="xl129 4" xfId="407"/>
    <cellStyle name="xl129 5" xfId="408"/>
    <cellStyle name="xl129 6" xfId="409"/>
    <cellStyle name="xl129 7" xfId="410"/>
    <cellStyle name="xl130" xfId="411"/>
    <cellStyle name="xl130 2" xfId="412"/>
    <cellStyle name="xl130 2 2" xfId="413"/>
    <cellStyle name="xl130 3" xfId="414"/>
    <cellStyle name="xl130 3 2" xfId="415"/>
    <cellStyle name="xl130 4" xfId="416"/>
    <cellStyle name="xl130 5" xfId="417"/>
    <cellStyle name="xl130 6" xfId="418"/>
    <cellStyle name="xl130 7" xfId="419"/>
    <cellStyle name="xl131" xfId="420"/>
    <cellStyle name="xl131 2" xfId="421"/>
    <cellStyle name="xl131 2 2" xfId="422"/>
    <cellStyle name="xl131 3" xfId="423"/>
    <cellStyle name="xl131 3 2" xfId="424"/>
    <cellStyle name="xl131 4" xfId="425"/>
    <cellStyle name="xl131 5" xfId="426"/>
    <cellStyle name="xl131 6" xfId="427"/>
    <cellStyle name="xl131 7" xfId="428"/>
    <cellStyle name="xl132" xfId="429"/>
    <cellStyle name="xl132 2" xfId="430"/>
    <cellStyle name="xl132 2 2" xfId="431"/>
    <cellStyle name="xl132 3" xfId="432"/>
    <cellStyle name="xl132 3 2" xfId="433"/>
    <cellStyle name="xl132 4" xfId="434"/>
    <cellStyle name="xl132 5" xfId="435"/>
    <cellStyle name="xl132 6" xfId="436"/>
    <cellStyle name="xl132 7" xfId="437"/>
    <cellStyle name="xl133" xfId="438"/>
    <cellStyle name="xl133 2" xfId="439"/>
    <cellStyle name="xl133 2 2" xfId="440"/>
    <cellStyle name="xl133 3" xfId="441"/>
    <cellStyle name="xl133 3 2" xfId="442"/>
    <cellStyle name="xl133 4" xfId="443"/>
    <cellStyle name="xl133 5" xfId="444"/>
    <cellStyle name="xl133 6" xfId="445"/>
    <cellStyle name="xl133 7" xfId="446"/>
    <cellStyle name="xl134" xfId="447"/>
    <cellStyle name="xl134 2" xfId="448"/>
    <cellStyle name="xl134 2 2" xfId="449"/>
    <cellStyle name="xl134 3" xfId="450"/>
    <cellStyle name="xl134 3 2" xfId="451"/>
    <cellStyle name="xl134 4" xfId="452"/>
    <cellStyle name="xl134 5" xfId="453"/>
    <cellStyle name="xl134 5 2" xfId="454"/>
    <cellStyle name="xl134 6" xfId="455"/>
    <cellStyle name="xl134 7" xfId="456"/>
    <cellStyle name="xl135" xfId="457"/>
    <cellStyle name="xl135 2" xfId="458"/>
    <cellStyle name="xl135 2 2" xfId="459"/>
    <cellStyle name="xl135 3" xfId="460"/>
    <cellStyle name="xl135 3 2" xfId="461"/>
    <cellStyle name="xl135 4" xfId="462"/>
    <cellStyle name="xl135 5" xfId="463"/>
    <cellStyle name="xl135 6" xfId="464"/>
    <cellStyle name="xl135 7" xfId="465"/>
    <cellStyle name="xl136" xfId="466"/>
    <cellStyle name="xl136 2" xfId="467"/>
    <cellStyle name="xl136 2 2" xfId="468"/>
    <cellStyle name="xl136 3" xfId="469"/>
    <cellStyle name="xl136 3 2" xfId="470"/>
    <cellStyle name="xl136 4" xfId="471"/>
    <cellStyle name="xl136 5" xfId="472"/>
    <cellStyle name="xl136 6" xfId="473"/>
    <cellStyle name="xl136 7" xfId="474"/>
    <cellStyle name="xl137" xfId="475"/>
    <cellStyle name="xl137 2" xfId="476"/>
    <cellStyle name="xl137 2 2" xfId="477"/>
    <cellStyle name="xl137 3" xfId="478"/>
    <cellStyle name="xl137 3 2" xfId="479"/>
    <cellStyle name="xl137 4" xfId="480"/>
    <cellStyle name="xl137 5" xfId="481"/>
    <cellStyle name="xl137 6" xfId="482"/>
    <cellStyle name="xl137 7" xfId="483"/>
    <cellStyle name="xl138" xfId="484"/>
    <cellStyle name="xl138 2" xfId="485"/>
    <cellStyle name="xl138 2 2" xfId="486"/>
    <cellStyle name="xl138 3" xfId="487"/>
    <cellStyle name="xl138 3 2" xfId="488"/>
    <cellStyle name="xl138 4" xfId="489"/>
    <cellStyle name="xl138 5" xfId="490"/>
    <cellStyle name="xl138 6" xfId="491"/>
    <cellStyle name="xl138 7" xfId="492"/>
    <cellStyle name="xl139" xfId="493"/>
    <cellStyle name="xl139 2" xfId="494"/>
    <cellStyle name="xl139 2 2" xfId="495"/>
    <cellStyle name="xl139 3" xfId="496"/>
    <cellStyle name="xl139 3 2" xfId="497"/>
    <cellStyle name="xl139 4" xfId="498"/>
    <cellStyle name="xl139 5" xfId="499"/>
    <cellStyle name="xl139 6" xfId="500"/>
    <cellStyle name="xl139 7" xfId="501"/>
    <cellStyle name="xl140" xfId="502"/>
    <cellStyle name="xl140 2" xfId="503"/>
    <cellStyle name="xl140 2 2" xfId="504"/>
    <cellStyle name="xl140 3" xfId="505"/>
    <cellStyle name="xl140 3 2" xfId="506"/>
    <cellStyle name="xl140 4" xfId="507"/>
    <cellStyle name="xl140 5" xfId="508"/>
    <cellStyle name="xl140 6" xfId="509"/>
    <cellStyle name="xl140 7" xfId="510"/>
    <cellStyle name="xl141" xfId="511"/>
    <cellStyle name="xl141 2" xfId="512"/>
    <cellStyle name="xl141 2 2" xfId="513"/>
    <cellStyle name="xl141 3" xfId="514"/>
    <cellStyle name="xl141 3 2" xfId="515"/>
    <cellStyle name="xl141 4" xfId="516"/>
    <cellStyle name="xl141 5" xfId="517"/>
    <cellStyle name="xl141 6" xfId="518"/>
    <cellStyle name="xl141 7" xfId="519"/>
    <cellStyle name="xl142" xfId="520"/>
    <cellStyle name="xl142 2" xfId="521"/>
    <cellStyle name="xl142 2 2" xfId="522"/>
    <cellStyle name="xl142 3" xfId="523"/>
    <cellStyle name="xl142 3 2" xfId="524"/>
    <cellStyle name="xl142 4" xfId="525"/>
    <cellStyle name="xl142 5" xfId="526"/>
    <cellStyle name="xl142 6" xfId="527"/>
    <cellStyle name="xl142 7" xfId="528"/>
    <cellStyle name="xl143" xfId="529"/>
    <cellStyle name="xl143 2" xfId="530"/>
    <cellStyle name="xl143 2 2" xfId="531"/>
    <cellStyle name="xl143 3" xfId="532"/>
    <cellStyle name="xl143 3 2" xfId="533"/>
    <cellStyle name="xl143 4" xfId="534"/>
    <cellStyle name="xl143 5" xfId="535"/>
    <cellStyle name="xl143 6" xfId="536"/>
    <cellStyle name="xl143 7" xfId="537"/>
    <cellStyle name="xl144" xfId="538"/>
    <cellStyle name="xl144 2" xfId="539"/>
    <cellStyle name="xl144 2 2" xfId="540"/>
    <cellStyle name="xl144 3" xfId="541"/>
    <cellStyle name="xl144 3 2" xfId="542"/>
    <cellStyle name="xl144 4" xfId="543"/>
    <cellStyle name="xl144 5" xfId="544"/>
    <cellStyle name="xl144 6" xfId="545"/>
    <cellStyle name="xl144 7" xfId="546"/>
    <cellStyle name="xl145" xfId="547"/>
    <cellStyle name="xl145 2" xfId="548"/>
    <cellStyle name="xl145 2 2" xfId="549"/>
    <cellStyle name="xl145 3" xfId="550"/>
    <cellStyle name="xl145 3 2" xfId="551"/>
    <cellStyle name="xl145 4" xfId="552"/>
    <cellStyle name="xl145 5" xfId="553"/>
    <cellStyle name="xl145 6" xfId="554"/>
    <cellStyle name="xl145 7" xfId="555"/>
    <cellStyle name="xl146" xfId="556"/>
    <cellStyle name="xl146 2" xfId="557"/>
    <cellStyle name="xl146 2 2" xfId="558"/>
    <cellStyle name="xl146 3" xfId="559"/>
    <cellStyle name="xl146 3 2" xfId="560"/>
    <cellStyle name="xl146 4" xfId="561"/>
    <cellStyle name="xl146 5" xfId="562"/>
    <cellStyle name="xl146 6" xfId="563"/>
    <cellStyle name="xl146 7" xfId="564"/>
    <cellStyle name="xl147" xfId="565"/>
    <cellStyle name="xl147 2" xfId="566"/>
    <cellStyle name="xl147 2 2" xfId="567"/>
    <cellStyle name="xl147 3" xfId="568"/>
    <cellStyle name="xl147 3 2" xfId="569"/>
    <cellStyle name="xl147 4" xfId="570"/>
    <cellStyle name="xl147 5" xfId="571"/>
    <cellStyle name="xl147 6" xfId="572"/>
    <cellStyle name="xl147 7" xfId="573"/>
    <cellStyle name="xl148" xfId="574"/>
    <cellStyle name="xl148 2" xfId="575"/>
    <cellStyle name="xl148 2 2" xfId="576"/>
    <cellStyle name="xl148 3" xfId="577"/>
    <cellStyle name="xl148 3 2" xfId="578"/>
    <cellStyle name="xl148 4" xfId="579"/>
    <cellStyle name="xl148 5" xfId="580"/>
    <cellStyle name="xl148 6" xfId="581"/>
    <cellStyle name="xl148 7" xfId="582"/>
    <cellStyle name="xl149" xfId="583"/>
    <cellStyle name="xl149 2" xfId="584"/>
    <cellStyle name="xl149 2 2" xfId="585"/>
    <cellStyle name="xl149 3" xfId="586"/>
    <cellStyle name="xl149 3 2" xfId="587"/>
    <cellStyle name="xl149 4" xfId="588"/>
    <cellStyle name="xl149 5" xfId="589"/>
    <cellStyle name="xl149 6" xfId="590"/>
    <cellStyle name="xl149 7" xfId="591"/>
    <cellStyle name="xl150" xfId="592"/>
    <cellStyle name="xl150 2" xfId="593"/>
    <cellStyle name="xl150 2 2" xfId="594"/>
    <cellStyle name="xl150 3" xfId="595"/>
    <cellStyle name="xl150 3 2" xfId="596"/>
    <cellStyle name="xl150 4" xfId="597"/>
    <cellStyle name="xl150 5" xfId="598"/>
    <cellStyle name="xl150 6" xfId="599"/>
    <cellStyle name="xl150 7" xfId="600"/>
    <cellStyle name="xl151" xfId="601"/>
    <cellStyle name="xl151 2" xfId="602"/>
    <cellStyle name="xl151 2 2" xfId="603"/>
    <cellStyle name="xl151 3" xfId="604"/>
    <cellStyle name="xl151 3 2" xfId="605"/>
    <cellStyle name="xl151 4" xfId="606"/>
    <cellStyle name="xl151 5" xfId="607"/>
    <cellStyle name="xl151 6" xfId="608"/>
    <cellStyle name="xl151 7" xfId="609"/>
    <cellStyle name="xl152" xfId="610"/>
    <cellStyle name="xl152 2" xfId="611"/>
    <cellStyle name="xl152 2 2" xfId="612"/>
    <cellStyle name="xl152 3" xfId="613"/>
    <cellStyle name="xl152 3 2" xfId="614"/>
    <cellStyle name="xl152 4" xfId="615"/>
    <cellStyle name="xl152 5" xfId="616"/>
    <cellStyle name="xl152 6" xfId="617"/>
    <cellStyle name="xl152 7" xfId="618"/>
    <cellStyle name="xl153" xfId="619"/>
    <cellStyle name="xl153 2" xfId="620"/>
    <cellStyle name="xl153 2 2" xfId="621"/>
    <cellStyle name="xl153 3" xfId="622"/>
    <cellStyle name="xl153 3 2" xfId="623"/>
    <cellStyle name="xl153 4" xfId="624"/>
    <cellStyle name="xl153 5" xfId="625"/>
    <cellStyle name="xl153 6" xfId="626"/>
    <cellStyle name="xl153 7" xfId="627"/>
    <cellStyle name="xl154" xfId="628"/>
    <cellStyle name="xl154 2" xfId="629"/>
    <cellStyle name="xl154 2 2" xfId="630"/>
    <cellStyle name="xl154 3" xfId="631"/>
    <cellStyle name="xl154 3 2" xfId="632"/>
    <cellStyle name="xl154 4" xfId="633"/>
    <cellStyle name="xl154 5" xfId="634"/>
    <cellStyle name="xl154 6" xfId="635"/>
    <cellStyle name="xl154 7" xfId="636"/>
    <cellStyle name="xl155" xfId="637"/>
    <cellStyle name="xl155 2" xfId="638"/>
    <cellStyle name="xl155 2 2" xfId="639"/>
    <cellStyle name="xl155 3" xfId="640"/>
    <cellStyle name="xl155 4" xfId="641"/>
    <cellStyle name="xl155 5" xfId="642"/>
    <cellStyle name="xl155 6" xfId="643"/>
    <cellStyle name="xl156" xfId="644"/>
    <cellStyle name="xl156 2" xfId="645"/>
    <cellStyle name="xl156 2 2" xfId="646"/>
    <cellStyle name="xl156 3" xfId="647"/>
    <cellStyle name="xl156 4" xfId="648"/>
    <cellStyle name="xl156 5" xfId="649"/>
    <cellStyle name="xl156 6" xfId="650"/>
    <cellStyle name="xl157" xfId="651"/>
    <cellStyle name="xl157 2" xfId="652"/>
    <cellStyle name="xl157 2 2" xfId="653"/>
    <cellStyle name="xl157 3" xfId="654"/>
    <cellStyle name="xl157 4" xfId="655"/>
    <cellStyle name="xl157 5" xfId="656"/>
    <cellStyle name="xl157 6" xfId="657"/>
    <cellStyle name="xl158" xfId="658"/>
    <cellStyle name="xl158 2" xfId="659"/>
    <cellStyle name="xl158 2 2" xfId="660"/>
    <cellStyle name="xl158 3" xfId="661"/>
    <cellStyle name="xl158 4" xfId="662"/>
    <cellStyle name="xl158 5" xfId="663"/>
    <cellStyle name="xl158 6" xfId="664"/>
    <cellStyle name="xl159" xfId="665"/>
    <cellStyle name="xl159 2" xfId="666"/>
    <cellStyle name="xl159 2 2" xfId="667"/>
    <cellStyle name="xl159 3" xfId="668"/>
    <cellStyle name="xl159 3 2" xfId="669"/>
    <cellStyle name="xl159 4" xfId="670"/>
    <cellStyle name="xl159 5" xfId="671"/>
    <cellStyle name="xl159 6" xfId="672"/>
    <cellStyle name="xl160" xfId="673"/>
    <cellStyle name="xl160 2" xfId="674"/>
    <cellStyle name="xl160 2 2" xfId="675"/>
    <cellStyle name="xl160 3" xfId="676"/>
    <cellStyle name="xl160 3 2" xfId="677"/>
    <cellStyle name="xl160 4" xfId="678"/>
    <cellStyle name="xl160 5" xfId="679"/>
    <cellStyle name="xl160 6" xfId="680"/>
    <cellStyle name="xl161" xfId="681"/>
    <cellStyle name="xl161 2" xfId="682"/>
    <cellStyle name="xl161 2 2" xfId="683"/>
    <cellStyle name="xl161 3" xfId="684"/>
    <cellStyle name="xl161 4" xfId="685"/>
    <cellStyle name="xl161 5" xfId="686"/>
    <cellStyle name="xl161 6" xfId="687"/>
    <cellStyle name="xl162" xfId="688"/>
    <cellStyle name="xl162 2" xfId="689"/>
    <cellStyle name="xl162 2 2" xfId="690"/>
    <cellStyle name="xl162 3" xfId="691"/>
    <cellStyle name="xl162 4" xfId="692"/>
    <cellStyle name="xl162 5" xfId="693"/>
    <cellStyle name="xl162 6" xfId="694"/>
    <cellStyle name="xl163" xfId="695"/>
    <cellStyle name="xl163 2" xfId="696"/>
    <cellStyle name="xl163 2 2" xfId="697"/>
    <cellStyle name="xl163 3" xfId="698"/>
    <cellStyle name="xl163 4" xfId="699"/>
    <cellStyle name="xl163 5" xfId="700"/>
    <cellStyle name="xl163 6" xfId="701"/>
    <cellStyle name="xl164" xfId="702"/>
    <cellStyle name="xl164 2" xfId="703"/>
    <cellStyle name="xl164 2 2" xfId="704"/>
    <cellStyle name="xl164 3" xfId="705"/>
    <cellStyle name="xl164 4" xfId="706"/>
    <cellStyle name="xl164 5" xfId="707"/>
    <cellStyle name="xl164 6" xfId="708"/>
    <cellStyle name="xl165" xfId="709"/>
    <cellStyle name="xl165 2" xfId="710"/>
    <cellStyle name="xl165 2 2" xfId="711"/>
    <cellStyle name="xl165 3" xfId="712"/>
    <cellStyle name="xl165 4" xfId="713"/>
    <cellStyle name="xl165 5" xfId="714"/>
    <cellStyle name="xl165 6" xfId="715"/>
    <cellStyle name="xl166" xfId="716"/>
    <cellStyle name="xl166 2" xfId="717"/>
    <cellStyle name="xl166 2 2" xfId="718"/>
    <cellStyle name="xl166 3" xfId="719"/>
    <cellStyle name="xl166 4" xfId="720"/>
    <cellStyle name="xl166 5" xfId="721"/>
    <cellStyle name="xl166 6" xfId="722"/>
    <cellStyle name="xl167" xfId="723"/>
    <cellStyle name="xl167 2" xfId="724"/>
    <cellStyle name="xl167 2 2" xfId="725"/>
    <cellStyle name="xl167 3" xfId="726"/>
    <cellStyle name="xl167 4" xfId="727"/>
    <cellStyle name="xl167 5" xfId="728"/>
    <cellStyle name="xl167 6" xfId="729"/>
    <cellStyle name="xl168" xfId="730"/>
    <cellStyle name="xl168 2" xfId="731"/>
    <cellStyle name="xl168 2 2" xfId="732"/>
    <cellStyle name="xl168 3" xfId="733"/>
    <cellStyle name="xl168 4" xfId="734"/>
    <cellStyle name="xl168 5" xfId="735"/>
    <cellStyle name="xl168 6" xfId="736"/>
    <cellStyle name="xl169" xfId="737"/>
    <cellStyle name="xl169 2" xfId="738"/>
    <cellStyle name="xl169 2 2" xfId="739"/>
    <cellStyle name="xl169 3" xfId="740"/>
    <cellStyle name="xl169 4" xfId="741"/>
    <cellStyle name="xl169 5" xfId="742"/>
    <cellStyle name="xl169 6" xfId="743"/>
    <cellStyle name="xl170" xfId="744"/>
    <cellStyle name="xl170 2" xfId="745"/>
    <cellStyle name="xl170 2 2" xfId="746"/>
    <cellStyle name="xl170 3" xfId="747"/>
    <cellStyle name="xl170 4" xfId="748"/>
    <cellStyle name="xl170 5" xfId="749"/>
    <cellStyle name="xl170 6" xfId="750"/>
    <cellStyle name="xl171" xfId="751"/>
    <cellStyle name="xl171 2" xfId="752"/>
    <cellStyle name="xl171 2 2" xfId="753"/>
    <cellStyle name="xl171 3" xfId="754"/>
    <cellStyle name="xl171 4" xfId="755"/>
    <cellStyle name="xl171 5" xfId="756"/>
    <cellStyle name="xl171 6" xfId="757"/>
    <cellStyle name="xl172" xfId="758"/>
    <cellStyle name="xl172 2" xfId="759"/>
    <cellStyle name="xl172 2 2" xfId="760"/>
    <cellStyle name="xl172 3" xfId="761"/>
    <cellStyle name="xl172 4" xfId="762"/>
    <cellStyle name="xl172 5" xfId="763"/>
    <cellStyle name="xl172 6" xfId="764"/>
    <cellStyle name="xl173" xfId="765"/>
    <cellStyle name="xl173 2" xfId="766"/>
    <cellStyle name="xl173 2 2" xfId="767"/>
    <cellStyle name="xl173 3" xfId="768"/>
    <cellStyle name="xl173 4" xfId="769"/>
    <cellStyle name="xl173 5" xfId="770"/>
    <cellStyle name="xl173 6" xfId="771"/>
    <cellStyle name="xl174" xfId="772"/>
    <cellStyle name="xl174 2" xfId="773"/>
    <cellStyle name="xl174 2 2" xfId="774"/>
    <cellStyle name="xl174 3" xfId="775"/>
    <cellStyle name="xl174 3 2" xfId="776"/>
    <cellStyle name="xl174 4" xfId="777"/>
    <cellStyle name="xl174 5" xfId="778"/>
    <cellStyle name="xl174 6" xfId="779"/>
    <cellStyle name="xl175" xfId="780"/>
    <cellStyle name="xl175 2" xfId="781"/>
    <cellStyle name="xl175 2 2" xfId="782"/>
    <cellStyle name="xl175 3" xfId="783"/>
    <cellStyle name="xl175 4" xfId="784"/>
    <cellStyle name="xl175 5" xfId="785"/>
    <cellStyle name="xl175 6" xfId="786"/>
    <cellStyle name="xl176" xfId="787"/>
    <cellStyle name="xl176 2" xfId="788"/>
    <cellStyle name="xl176 2 2" xfId="789"/>
    <cellStyle name="xl176 3" xfId="790"/>
    <cellStyle name="xl176 4" xfId="791"/>
    <cellStyle name="xl176 5" xfId="792"/>
    <cellStyle name="xl176 6" xfId="793"/>
    <cellStyle name="xl177" xfId="794"/>
    <cellStyle name="xl177 2" xfId="795"/>
    <cellStyle name="xl177 2 2" xfId="796"/>
    <cellStyle name="xl177 3" xfId="797"/>
    <cellStyle name="xl177 4" xfId="798"/>
    <cellStyle name="xl177 5" xfId="799"/>
    <cellStyle name="xl177 6" xfId="800"/>
    <cellStyle name="xl178" xfId="801"/>
    <cellStyle name="xl178 2" xfId="802"/>
    <cellStyle name="xl178 2 2" xfId="803"/>
    <cellStyle name="xl178 3" xfId="804"/>
    <cellStyle name="xl178 4" xfId="805"/>
    <cellStyle name="xl178 5" xfId="806"/>
    <cellStyle name="xl178 6" xfId="807"/>
    <cellStyle name="xl179" xfId="808"/>
    <cellStyle name="xl179 2" xfId="809"/>
    <cellStyle name="xl179 2 2" xfId="810"/>
    <cellStyle name="xl179 3" xfId="811"/>
    <cellStyle name="xl179 4" xfId="812"/>
    <cellStyle name="xl179 5" xfId="813"/>
    <cellStyle name="xl179 6" xfId="814"/>
    <cellStyle name="xl180" xfId="815"/>
    <cellStyle name="xl180 2" xfId="816"/>
    <cellStyle name="xl180 2 2" xfId="817"/>
    <cellStyle name="xl180 3" xfId="818"/>
    <cellStyle name="xl180 4" xfId="819"/>
    <cellStyle name="xl180 5" xfId="820"/>
    <cellStyle name="xl180 6" xfId="821"/>
    <cellStyle name="xl181" xfId="822"/>
    <cellStyle name="xl181 2" xfId="823"/>
    <cellStyle name="xl181 2 2" xfId="824"/>
    <cellStyle name="xl181 3" xfId="825"/>
    <cellStyle name="xl181 4" xfId="826"/>
    <cellStyle name="xl181 5" xfId="827"/>
    <cellStyle name="xl181 6" xfId="828"/>
    <cellStyle name="xl182" xfId="829"/>
    <cellStyle name="xl182 2" xfId="830"/>
    <cellStyle name="xl182 2 2" xfId="831"/>
    <cellStyle name="xl182 3" xfId="832"/>
    <cellStyle name="xl182 3 2" xfId="833"/>
    <cellStyle name="xl182 4" xfId="834"/>
    <cellStyle name="xl182 5" xfId="835"/>
    <cellStyle name="xl182 6" xfId="836"/>
    <cellStyle name="xl183" xfId="837"/>
    <cellStyle name="xl183 2" xfId="838"/>
    <cellStyle name="xl183 2 2" xfId="839"/>
    <cellStyle name="xl183 3" xfId="840"/>
    <cellStyle name="xl183 4" xfId="841"/>
    <cellStyle name="xl183 5" xfId="842"/>
    <cellStyle name="xl183 6" xfId="843"/>
    <cellStyle name="xl184" xfId="844"/>
    <cellStyle name="xl184 2" xfId="845"/>
    <cellStyle name="xl184 2 2" xfId="846"/>
    <cellStyle name="xl184 3" xfId="847"/>
    <cellStyle name="xl184 3 2" xfId="848"/>
    <cellStyle name="xl184 4" xfId="849"/>
    <cellStyle name="xl184 5" xfId="850"/>
    <cellStyle name="xl184 6" xfId="851"/>
    <cellStyle name="xl185" xfId="852"/>
    <cellStyle name="xl185 2" xfId="853"/>
    <cellStyle name="xl185 2 2" xfId="854"/>
    <cellStyle name="xl185 3" xfId="855"/>
    <cellStyle name="xl185 4" xfId="856"/>
    <cellStyle name="xl185 5" xfId="857"/>
    <cellStyle name="xl185 6" xfId="858"/>
    <cellStyle name="xl186" xfId="859"/>
    <cellStyle name="xl186 2" xfId="860"/>
    <cellStyle name="xl186 2 2" xfId="861"/>
    <cellStyle name="xl186 3" xfId="862"/>
    <cellStyle name="xl186 4" xfId="863"/>
    <cellStyle name="xl186 5" xfId="864"/>
    <cellStyle name="xl186 6" xfId="865"/>
    <cellStyle name="xl187" xfId="866"/>
    <cellStyle name="xl187 2" xfId="867"/>
    <cellStyle name="xl187 2 2" xfId="868"/>
    <cellStyle name="xl187 3" xfId="869"/>
    <cellStyle name="xl187 4" xfId="870"/>
    <cellStyle name="xl187 5" xfId="871"/>
    <cellStyle name="xl187 6" xfId="872"/>
    <cellStyle name="xl188" xfId="873"/>
    <cellStyle name="xl188 2" xfId="874"/>
    <cellStyle name="xl188 2 2" xfId="875"/>
    <cellStyle name="xl188 3" xfId="876"/>
    <cellStyle name="xl188 4" xfId="877"/>
    <cellStyle name="xl188 5" xfId="878"/>
    <cellStyle name="xl189" xfId="879"/>
    <cellStyle name="xl189 2" xfId="880"/>
    <cellStyle name="xl189 2 2" xfId="881"/>
    <cellStyle name="xl189 3" xfId="882"/>
    <cellStyle name="xl189 3 2" xfId="883"/>
    <cellStyle name="xl189 4" xfId="884"/>
    <cellStyle name="xl189 5" xfId="885"/>
    <cellStyle name="xl190" xfId="886"/>
    <cellStyle name="xl190 2" xfId="887"/>
    <cellStyle name="xl190 2 2" xfId="888"/>
    <cellStyle name="xl190 3" xfId="889"/>
    <cellStyle name="xl190 4" xfId="890"/>
    <cellStyle name="xl190 5" xfId="891"/>
    <cellStyle name="xl191" xfId="892"/>
    <cellStyle name="xl191 2" xfId="893"/>
    <cellStyle name="xl191 2 2" xfId="894"/>
    <cellStyle name="xl191 3" xfId="895"/>
    <cellStyle name="xl191 4" xfId="896"/>
    <cellStyle name="xl191 5" xfId="897"/>
    <cellStyle name="xl192" xfId="898"/>
    <cellStyle name="xl192 2" xfId="899"/>
    <cellStyle name="xl192 2 2" xfId="900"/>
    <cellStyle name="xl192 3" xfId="901"/>
    <cellStyle name="xl192 3 2" xfId="902"/>
    <cellStyle name="xl192 4" xfId="903"/>
    <cellStyle name="xl192 5" xfId="904"/>
    <cellStyle name="xl193" xfId="905"/>
    <cellStyle name="xl193 2" xfId="906"/>
    <cellStyle name="xl193 2 2" xfId="907"/>
    <cellStyle name="xl193 3" xfId="908"/>
    <cellStyle name="xl193 4" xfId="909"/>
    <cellStyle name="xl193 5" xfId="910"/>
    <cellStyle name="xl194" xfId="911"/>
    <cellStyle name="xl194 2" xfId="912"/>
    <cellStyle name="xl194 2 2" xfId="913"/>
    <cellStyle name="xl194 3" xfId="914"/>
    <cellStyle name="xl194 4" xfId="915"/>
    <cellStyle name="xl194 5" xfId="916"/>
    <cellStyle name="xl195" xfId="917"/>
    <cellStyle name="xl195 2" xfId="918"/>
    <cellStyle name="xl195 2 2" xfId="919"/>
    <cellStyle name="xl195 3" xfId="920"/>
    <cellStyle name="xl195 4" xfId="921"/>
    <cellStyle name="xl195 5" xfId="922"/>
    <cellStyle name="xl196" xfId="923"/>
    <cellStyle name="xl196 2" xfId="924"/>
    <cellStyle name="xl196 2 2" xfId="925"/>
    <cellStyle name="xl196 3" xfId="926"/>
    <cellStyle name="xl196 4" xfId="927"/>
    <cellStyle name="xl196 5" xfId="928"/>
    <cellStyle name="xl197" xfId="929"/>
    <cellStyle name="xl197 2" xfId="930"/>
    <cellStyle name="xl197 2 2" xfId="931"/>
    <cellStyle name="xl197 3" xfId="932"/>
    <cellStyle name="xl197 4" xfId="933"/>
    <cellStyle name="xl197 5" xfId="934"/>
    <cellStyle name="xl198" xfId="935"/>
    <cellStyle name="xl198 2" xfId="936"/>
    <cellStyle name="xl198 2 2" xfId="937"/>
    <cellStyle name="xl198 3" xfId="938"/>
    <cellStyle name="xl198 4" xfId="939"/>
    <cellStyle name="xl198 5" xfId="940"/>
    <cellStyle name="xl199" xfId="941"/>
    <cellStyle name="xl199 2" xfId="942"/>
    <cellStyle name="xl200" xfId="943"/>
    <cellStyle name="xl200 2" xfId="944"/>
    <cellStyle name="xl201" xfId="945"/>
    <cellStyle name="xl201 2" xfId="946"/>
    <cellStyle name="xl202" xfId="947"/>
    <cellStyle name="xl203" xfId="948"/>
    <cellStyle name="xl204" xfId="949"/>
    <cellStyle name="xl205" xfId="950"/>
    <cellStyle name="xl206" xfId="951"/>
    <cellStyle name="xl207" xfId="952"/>
    <cellStyle name="xl208" xfId="953"/>
    <cellStyle name="xl209" xfId="954"/>
    <cellStyle name="xl21" xfId="955"/>
    <cellStyle name="xl21 2" xfId="956"/>
    <cellStyle name="xl21 2 2" xfId="957"/>
    <cellStyle name="xl21 3" xfId="958"/>
    <cellStyle name="xl21 3 2" xfId="959"/>
    <cellStyle name="xl21 4" xfId="960"/>
    <cellStyle name="xl21 5" xfId="961"/>
    <cellStyle name="xl21 6" xfId="962"/>
    <cellStyle name="xl21 7" xfId="963"/>
    <cellStyle name="xl21 8" xfId="964"/>
    <cellStyle name="xl210" xfId="965"/>
    <cellStyle name="xl211" xfId="966"/>
    <cellStyle name="xl212" xfId="967"/>
    <cellStyle name="xl213" xfId="968"/>
    <cellStyle name="xl214" xfId="969"/>
    <cellStyle name="xl215" xfId="970"/>
    <cellStyle name="xl216" xfId="971"/>
    <cellStyle name="xl217" xfId="972"/>
    <cellStyle name="xl218" xfId="973"/>
    <cellStyle name="xl219" xfId="974"/>
    <cellStyle name="xl22" xfId="975"/>
    <cellStyle name="xl22 2" xfId="976"/>
    <cellStyle name="xl22 2 2" xfId="977"/>
    <cellStyle name="xl22 3" xfId="978"/>
    <cellStyle name="xl22 4" xfId="979"/>
    <cellStyle name="xl22 5" xfId="980"/>
    <cellStyle name="xl22 6" xfId="981"/>
    <cellStyle name="xl22 7" xfId="982"/>
    <cellStyle name="xl22 8" xfId="983"/>
    <cellStyle name="xl220" xfId="984"/>
    <cellStyle name="xl221" xfId="985"/>
    <cellStyle name="xl222" xfId="986"/>
    <cellStyle name="xl223" xfId="987"/>
    <cellStyle name="xl224" xfId="988"/>
    <cellStyle name="xl225" xfId="989"/>
    <cellStyle name="xl226" xfId="990"/>
    <cellStyle name="xl227" xfId="991"/>
    <cellStyle name="xl228" xfId="992"/>
    <cellStyle name="xl229" xfId="993"/>
    <cellStyle name="xl23" xfId="994"/>
    <cellStyle name="xl23 2" xfId="995"/>
    <cellStyle name="xl23 2 2" xfId="996"/>
    <cellStyle name="xl23 3" xfId="997"/>
    <cellStyle name="xl23 3 2" xfId="998"/>
    <cellStyle name="xl23 4" xfId="999"/>
    <cellStyle name="xl23 5" xfId="1000"/>
    <cellStyle name="xl23 6" xfId="1001"/>
    <cellStyle name="xl23 7" xfId="1002"/>
    <cellStyle name="xl23 8" xfId="1003"/>
    <cellStyle name="xl230" xfId="1004"/>
    <cellStyle name="xl231" xfId="1005"/>
    <cellStyle name="xl232" xfId="1006"/>
    <cellStyle name="xl233" xfId="1007"/>
    <cellStyle name="xl234" xfId="1008"/>
    <cellStyle name="xl235" xfId="1009"/>
    <cellStyle name="xl236" xfId="1010"/>
    <cellStyle name="xl237" xfId="1011"/>
    <cellStyle name="xl238" xfId="1012"/>
    <cellStyle name="xl239" xfId="1013"/>
    <cellStyle name="xl24" xfId="1014"/>
    <cellStyle name="xl24 2" xfId="1015"/>
    <cellStyle name="xl24 2 2" xfId="1016"/>
    <cellStyle name="xl24 3" xfId="1017"/>
    <cellStyle name="xl24 3 2" xfId="1018"/>
    <cellStyle name="xl24 4" xfId="1019"/>
    <cellStyle name="xl24 5" xfId="1020"/>
    <cellStyle name="xl24 6" xfId="1021"/>
    <cellStyle name="xl24 7" xfId="1022"/>
    <cellStyle name="xl24 8" xfId="1023"/>
    <cellStyle name="xl240" xfId="1024"/>
    <cellStyle name="xl241" xfId="1025"/>
    <cellStyle name="xl242" xfId="1026"/>
    <cellStyle name="xl243" xfId="1027"/>
    <cellStyle name="xl244" xfId="1028"/>
    <cellStyle name="xl245" xfId="1029"/>
    <cellStyle name="xl246" xfId="1030"/>
    <cellStyle name="xl247" xfId="1031"/>
    <cellStyle name="xl248" xfId="1032"/>
    <cellStyle name="xl249" xfId="1033"/>
    <cellStyle name="xl25" xfId="1034"/>
    <cellStyle name="xl25 2" xfId="1035"/>
    <cellStyle name="xl25 2 2" xfId="1036"/>
    <cellStyle name="xl25 3" xfId="1037"/>
    <cellStyle name="xl25 3 2" xfId="1038"/>
    <cellStyle name="xl25 4" xfId="1039"/>
    <cellStyle name="xl25 5" xfId="1040"/>
    <cellStyle name="xl25 6" xfId="1041"/>
    <cellStyle name="xl25 7" xfId="1042"/>
    <cellStyle name="xl25 8" xfId="1043"/>
    <cellStyle name="xl250" xfId="1044"/>
    <cellStyle name="xl251" xfId="1045"/>
    <cellStyle name="xl252" xfId="1046"/>
    <cellStyle name="xl253" xfId="1047"/>
    <cellStyle name="xl254" xfId="1048"/>
    <cellStyle name="xl255" xfId="1049"/>
    <cellStyle name="xl256" xfId="1050"/>
    <cellStyle name="xl257" xfId="1051"/>
    <cellStyle name="xl258" xfId="1052"/>
    <cellStyle name="xl259" xfId="1053"/>
    <cellStyle name="xl26" xfId="1054"/>
    <cellStyle name="xl26 2" xfId="1055"/>
    <cellStyle name="xl26 2 2" xfId="1056"/>
    <cellStyle name="xl26 3" xfId="1057"/>
    <cellStyle name="xl26 3 2" xfId="1058"/>
    <cellStyle name="xl26 4" xfId="1059"/>
    <cellStyle name="xl26 5" xfId="1060"/>
    <cellStyle name="xl26 6" xfId="1061"/>
    <cellStyle name="xl26 7" xfId="1062"/>
    <cellStyle name="xl26 8" xfId="1063"/>
    <cellStyle name="xl260" xfId="1064"/>
    <cellStyle name="xl261" xfId="1065"/>
    <cellStyle name="xl262" xfId="1066"/>
    <cellStyle name="xl263" xfId="1067"/>
    <cellStyle name="xl264" xfId="1068"/>
    <cellStyle name="xl265" xfId="1069"/>
    <cellStyle name="xl266" xfId="1070"/>
    <cellStyle name="xl267" xfId="1071"/>
    <cellStyle name="xl268" xfId="1072"/>
    <cellStyle name="xl269" xfId="1073"/>
    <cellStyle name="xl27" xfId="1074"/>
    <cellStyle name="xl27 2" xfId="1075"/>
    <cellStyle name="xl27 2 2" xfId="1076"/>
    <cellStyle name="xl27 3" xfId="1077"/>
    <cellStyle name="xl27 3 2" xfId="1078"/>
    <cellStyle name="xl27 4" xfId="1079"/>
    <cellStyle name="xl27 5" xfId="1080"/>
    <cellStyle name="xl27 6" xfId="1081"/>
    <cellStyle name="xl27 7" xfId="1082"/>
    <cellStyle name="xl27 8" xfId="1083"/>
    <cellStyle name="xl270" xfId="1084"/>
    <cellStyle name="xl271" xfId="1085"/>
    <cellStyle name="xl272" xfId="1086"/>
    <cellStyle name="xl273" xfId="1087"/>
    <cellStyle name="xl274" xfId="1088"/>
    <cellStyle name="xl275" xfId="1089"/>
    <cellStyle name="xl276" xfId="1090"/>
    <cellStyle name="xl277" xfId="1091"/>
    <cellStyle name="xl278" xfId="1092"/>
    <cellStyle name="xl279" xfId="1093"/>
    <cellStyle name="xl28" xfId="1094"/>
    <cellStyle name="xl28 2" xfId="1095"/>
    <cellStyle name="xl28 2 2" xfId="1096"/>
    <cellStyle name="xl28 3" xfId="1097"/>
    <cellStyle name="xl28 3 2" xfId="1098"/>
    <cellStyle name="xl28 4" xfId="1099"/>
    <cellStyle name="xl28 5" xfId="1100"/>
    <cellStyle name="xl28 6" xfId="1101"/>
    <cellStyle name="xl28 7" xfId="1102"/>
    <cellStyle name="xl28 8" xfId="1103"/>
    <cellStyle name="xl280" xfId="1104"/>
    <cellStyle name="xl281" xfId="1105"/>
    <cellStyle name="xl282" xfId="1106"/>
    <cellStyle name="xl283" xfId="1107"/>
    <cellStyle name="xl284" xfId="1108"/>
    <cellStyle name="xl285" xfId="1109"/>
    <cellStyle name="xl286" xfId="1110"/>
    <cellStyle name="xl287" xfId="1111"/>
    <cellStyle name="xl288" xfId="1112"/>
    <cellStyle name="xl289" xfId="1113"/>
    <cellStyle name="xl29" xfId="1114"/>
    <cellStyle name="xl29 2" xfId="1115"/>
    <cellStyle name="xl29 2 2" xfId="1116"/>
    <cellStyle name="xl29 3" xfId="1117"/>
    <cellStyle name="xl29 3 2" xfId="1118"/>
    <cellStyle name="xl29 4" xfId="1119"/>
    <cellStyle name="xl29 5" xfId="1120"/>
    <cellStyle name="xl29 6" xfId="1121"/>
    <cellStyle name="xl29 7" xfId="1122"/>
    <cellStyle name="xl29 8" xfId="1123"/>
    <cellStyle name="xl290" xfId="1124"/>
    <cellStyle name="xl291" xfId="1125"/>
    <cellStyle name="xl292" xfId="1126"/>
    <cellStyle name="xl293" xfId="1127"/>
    <cellStyle name="xl294" xfId="1128"/>
    <cellStyle name="xl295" xfId="1129"/>
    <cellStyle name="xl296" xfId="1130"/>
    <cellStyle name="xl297" xfId="1131"/>
    <cellStyle name="xl298" xfId="1132"/>
    <cellStyle name="xl299" xfId="1133"/>
    <cellStyle name="xl30" xfId="1134"/>
    <cellStyle name="xl30 2" xfId="1135"/>
    <cellStyle name="xl30 2 2" xfId="1136"/>
    <cellStyle name="xl30 3" xfId="1137"/>
    <cellStyle name="xl30 3 2" xfId="1138"/>
    <cellStyle name="xl30 4" xfId="1139"/>
    <cellStyle name="xl30 5" xfId="1140"/>
    <cellStyle name="xl30 6" xfId="1141"/>
    <cellStyle name="xl30 7" xfId="1142"/>
    <cellStyle name="xl30 8" xfId="1143"/>
    <cellStyle name="xl300" xfId="1144"/>
    <cellStyle name="xl301" xfId="1145"/>
    <cellStyle name="xl302" xfId="1146"/>
    <cellStyle name="xl303" xfId="1147"/>
    <cellStyle name="xl304" xfId="1148"/>
    <cellStyle name="xl305" xfId="1149"/>
    <cellStyle name="xl306" xfId="1150"/>
    <cellStyle name="xl307" xfId="1151"/>
    <cellStyle name="xl308" xfId="1152"/>
    <cellStyle name="xl309" xfId="1153"/>
    <cellStyle name="xl31" xfId="1154"/>
    <cellStyle name="xl31 2" xfId="1155"/>
    <cellStyle name="xl31 2 2" xfId="1156"/>
    <cellStyle name="xl31 3" xfId="1157"/>
    <cellStyle name="xl31 3 2" xfId="1158"/>
    <cellStyle name="xl31 4" xfId="1159"/>
    <cellStyle name="xl31 5" xfId="1160"/>
    <cellStyle name="xl31 6" xfId="1161"/>
    <cellStyle name="xl31 7" xfId="1162"/>
    <cellStyle name="xl31 8" xfId="1163"/>
    <cellStyle name="xl310" xfId="1164"/>
    <cellStyle name="xl311" xfId="1165"/>
    <cellStyle name="xl312" xfId="1166"/>
    <cellStyle name="xl313" xfId="1167"/>
    <cellStyle name="xl314" xfId="1168"/>
    <cellStyle name="xl315" xfId="1169"/>
    <cellStyle name="xl316" xfId="1170"/>
    <cellStyle name="xl317" xfId="1171"/>
    <cellStyle name="xl318" xfId="1172"/>
    <cellStyle name="xl319" xfId="1173"/>
    <cellStyle name="xl32" xfId="1174"/>
    <cellStyle name="xl32 2" xfId="1175"/>
    <cellStyle name="xl32 2 2" xfId="1176"/>
    <cellStyle name="xl32 3" xfId="1177"/>
    <cellStyle name="xl32 3 2" xfId="1178"/>
    <cellStyle name="xl32 4" xfId="1179"/>
    <cellStyle name="xl32 5" xfId="1180"/>
    <cellStyle name="xl32 6" xfId="1181"/>
    <cellStyle name="xl32 7" xfId="1182"/>
    <cellStyle name="xl32 8" xfId="1183"/>
    <cellStyle name="xl320" xfId="1184"/>
    <cellStyle name="xl321" xfId="1185"/>
    <cellStyle name="xl33" xfId="1186"/>
    <cellStyle name="xl33 2" xfId="1187"/>
    <cellStyle name="xl33 2 2" xfId="1188"/>
    <cellStyle name="xl33 3" xfId="1189"/>
    <cellStyle name="xl33 3 2" xfId="1190"/>
    <cellStyle name="xl33 4" xfId="1191"/>
    <cellStyle name="xl33 5" xfId="1192"/>
    <cellStyle name="xl33 6" xfId="1193"/>
    <cellStyle name="xl33 7" xfId="1194"/>
    <cellStyle name="xl33 8" xfId="1195"/>
    <cellStyle name="xl34" xfId="1196"/>
    <cellStyle name="xl34 2" xfId="1197"/>
    <cellStyle name="xl34 2 2" xfId="1198"/>
    <cellStyle name="xl34 3" xfId="1199"/>
    <cellStyle name="xl34 3 2" xfId="1200"/>
    <cellStyle name="xl34 4" xfId="1201"/>
    <cellStyle name="xl34 5" xfId="1202"/>
    <cellStyle name="xl34 6" xfId="1203"/>
    <cellStyle name="xl34 7" xfId="1204"/>
    <cellStyle name="xl34 8" xfId="1205"/>
    <cellStyle name="xl35" xfId="1206"/>
    <cellStyle name="xl35 2" xfId="1207"/>
    <cellStyle name="xl35 2 2" xfId="1208"/>
    <cellStyle name="xl35 3" xfId="1209"/>
    <cellStyle name="xl35 3 2" xfId="1210"/>
    <cellStyle name="xl35 4" xfId="1211"/>
    <cellStyle name="xl35 5" xfId="1212"/>
    <cellStyle name="xl35 6" xfId="1213"/>
    <cellStyle name="xl35 7" xfId="1214"/>
    <cellStyle name="xl35 8" xfId="1215"/>
    <cellStyle name="xl36" xfId="1216"/>
    <cellStyle name="xl36 2" xfId="1217"/>
    <cellStyle name="xl36 2 2" xfId="1218"/>
    <cellStyle name="xl36 3" xfId="1219"/>
    <cellStyle name="xl36 3 2" xfId="1220"/>
    <cellStyle name="xl36 4" xfId="1221"/>
    <cellStyle name="xl36 5" xfId="1222"/>
    <cellStyle name="xl36 6" xfId="1223"/>
    <cellStyle name="xl36 7" xfId="1224"/>
    <cellStyle name="xl36 8" xfId="1225"/>
    <cellStyle name="xl37" xfId="1226"/>
    <cellStyle name="xl37 2" xfId="1227"/>
    <cellStyle name="xl37 2 2" xfId="1228"/>
    <cellStyle name="xl37 3" xfId="1229"/>
    <cellStyle name="xl37 3 2" xfId="1230"/>
    <cellStyle name="xl37 4" xfId="1231"/>
    <cellStyle name="xl37 5" xfId="1232"/>
    <cellStyle name="xl37 6" xfId="1233"/>
    <cellStyle name="xl37 7" xfId="1234"/>
    <cellStyle name="xl37 8" xfId="1235"/>
    <cellStyle name="xl38" xfId="1236"/>
    <cellStyle name="xl38 2" xfId="1237"/>
    <cellStyle name="xl38 2 2" xfId="1238"/>
    <cellStyle name="xl38 3" xfId="1239"/>
    <cellStyle name="xl38 3 2" xfId="1240"/>
    <cellStyle name="xl38 4" xfId="1241"/>
    <cellStyle name="xl38 5" xfId="1242"/>
    <cellStyle name="xl38 6" xfId="1243"/>
    <cellStyle name="xl38 7" xfId="1244"/>
    <cellStyle name="xl38 8" xfId="1245"/>
    <cellStyle name="xl39" xfId="1246"/>
    <cellStyle name="xl39 2" xfId="1247"/>
    <cellStyle name="xl39 2 2" xfId="1248"/>
    <cellStyle name="xl39 3" xfId="1249"/>
    <cellStyle name="xl39 3 2" xfId="1250"/>
    <cellStyle name="xl39 4" xfId="1251"/>
    <cellStyle name="xl39 5" xfId="1252"/>
    <cellStyle name="xl39 6" xfId="1253"/>
    <cellStyle name="xl39 7" xfId="1254"/>
    <cellStyle name="xl39 8" xfId="1255"/>
    <cellStyle name="xl40" xfId="1256"/>
    <cellStyle name="xl40 2" xfId="1257"/>
    <cellStyle name="xl40 2 2" xfId="1258"/>
    <cellStyle name="xl40 3" xfId="1259"/>
    <cellStyle name="xl40 3 2" xfId="1260"/>
    <cellStyle name="xl40 4" xfId="1261"/>
    <cellStyle name="xl40 5" xfId="1262"/>
    <cellStyle name="xl40 6" xfId="1263"/>
    <cellStyle name="xl40 7" xfId="1264"/>
    <cellStyle name="xl40 8" xfId="1265"/>
    <cellStyle name="xl41" xfId="1266"/>
    <cellStyle name="xl41 2" xfId="1267"/>
    <cellStyle name="xl41 2 2" xfId="1268"/>
    <cellStyle name="xl41 3" xfId="1269"/>
    <cellStyle name="xl41 3 2" xfId="1270"/>
    <cellStyle name="xl41 4" xfId="1271"/>
    <cellStyle name="xl41 5" xfId="1272"/>
    <cellStyle name="xl41 6" xfId="1273"/>
    <cellStyle name="xl41 7" xfId="1274"/>
    <cellStyle name="xl41 8" xfId="1275"/>
    <cellStyle name="xl42" xfId="1276"/>
    <cellStyle name="xl42 2" xfId="1277"/>
    <cellStyle name="xl42 2 2" xfId="1278"/>
    <cellStyle name="xl42 3" xfId="1279"/>
    <cellStyle name="xl42 3 2" xfId="1280"/>
    <cellStyle name="xl42 4" xfId="1281"/>
    <cellStyle name="xl42 5" xfId="1282"/>
    <cellStyle name="xl42 6" xfId="1283"/>
    <cellStyle name="xl42 7" xfId="1284"/>
    <cellStyle name="xl42 8" xfId="1285"/>
    <cellStyle name="xl43" xfId="1286"/>
    <cellStyle name="xl43 2" xfId="1287"/>
    <cellStyle name="xl43 2 2" xfId="1288"/>
    <cellStyle name="xl43 3" xfId="1289"/>
    <cellStyle name="xl43 3 2" xfId="1290"/>
    <cellStyle name="xl43 4" xfId="1291"/>
    <cellStyle name="xl43 5" xfId="1292"/>
    <cellStyle name="xl43 6" xfId="1293"/>
    <cellStyle name="xl43 7" xfId="1294"/>
    <cellStyle name="xl43 8" xfId="1295"/>
    <cellStyle name="xl44" xfId="1296"/>
    <cellStyle name="xl44 2" xfId="1297"/>
    <cellStyle name="xl44 2 2" xfId="1298"/>
    <cellStyle name="xl44 3" xfId="1299"/>
    <cellStyle name="xl44 3 2" xfId="1300"/>
    <cellStyle name="xl44 4" xfId="1301"/>
    <cellStyle name="xl44 5" xfId="1302"/>
    <cellStyle name="xl44 6" xfId="1303"/>
    <cellStyle name="xl44 7" xfId="1304"/>
    <cellStyle name="xl44 8" xfId="1305"/>
    <cellStyle name="xl45" xfId="1306"/>
    <cellStyle name="xl45 2" xfId="1307"/>
    <cellStyle name="xl45 2 2" xfId="1308"/>
    <cellStyle name="xl45 3" xfId="1309"/>
    <cellStyle name="xl45 3 2" xfId="1310"/>
    <cellStyle name="xl45 4" xfId="1311"/>
    <cellStyle name="xl45 5" xfId="1312"/>
    <cellStyle name="xl45 6" xfId="1313"/>
    <cellStyle name="xl45 7" xfId="1314"/>
    <cellStyle name="xl45 8" xfId="1315"/>
    <cellStyle name="xl46" xfId="1316"/>
    <cellStyle name="xl46 2" xfId="1317"/>
    <cellStyle name="xl46 2 2" xfId="1318"/>
    <cellStyle name="xl46 3" xfId="1319"/>
    <cellStyle name="xl46 3 2" xfId="1320"/>
    <cellStyle name="xl46 4" xfId="1321"/>
    <cellStyle name="xl46 5" xfId="1322"/>
    <cellStyle name="xl46 6" xfId="1323"/>
    <cellStyle name="xl46 7" xfId="1324"/>
    <cellStyle name="xl46 8" xfId="1325"/>
    <cellStyle name="xl47" xfId="1326"/>
    <cellStyle name="xl47 2" xfId="1327"/>
    <cellStyle name="xl47 2 2" xfId="1328"/>
    <cellStyle name="xl47 3" xfId="1329"/>
    <cellStyle name="xl47 3 2" xfId="1330"/>
    <cellStyle name="xl47 4" xfId="1331"/>
    <cellStyle name="xl47 5" xfId="1332"/>
    <cellStyle name="xl47 6" xfId="1333"/>
    <cellStyle name="xl47 7" xfId="1334"/>
    <cellStyle name="xl47 8" xfId="1335"/>
    <cellStyle name="xl48" xfId="1336"/>
    <cellStyle name="xl48 2" xfId="1337"/>
    <cellStyle name="xl48 2 2" xfId="1338"/>
    <cellStyle name="xl48 3" xfId="1339"/>
    <cellStyle name="xl48 3 2" xfId="1340"/>
    <cellStyle name="xl48 4" xfId="1341"/>
    <cellStyle name="xl48 5" xfId="1342"/>
    <cellStyle name="xl48 6" xfId="1343"/>
    <cellStyle name="xl48 7" xfId="1344"/>
    <cellStyle name="xl48 8" xfId="1345"/>
    <cellStyle name="xl49" xfId="1346"/>
    <cellStyle name="xl49 2" xfId="1347"/>
    <cellStyle name="xl49 2 2" xfId="1348"/>
    <cellStyle name="xl49 3" xfId="1349"/>
    <cellStyle name="xl49 3 2" xfId="1350"/>
    <cellStyle name="xl49 4" xfId="1351"/>
    <cellStyle name="xl49 5" xfId="1352"/>
    <cellStyle name="xl49 6" xfId="1353"/>
    <cellStyle name="xl49 7" xfId="1354"/>
    <cellStyle name="xl49 8" xfId="1355"/>
    <cellStyle name="xl50" xfId="1356"/>
    <cellStyle name="xl50 2" xfId="1357"/>
    <cellStyle name="xl50 2 2" xfId="1358"/>
    <cellStyle name="xl50 3" xfId="1359"/>
    <cellStyle name="xl50 3 2" xfId="1360"/>
    <cellStyle name="xl50 4" xfId="1361"/>
    <cellStyle name="xl50 5" xfId="1362"/>
    <cellStyle name="xl50 6" xfId="1363"/>
    <cellStyle name="xl50 7" xfId="1364"/>
    <cellStyle name="xl50 8" xfId="1365"/>
    <cellStyle name="xl51" xfId="1366"/>
    <cellStyle name="xl51 2" xfId="1367"/>
    <cellStyle name="xl51 2 2" xfId="1368"/>
    <cellStyle name="xl51 3" xfId="1369"/>
    <cellStyle name="xl51 3 2" xfId="1370"/>
    <cellStyle name="xl51 4" xfId="1371"/>
    <cellStyle name="xl51 5" xfId="1372"/>
    <cellStyle name="xl51 6" xfId="1373"/>
    <cellStyle name="xl51 7" xfId="1374"/>
    <cellStyle name="xl51 8" xfId="1375"/>
    <cellStyle name="xl52" xfId="1376"/>
    <cellStyle name="xl52 2" xfId="1377"/>
    <cellStyle name="xl52 2 2" xfId="1378"/>
    <cellStyle name="xl52 3" xfId="1379"/>
    <cellStyle name="xl52 3 2" xfId="1380"/>
    <cellStyle name="xl52 4" xfId="1381"/>
    <cellStyle name="xl52 5" xfId="1382"/>
    <cellStyle name="xl52 6" xfId="1383"/>
    <cellStyle name="xl52 7" xfId="1384"/>
    <cellStyle name="xl52 8" xfId="1385"/>
    <cellStyle name="xl53" xfId="1386"/>
    <cellStyle name="xl53 2" xfId="1387"/>
    <cellStyle name="xl53 2 2" xfId="1388"/>
    <cellStyle name="xl53 3" xfId="1389"/>
    <cellStyle name="xl53 3 2" xfId="1390"/>
    <cellStyle name="xl53 4" xfId="1391"/>
    <cellStyle name="xl53 5" xfId="1392"/>
    <cellStyle name="xl53 6" xfId="1393"/>
    <cellStyle name="xl53 7" xfId="1394"/>
    <cellStyle name="xl53 8" xfId="1395"/>
    <cellStyle name="xl54" xfId="1396"/>
    <cellStyle name="xl54 2" xfId="1397"/>
    <cellStyle name="xl54 2 2" xfId="1398"/>
    <cellStyle name="xl54 3" xfId="1399"/>
    <cellStyle name="xl54 3 2" xfId="1400"/>
    <cellStyle name="xl54 4" xfId="1401"/>
    <cellStyle name="xl54 5" xfId="1402"/>
    <cellStyle name="xl54 6" xfId="1403"/>
    <cellStyle name="xl54 7" xfId="1404"/>
    <cellStyle name="xl54 8" xfId="1405"/>
    <cellStyle name="xl55" xfId="1406"/>
    <cellStyle name="xl55 2" xfId="1407"/>
    <cellStyle name="xl55 2 2" xfId="1408"/>
    <cellStyle name="xl55 3" xfId="1409"/>
    <cellStyle name="xl55 3 2" xfId="1410"/>
    <cellStyle name="xl55 4" xfId="1411"/>
    <cellStyle name="xl55 5" xfId="1412"/>
    <cellStyle name="xl55 6" xfId="1413"/>
    <cellStyle name="xl55 7" xfId="1414"/>
    <cellStyle name="xl55 8" xfId="1415"/>
    <cellStyle name="xl56" xfId="1416"/>
    <cellStyle name="xl56 2" xfId="1417"/>
    <cellStyle name="xl56 2 2" xfId="1418"/>
    <cellStyle name="xl56 3" xfId="1419"/>
    <cellStyle name="xl56 3 2" xfId="1420"/>
    <cellStyle name="xl56 4" xfId="1421"/>
    <cellStyle name="xl56 5" xfId="1422"/>
    <cellStyle name="xl56 6" xfId="1423"/>
    <cellStyle name="xl56 7" xfId="1424"/>
    <cellStyle name="xl56 8" xfId="1425"/>
    <cellStyle name="xl57" xfId="1426"/>
    <cellStyle name="xl57 2" xfId="1427"/>
    <cellStyle name="xl57 2 2" xfId="1428"/>
    <cellStyle name="xl57 3" xfId="1429"/>
    <cellStyle name="xl57 3 2" xfId="1430"/>
    <cellStyle name="xl57 4" xfId="1431"/>
    <cellStyle name="xl57 4 2" xfId="1432"/>
    <cellStyle name="xl57 5" xfId="1433"/>
    <cellStyle name="xl57 6" xfId="1434"/>
    <cellStyle name="xl57 7" xfId="1435"/>
    <cellStyle name="xl57 8" xfId="1436"/>
    <cellStyle name="xl57 9" xfId="1437"/>
    <cellStyle name="xl58" xfId="1438"/>
    <cellStyle name="xl58 2" xfId="1439"/>
    <cellStyle name="xl58 2 2" xfId="1440"/>
    <cellStyle name="xl58 3" xfId="1441"/>
    <cellStyle name="xl58 3 2" xfId="1442"/>
    <cellStyle name="xl58 4" xfId="1443"/>
    <cellStyle name="xl58 5" xfId="1444"/>
    <cellStyle name="xl58 6" xfId="1445"/>
    <cellStyle name="xl58 7" xfId="1446"/>
    <cellStyle name="xl58 8" xfId="1447"/>
    <cellStyle name="xl59" xfId="1448"/>
    <cellStyle name="xl59 2" xfId="1449"/>
    <cellStyle name="xl59 2 2" xfId="1450"/>
    <cellStyle name="xl59 3" xfId="1451"/>
    <cellStyle name="xl59 3 2" xfId="1452"/>
    <cellStyle name="xl59 4" xfId="1453"/>
    <cellStyle name="xl59 5" xfId="1454"/>
    <cellStyle name="xl59 6" xfId="1455"/>
    <cellStyle name="xl59 7" xfId="1456"/>
    <cellStyle name="xl59 8" xfId="1457"/>
    <cellStyle name="xl60" xfId="1458"/>
    <cellStyle name="xl60 2" xfId="1459"/>
    <cellStyle name="xl60 2 2" xfId="1460"/>
    <cellStyle name="xl60 3" xfId="1461"/>
    <cellStyle name="xl60 3 2" xfId="1462"/>
    <cellStyle name="xl60 4" xfId="1463"/>
    <cellStyle name="xl60 5" xfId="1464"/>
    <cellStyle name="xl60 6" xfId="1465"/>
    <cellStyle name="xl60 7" xfId="1466"/>
    <cellStyle name="xl60 8" xfId="1467"/>
    <cellStyle name="xl60 9" xfId="1468"/>
    <cellStyle name="xl61" xfId="1469"/>
    <cellStyle name="xl61 2" xfId="1470"/>
    <cellStyle name="xl61 2 2" xfId="1471"/>
    <cellStyle name="xl61 3" xfId="1472"/>
    <cellStyle name="xl61 3 2" xfId="1473"/>
    <cellStyle name="xl61 4" xfId="1474"/>
    <cellStyle name="xl61 5" xfId="1475"/>
    <cellStyle name="xl61 6" xfId="1476"/>
    <cellStyle name="xl61 7" xfId="1477"/>
    <cellStyle name="xl61 8" xfId="1478"/>
    <cellStyle name="xl62" xfId="1479"/>
    <cellStyle name="xl62 2" xfId="1480"/>
    <cellStyle name="xl62 2 2" xfId="1481"/>
    <cellStyle name="xl62 3" xfId="1482"/>
    <cellStyle name="xl62 3 2" xfId="1483"/>
    <cellStyle name="xl62 4" xfId="1484"/>
    <cellStyle name="xl62 5" xfId="1485"/>
    <cellStyle name="xl62 6" xfId="1486"/>
    <cellStyle name="xl62 7" xfId="1487"/>
    <cellStyle name="xl62 8" xfId="1488"/>
    <cellStyle name="xl63" xfId="1489"/>
    <cellStyle name="xl63 2" xfId="1490"/>
    <cellStyle name="xl63 2 2" xfId="1491"/>
    <cellStyle name="xl63 3" xfId="1492"/>
    <cellStyle name="xl63 3 2" xfId="1493"/>
    <cellStyle name="xl63 4" xfId="1494"/>
    <cellStyle name="xl63 5" xfId="1495"/>
    <cellStyle name="xl63 6" xfId="1496"/>
    <cellStyle name="xl63 7" xfId="1497"/>
    <cellStyle name="xl63 8" xfId="1498"/>
    <cellStyle name="xl64" xfId="1499"/>
    <cellStyle name="xl64 2" xfId="1500"/>
    <cellStyle name="xl64 2 2" xfId="1501"/>
    <cellStyle name="xl64 3" xfId="1502"/>
    <cellStyle name="xl64 3 2" xfId="1503"/>
    <cellStyle name="xl64 4" xfId="1504"/>
    <cellStyle name="xl64 5" xfId="1505"/>
    <cellStyle name="xl64 6" xfId="1506"/>
    <cellStyle name="xl64 7" xfId="1507"/>
    <cellStyle name="xl64 8" xfId="1508"/>
    <cellStyle name="xl65" xfId="1509"/>
    <cellStyle name="xl65 2" xfId="1510"/>
    <cellStyle name="xl65 2 2" xfId="1511"/>
    <cellStyle name="xl65 3" xfId="1512"/>
    <cellStyle name="xl65 3 2" xfId="1513"/>
    <cellStyle name="xl65 4" xfId="1514"/>
    <cellStyle name="xl65 5" xfId="1515"/>
    <cellStyle name="xl65 6" xfId="1516"/>
    <cellStyle name="xl65 7" xfId="1517"/>
    <cellStyle name="xl65 8" xfId="1518"/>
    <cellStyle name="xl66" xfId="1519"/>
    <cellStyle name="xl66 2" xfId="1520"/>
    <cellStyle name="xl66 2 2" xfId="1521"/>
    <cellStyle name="xl66 3" xfId="1522"/>
    <cellStyle name="xl66 3 2" xfId="1523"/>
    <cellStyle name="xl66 4" xfId="1524"/>
    <cellStyle name="xl66 5" xfId="1525"/>
    <cellStyle name="xl66 6" xfId="1526"/>
    <cellStyle name="xl66 7" xfId="1527"/>
    <cellStyle name="xl66 8" xfId="1528"/>
    <cellStyle name="xl67" xfId="1529"/>
    <cellStyle name="xl67 2" xfId="1530"/>
    <cellStyle name="xl67 2 2" xfId="1531"/>
    <cellStyle name="xl67 3" xfId="1532"/>
    <cellStyle name="xl67 3 2" xfId="1533"/>
    <cellStyle name="xl67 4" xfId="1534"/>
    <cellStyle name="xl67 5" xfId="1535"/>
    <cellStyle name="xl67 6" xfId="1536"/>
    <cellStyle name="xl67 7" xfId="1537"/>
    <cellStyle name="xl67 8" xfId="1538"/>
    <cellStyle name="xl68" xfId="1539"/>
    <cellStyle name="xl68 2" xfId="1540"/>
    <cellStyle name="xl68 2 2" xfId="1541"/>
    <cellStyle name="xl68 3" xfId="1542"/>
    <cellStyle name="xl68 3 2" xfId="1543"/>
    <cellStyle name="xl68 4" xfId="1544"/>
    <cellStyle name="xl68 5" xfId="1545"/>
    <cellStyle name="xl68 6" xfId="1546"/>
    <cellStyle name="xl68 7" xfId="1547"/>
    <cellStyle name="xl68 8" xfId="1548"/>
    <cellStyle name="xl69" xfId="1549"/>
    <cellStyle name="xl69 2" xfId="1550"/>
    <cellStyle name="xl69 2 2" xfId="1551"/>
    <cellStyle name="xl69 3" xfId="1552"/>
    <cellStyle name="xl69 3 2" xfId="1553"/>
    <cellStyle name="xl69 4" xfId="1554"/>
    <cellStyle name="xl69 5" xfId="1555"/>
    <cellStyle name="xl69 6" xfId="1556"/>
    <cellStyle name="xl69 7" xfId="1557"/>
    <cellStyle name="xl69 8" xfId="1558"/>
    <cellStyle name="xl70" xfId="1559"/>
    <cellStyle name="xl70 2" xfId="1560"/>
    <cellStyle name="xl70 2 2" xfId="1561"/>
    <cellStyle name="xl70 3" xfId="1562"/>
    <cellStyle name="xl70 3 2" xfId="1563"/>
    <cellStyle name="xl70 4" xfId="1564"/>
    <cellStyle name="xl70 5" xfId="1565"/>
    <cellStyle name="xl70 6" xfId="1566"/>
    <cellStyle name="xl70 7" xfId="1567"/>
    <cellStyle name="xl70 8" xfId="1568"/>
    <cellStyle name="xl71" xfId="1569"/>
    <cellStyle name="xl71 2" xfId="1570"/>
    <cellStyle name="xl71 2 2" xfId="1571"/>
    <cellStyle name="xl71 3" xfId="1572"/>
    <cellStyle name="xl71 3 2" xfId="1573"/>
    <cellStyle name="xl71 4" xfId="1574"/>
    <cellStyle name="xl71 5" xfId="1575"/>
    <cellStyle name="xl71 6" xfId="1576"/>
    <cellStyle name="xl71 7" xfId="1577"/>
    <cellStyle name="xl71 8" xfId="1578"/>
    <cellStyle name="xl72" xfId="1579"/>
    <cellStyle name="xl72 2" xfId="1580"/>
    <cellStyle name="xl72 2 2" xfId="1581"/>
    <cellStyle name="xl72 3" xfId="1582"/>
    <cellStyle name="xl72 3 2" xfId="1583"/>
    <cellStyle name="xl72 4" xfId="1584"/>
    <cellStyle name="xl72 5" xfId="1585"/>
    <cellStyle name="xl72 6" xfId="1586"/>
    <cellStyle name="xl72 7" xfId="1587"/>
    <cellStyle name="xl72 8" xfId="1588"/>
    <cellStyle name="xl73" xfId="1589"/>
    <cellStyle name="xl73 2" xfId="1590"/>
    <cellStyle name="xl73 2 2" xfId="1591"/>
    <cellStyle name="xl73 3" xfId="1592"/>
    <cellStyle name="xl73 3 2" xfId="1593"/>
    <cellStyle name="xl73 4" xfId="1594"/>
    <cellStyle name="xl73 5" xfId="1595"/>
    <cellStyle name="xl73 6" xfId="1596"/>
    <cellStyle name="xl73 7" xfId="1597"/>
    <cellStyle name="xl73 8" xfId="1598"/>
    <cellStyle name="xl74" xfId="1599"/>
    <cellStyle name="xl74 2" xfId="1600"/>
    <cellStyle name="xl74 2 2" xfId="1601"/>
    <cellStyle name="xl74 3" xfId="1602"/>
    <cellStyle name="xl74 3 2" xfId="1603"/>
    <cellStyle name="xl74 4" xfId="1604"/>
    <cellStyle name="xl74 5" xfId="1605"/>
    <cellStyle name="xl74 6" xfId="1606"/>
    <cellStyle name="xl74 7" xfId="1607"/>
    <cellStyle name="xl75" xfId="1608"/>
    <cellStyle name="xl75 2" xfId="1609"/>
    <cellStyle name="xl75 2 2" xfId="1610"/>
    <cellStyle name="xl75 3" xfId="1611"/>
    <cellStyle name="xl75 3 2" xfId="1612"/>
    <cellStyle name="xl75 4" xfId="1613"/>
    <cellStyle name="xl75 5" xfId="1614"/>
    <cellStyle name="xl75 6" xfId="1615"/>
    <cellStyle name="xl75 7" xfId="1616"/>
    <cellStyle name="xl76" xfId="1617"/>
    <cellStyle name="xl76 2" xfId="1618"/>
    <cellStyle name="xl76 2 2" xfId="1619"/>
    <cellStyle name="xl76 3" xfId="1620"/>
    <cellStyle name="xl76 3 2" xfId="1621"/>
    <cellStyle name="xl76 4" xfId="1622"/>
    <cellStyle name="xl76 5" xfId="1623"/>
    <cellStyle name="xl76 6" xfId="1624"/>
    <cellStyle name="xl76 7" xfId="1625"/>
    <cellStyle name="xl77" xfId="1626"/>
    <cellStyle name="xl77 2" xfId="1627"/>
    <cellStyle name="xl77 2 2" xfId="1628"/>
    <cellStyle name="xl77 3" xfId="1629"/>
    <cellStyle name="xl77 3 2" xfId="1630"/>
    <cellStyle name="xl77 4" xfId="1631"/>
    <cellStyle name="xl77 5" xfId="1632"/>
    <cellStyle name="xl77 6" xfId="1633"/>
    <cellStyle name="xl77 7" xfId="1634"/>
    <cellStyle name="xl78" xfId="1635"/>
    <cellStyle name="xl78 2" xfId="1636"/>
    <cellStyle name="xl78 2 2" xfId="1637"/>
    <cellStyle name="xl78 3" xfId="1638"/>
    <cellStyle name="xl78 3 2" xfId="1639"/>
    <cellStyle name="xl78 4" xfId="1640"/>
    <cellStyle name="xl78 5" xfId="1641"/>
    <cellStyle name="xl78 6" xfId="1642"/>
    <cellStyle name="xl78 7" xfId="1643"/>
    <cellStyle name="xl79" xfId="1644"/>
    <cellStyle name="xl79 2" xfId="1645"/>
    <cellStyle name="xl79 2 2" xfId="1646"/>
    <cellStyle name="xl79 3" xfId="1647"/>
    <cellStyle name="xl79 3 2" xfId="1648"/>
    <cellStyle name="xl79 4" xfId="1649"/>
    <cellStyle name="xl79 5" xfId="1650"/>
    <cellStyle name="xl79 6" xfId="1651"/>
    <cellStyle name="xl79 7" xfId="1652"/>
    <cellStyle name="xl80" xfId="1653"/>
    <cellStyle name="xl80 2" xfId="1654"/>
    <cellStyle name="xl80 2 2" xfId="1655"/>
    <cellStyle name="xl80 3" xfId="1656"/>
    <cellStyle name="xl80 3 2" xfId="1657"/>
    <cellStyle name="xl80 4" xfId="1658"/>
    <cellStyle name="xl80 5" xfId="1659"/>
    <cellStyle name="xl80 6" xfId="1660"/>
    <cellStyle name="xl80 7" xfId="1661"/>
    <cellStyle name="xl81" xfId="1662"/>
    <cellStyle name="xl81 2" xfId="1663"/>
    <cellStyle name="xl81 2 2" xfId="1664"/>
    <cellStyle name="xl81 3" xfId="1665"/>
    <cellStyle name="xl81 3 2" xfId="1666"/>
    <cellStyle name="xl81 4" xfId="1667"/>
    <cellStyle name="xl81 5" xfId="1668"/>
    <cellStyle name="xl81 6" xfId="1669"/>
    <cellStyle name="xl81 7" xfId="1670"/>
    <cellStyle name="xl82" xfId="1671"/>
    <cellStyle name="xl82 2" xfId="1672"/>
    <cellStyle name="xl82 2 2" xfId="1673"/>
    <cellStyle name="xl82 3" xfId="1674"/>
    <cellStyle name="xl82 3 2" xfId="1675"/>
    <cellStyle name="xl82 4" xfId="1676"/>
    <cellStyle name="xl82 5" xfId="1677"/>
    <cellStyle name="xl82 6" xfId="1678"/>
    <cellStyle name="xl82 7" xfId="1679"/>
    <cellStyle name="xl83" xfId="1680"/>
    <cellStyle name="xl83 2" xfId="1681"/>
    <cellStyle name="xl83 2 2" xfId="1682"/>
    <cellStyle name="xl83 3" xfId="1683"/>
    <cellStyle name="xl83 3 2" xfId="1684"/>
    <cellStyle name="xl83 4" xfId="1685"/>
    <cellStyle name="xl83 5" xfId="1686"/>
    <cellStyle name="xl83 6" xfId="1687"/>
    <cellStyle name="xl83 7" xfId="1688"/>
    <cellStyle name="xl84" xfId="1689"/>
    <cellStyle name="xl84 2" xfId="1690"/>
    <cellStyle name="xl84 2 2" xfId="1691"/>
    <cellStyle name="xl84 3" xfId="1692"/>
    <cellStyle name="xl84 3 2" xfId="1693"/>
    <cellStyle name="xl84 4" xfId="1694"/>
    <cellStyle name="xl84 5" xfId="1695"/>
    <cellStyle name="xl84 6" xfId="1696"/>
    <cellStyle name="xl84 7" xfId="1697"/>
    <cellStyle name="xl85" xfId="1698"/>
    <cellStyle name="xl85 2" xfId="1699"/>
    <cellStyle name="xl85 2 2" xfId="1700"/>
    <cellStyle name="xl85 3" xfId="1701"/>
    <cellStyle name="xl85 3 2" xfId="1702"/>
    <cellStyle name="xl85 4" xfId="1703"/>
    <cellStyle name="xl85 5" xfId="1704"/>
    <cellStyle name="xl85 6" xfId="1705"/>
    <cellStyle name="xl85 7" xfId="1706"/>
    <cellStyle name="xl86" xfId="1707"/>
    <cellStyle name="xl86 2" xfId="1708"/>
    <cellStyle name="xl86 2 2" xfId="1709"/>
    <cellStyle name="xl86 3" xfId="1710"/>
    <cellStyle name="xl86 3 2" xfId="1711"/>
    <cellStyle name="xl86 4" xfId="1712"/>
    <cellStyle name="xl86 5" xfId="1713"/>
    <cellStyle name="xl86 6" xfId="1714"/>
    <cellStyle name="xl86 7" xfId="1715"/>
    <cellStyle name="xl87" xfId="1716"/>
    <cellStyle name="xl87 2" xfId="1717"/>
    <cellStyle name="xl87 2 2" xfId="1718"/>
    <cellStyle name="xl87 3" xfId="1719"/>
    <cellStyle name="xl87 3 2" xfId="1720"/>
    <cellStyle name="xl87 4" xfId="1721"/>
    <cellStyle name="xl87 5" xfId="1722"/>
    <cellStyle name="xl87 6" xfId="1723"/>
    <cellStyle name="xl87 7" xfId="1724"/>
    <cellStyle name="xl88" xfId="1725"/>
    <cellStyle name="xl88 2" xfId="1726"/>
    <cellStyle name="xl88 2 2" xfId="1727"/>
    <cellStyle name="xl88 3" xfId="1728"/>
    <cellStyle name="xl88 3 2" xfId="1729"/>
    <cellStyle name="xl88 4" xfId="1730"/>
    <cellStyle name="xl88 5" xfId="1731"/>
    <cellStyle name="xl88 6" xfId="1732"/>
    <cellStyle name="xl88 7" xfId="1733"/>
    <cellStyle name="xl89" xfId="1734"/>
    <cellStyle name="xl89 2" xfId="1735"/>
    <cellStyle name="xl89 2 2" xfId="1736"/>
    <cellStyle name="xl89 3" xfId="1737"/>
    <cellStyle name="xl89 3 2" xfId="1738"/>
    <cellStyle name="xl89 4" xfId="1739"/>
    <cellStyle name="xl89 5" xfId="1740"/>
    <cellStyle name="xl89 6" xfId="1741"/>
    <cellStyle name="xl89 7" xfId="1742"/>
    <cellStyle name="xl90" xfId="1743"/>
    <cellStyle name="xl90 2" xfId="1744"/>
    <cellStyle name="xl90 2 2" xfId="1745"/>
    <cellStyle name="xl90 3" xfId="1746"/>
    <cellStyle name="xl90 3 2" xfId="1747"/>
    <cellStyle name="xl90 4" xfId="1748"/>
    <cellStyle name="xl90 5" xfId="1749"/>
    <cellStyle name="xl90 6" xfId="1750"/>
    <cellStyle name="xl90 7" xfId="1751"/>
    <cellStyle name="xl91" xfId="1752"/>
    <cellStyle name="xl91 2" xfId="1753"/>
    <cellStyle name="xl91 2 2" xfId="1754"/>
    <cellStyle name="xl91 3" xfId="1755"/>
    <cellStyle name="xl91 3 2" xfId="1756"/>
    <cellStyle name="xl91 4" xfId="1757"/>
    <cellStyle name="xl91 5" xfId="1758"/>
    <cellStyle name="xl91 6" xfId="1759"/>
    <cellStyle name="xl91 7" xfId="1760"/>
    <cellStyle name="xl92" xfId="1761"/>
    <cellStyle name="xl92 2" xfId="1762"/>
    <cellStyle name="xl92 2 2" xfId="1763"/>
    <cellStyle name="xl92 3" xfId="1764"/>
    <cellStyle name="xl92 3 2" xfId="1765"/>
    <cellStyle name="xl92 4" xfId="1766"/>
    <cellStyle name="xl92 5" xfId="1767"/>
    <cellStyle name="xl92 6" xfId="1768"/>
    <cellStyle name="xl92 7" xfId="1769"/>
    <cellStyle name="xl93" xfId="1770"/>
    <cellStyle name="xl93 2" xfId="1771"/>
    <cellStyle name="xl93 2 2" xfId="1772"/>
    <cellStyle name="xl93 3" xfId="1773"/>
    <cellStyle name="xl93 3 2" xfId="1774"/>
    <cellStyle name="xl93 4" xfId="1775"/>
    <cellStyle name="xl93 5" xfId="1776"/>
    <cellStyle name="xl93 6" xfId="1777"/>
    <cellStyle name="xl93 7" xfId="1778"/>
    <cellStyle name="xl94" xfId="1779"/>
    <cellStyle name="xl94 2" xfId="1780"/>
    <cellStyle name="xl94 2 2" xfId="1781"/>
    <cellStyle name="xl94 3" xfId="1782"/>
    <cellStyle name="xl94 3 2" xfId="1783"/>
    <cellStyle name="xl94 4" xfId="1784"/>
    <cellStyle name="xl94 5" xfId="1785"/>
    <cellStyle name="xl94 6" xfId="1786"/>
    <cellStyle name="xl94 7" xfId="1787"/>
    <cellStyle name="xl95" xfId="1788"/>
    <cellStyle name="xl95 2" xfId="1789"/>
    <cellStyle name="xl95 2 2" xfId="1790"/>
    <cellStyle name="xl95 3" xfId="1791"/>
    <cellStyle name="xl95 3 2" xfId="1792"/>
    <cellStyle name="xl95 4" xfId="1793"/>
    <cellStyle name="xl95 5" xfId="1794"/>
    <cellStyle name="xl95 6" xfId="1795"/>
    <cellStyle name="xl95 7" xfId="1796"/>
    <cellStyle name="xl96" xfId="1797"/>
    <cellStyle name="xl96 2" xfId="1798"/>
    <cellStyle name="xl96 2 2" xfId="1799"/>
    <cellStyle name="xl96 3" xfId="1800"/>
    <cellStyle name="xl96 3 2" xfId="1801"/>
    <cellStyle name="xl96 4" xfId="1802"/>
    <cellStyle name="xl96 5" xfId="1803"/>
    <cellStyle name="xl96 6" xfId="1804"/>
    <cellStyle name="xl96 7" xfId="1805"/>
    <cellStyle name="xl97" xfId="1806"/>
    <cellStyle name="xl97 2" xfId="1807"/>
    <cellStyle name="xl97 2 2" xfId="1808"/>
    <cellStyle name="xl97 3" xfId="1809"/>
    <cellStyle name="xl97 3 2" xfId="1810"/>
    <cellStyle name="xl97 4" xfId="1811"/>
    <cellStyle name="xl97 5" xfId="1812"/>
    <cellStyle name="xl97 6" xfId="1813"/>
    <cellStyle name="xl97 7" xfId="1814"/>
    <cellStyle name="xl97 8" xfId="1815"/>
    <cellStyle name="xl98" xfId="1816"/>
    <cellStyle name="xl98 2" xfId="1817"/>
    <cellStyle name="xl98 2 2" xfId="1818"/>
    <cellStyle name="xl98 3" xfId="1819"/>
    <cellStyle name="xl98 3 2" xfId="1820"/>
    <cellStyle name="xl98 4" xfId="1821"/>
    <cellStyle name="xl98 5" xfId="1822"/>
    <cellStyle name="xl98 6" xfId="1823"/>
    <cellStyle name="xl98 7" xfId="1824"/>
    <cellStyle name="xl99" xfId="1825"/>
    <cellStyle name="xl99 2" xfId="1826"/>
    <cellStyle name="xl99 2 2" xfId="1827"/>
    <cellStyle name="xl99 3" xfId="1828"/>
    <cellStyle name="xl99 3 2" xfId="1829"/>
    <cellStyle name="xl99 4" xfId="1830"/>
    <cellStyle name="xl99 5" xfId="1831"/>
    <cellStyle name="xl99 6" xfId="1832"/>
    <cellStyle name="xl99 7" xfId="1833"/>
    <cellStyle name="Акцент1 2" xfId="1834"/>
    <cellStyle name="Акцент2 2" xfId="1835"/>
    <cellStyle name="Акцент3 2" xfId="1836"/>
    <cellStyle name="Акцент4 2" xfId="1837"/>
    <cellStyle name="Акцент5 2" xfId="1838"/>
    <cellStyle name="Акцент6 2" xfId="1839"/>
    <cellStyle name="Ввод  2" xfId="1840"/>
    <cellStyle name="Вывод 2" xfId="1841"/>
    <cellStyle name="Вычисление 2" xfId="1842"/>
    <cellStyle name="Заголовок 1 2" xfId="1843"/>
    <cellStyle name="Заголовок 2 2" xfId="1844"/>
    <cellStyle name="Заголовок 3 2" xfId="1845"/>
    <cellStyle name="Заголовок 4 2" xfId="1846"/>
    <cellStyle name="Итог 2" xfId="1847"/>
    <cellStyle name="Контрольная ячейка 2" xfId="1848"/>
    <cellStyle name="Название 2" xfId="1849"/>
    <cellStyle name="Нейтральный 2" xfId="1850"/>
    <cellStyle name="Обычный" xfId="0" builtinId="0"/>
    <cellStyle name="Обычный 2" xfId="1851"/>
    <cellStyle name="Обычный 2 2" xfId="1852"/>
    <cellStyle name="Обычный 2_Справки  2016" xfId="1853"/>
    <cellStyle name="Обычный 3" xfId="1854"/>
    <cellStyle name="Обычный 3 2" xfId="1855"/>
    <cellStyle name="Обычный 4" xfId="1856"/>
    <cellStyle name="Обычный 5" xfId="1857"/>
    <cellStyle name="Обычный 6" xfId="1858"/>
    <cellStyle name="Обычный 7" xfId="1859"/>
    <cellStyle name="Обычный 8" xfId="1860"/>
    <cellStyle name="Обычный 9" xfId="1861"/>
    <cellStyle name="Плохой 2" xfId="1862"/>
    <cellStyle name="Пояснение 2" xfId="1863"/>
    <cellStyle name="Примечание 2 2" xfId="1864"/>
    <cellStyle name="Примечание 3" xfId="1865"/>
    <cellStyle name="Связанная ячейка 2" xfId="1866"/>
    <cellStyle name="Стиль 1" xfId="1867"/>
    <cellStyle name="Текст предупреждения 2" xfId="1868"/>
    <cellStyle name="Тысячи [0]_Лист1" xfId="1869"/>
    <cellStyle name="Тысячи_Лист1" xfId="1870"/>
    <cellStyle name="Финансовый" xfId="1" builtinId="3"/>
    <cellStyle name="Финансовый [0]" xfId="1881" builtinId="6"/>
    <cellStyle name="Финансовый [0] 2" xfId="1871"/>
    <cellStyle name="Финансовый 10" xfId="1872"/>
    <cellStyle name="Финансовый 10 2" xfId="1873"/>
    <cellStyle name="Финансовый 2" xfId="1874"/>
    <cellStyle name="Финансовый 2 2" xfId="1875"/>
    <cellStyle name="Финансовый 3" xfId="1876"/>
    <cellStyle name="Финансовый 3 2" xfId="1877"/>
    <cellStyle name="Финансовый 4" xfId="1878"/>
    <cellStyle name="Финансовый 5" xfId="1879"/>
    <cellStyle name="Хороший 2" xfId="18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73;&#1084;&#1077;&#1085;/!&#1048;&#1089;&#1093;&#1086;&#1076;&#1103;&#1097;&#1080;&#1077;/buh_uchet/2008%20%20&#1043;&#1054;&#1044;/C&#1083;&#1072;&#1081;&#1076;&#1099;/&#1057;&#1086;&#1074;&#1077;&#1097;&#1072;&#1085;&#1080;&#1077;%20%20&#1087;&#1086;%20%20&#1058;&#1077;&#1088;&#1073;&#1091;&#1085;&#1072;&#1084;/&#1058;&#1077;&#1088;&#1073;&#1091;&#1085;&#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19%20%20&#1043;&#1054;&#1044;/&#1052;&#1077;&#1078;&#1073;&#1102;&#1076;&#1078;&#1077;&#1090;&#1085;&#1099;&#1077;%20%20&#1090;&#1088;&#1072;&#1085;&#1089;&#1092;&#1077;&#1088;&#1090;&#1099;%20%202019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9%20%20&#1043;&#1054;&#1044;/&#1057;&#1074;&#1077;&#1076;&#1077;&#1085;&#1080;&#1103;%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ygroup/2019%20%20&#1043;&#1054;&#1044;/&#1055;&#1088;&#1086;&#1074;&#1077;&#1088;&#1086;&#1095;&#1085;&#1072;&#1103;%20%20&#1090;&#1072;&#1073;&#1083;&#1080;&#1094;&#1072;%20%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ygroup/2019%20%20&#1043;&#1054;&#1044;/&#1052;&#1077;&#1078;&#1073;&#1102;&#1076;&#1078;&#1077;&#1090;&#1085;&#1099;&#1077;%20%20&#1090;&#1088;&#1072;&#1085;&#1089;&#1092;&#1077;&#1088;&#1090;&#1099;%20%202019_&#1095;&#1072;&#1089;&#1090;&#1100;%20%20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Национальные  проекты"/>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Исполнение  по  дотации_бух."/>
      <sheetName val="Исполнение  по  субсидии_бух"/>
      <sheetName val="Исполнение  по  субвенции_бух"/>
      <sheetName val="Исполнение  по  иным  МБТ_бух."/>
      <sheetName val="Исполнение  по  МБТ  всего_бух"/>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Расчет  погашения  кредита"/>
      <sheetName val="Уточнения по МБТ в  феврале"/>
      <sheetName val="Уточнения  по  МБТ  в  мае"/>
      <sheetName val="Уточнения  по  МБТ  в  июле"/>
      <sheetName val="Уточнения  по  МБТ  в  октябре"/>
      <sheetName val="Уточнения  по  МБТ  в  декабре"/>
      <sheetName val="Уточнения  по  МБТ  без  закона"/>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efreshError="1"/>
      <sheetData sheetId="1">
        <row r="13">
          <cell r="B13">
            <v>75480.460000000006</v>
          </cell>
          <cell r="E13">
            <v>75480.460000000006</v>
          </cell>
          <cell r="I13">
            <v>27284.5</v>
          </cell>
          <cell r="J13">
            <v>27284.5</v>
          </cell>
          <cell r="L13">
            <v>20091.400000000001</v>
          </cell>
          <cell r="M13">
            <v>20091.400000000001</v>
          </cell>
          <cell r="O13">
            <v>27604.560000000001</v>
          </cell>
          <cell r="P13">
            <v>27604.560000000001</v>
          </cell>
        </row>
        <row r="14">
          <cell r="B14">
            <v>149028.89799999999</v>
          </cell>
          <cell r="E14">
            <v>149028.89799999999</v>
          </cell>
          <cell r="I14">
            <v>104102.7</v>
          </cell>
          <cell r="J14">
            <v>104102.7</v>
          </cell>
          <cell r="L14">
            <v>14889.4</v>
          </cell>
          <cell r="M14">
            <v>14889.4</v>
          </cell>
          <cell r="O14">
            <v>26270.187999999998</v>
          </cell>
          <cell r="P14">
            <v>26270.187999999998</v>
          </cell>
        </row>
        <row r="15">
          <cell r="B15">
            <v>113680.70700000001</v>
          </cell>
          <cell r="E15">
            <v>113680.70700000001</v>
          </cell>
          <cell r="I15">
            <v>16379.7</v>
          </cell>
          <cell r="J15">
            <v>16379.7</v>
          </cell>
          <cell r="L15">
            <v>31399.9</v>
          </cell>
          <cell r="M15">
            <v>31399.9</v>
          </cell>
          <cell r="O15">
            <v>62901.107000000004</v>
          </cell>
          <cell r="P15">
            <v>62901.107000000004</v>
          </cell>
        </row>
        <row r="16">
          <cell r="B16">
            <v>81336.440999999992</v>
          </cell>
          <cell r="E16">
            <v>81336.440999999992</v>
          </cell>
          <cell r="I16">
            <v>42575.199999999997</v>
          </cell>
          <cell r="J16">
            <v>42575.199999999997</v>
          </cell>
          <cell r="L16">
            <v>11369.5</v>
          </cell>
          <cell r="M16">
            <v>11369.5</v>
          </cell>
          <cell r="O16">
            <v>27391.741000000002</v>
          </cell>
          <cell r="P16">
            <v>27391.741000000002</v>
          </cell>
        </row>
        <row r="17">
          <cell r="B17">
            <v>146077.01499999998</v>
          </cell>
          <cell r="E17">
            <v>146077.01499999998</v>
          </cell>
          <cell r="I17">
            <v>24436.400000000001</v>
          </cell>
          <cell r="J17">
            <v>24436.400000000001</v>
          </cell>
          <cell r="L17">
            <v>39063.199999999997</v>
          </cell>
          <cell r="M17">
            <v>39063.199999999997</v>
          </cell>
          <cell r="O17">
            <v>80098.748000000007</v>
          </cell>
          <cell r="P17">
            <v>80098.748000000007</v>
          </cell>
        </row>
        <row r="18">
          <cell r="B18">
            <v>60601.343000000001</v>
          </cell>
          <cell r="E18">
            <v>60601.343000000001</v>
          </cell>
          <cell r="I18">
            <v>22844.7</v>
          </cell>
          <cell r="J18">
            <v>22844.7</v>
          </cell>
          <cell r="L18">
            <v>17628.2</v>
          </cell>
          <cell r="M18">
            <v>17628.2</v>
          </cell>
          <cell r="O18">
            <v>19628.442999999999</v>
          </cell>
          <cell r="P18">
            <v>19628.442999999999</v>
          </cell>
        </row>
        <row r="19">
          <cell r="B19">
            <v>116608.478</v>
          </cell>
          <cell r="E19">
            <v>116608.478</v>
          </cell>
          <cell r="I19">
            <v>33836.699999999997</v>
          </cell>
          <cell r="J19">
            <v>33836.699999999997</v>
          </cell>
          <cell r="L19">
            <v>35011.9</v>
          </cell>
          <cell r="M19">
            <v>35011.9</v>
          </cell>
          <cell r="O19">
            <v>47759.877999999997</v>
          </cell>
          <cell r="P19">
            <v>47759.877999999997</v>
          </cell>
        </row>
        <row r="20">
          <cell r="B20">
            <v>106627.61499999999</v>
          </cell>
          <cell r="E20">
            <v>106627.61499999999</v>
          </cell>
          <cell r="I20">
            <v>37265.599999999999</v>
          </cell>
          <cell r="J20">
            <v>37265.599999999999</v>
          </cell>
          <cell r="L20">
            <v>39350.1</v>
          </cell>
          <cell r="M20">
            <v>39350.1</v>
          </cell>
          <cell r="O20">
            <v>27011.915000000001</v>
          </cell>
          <cell r="P20">
            <v>27011.915000000001</v>
          </cell>
        </row>
        <row r="21">
          <cell r="B21">
            <v>142204.37900000002</v>
          </cell>
          <cell r="E21">
            <v>142204.37900000002</v>
          </cell>
          <cell r="I21">
            <v>20561.5</v>
          </cell>
          <cell r="J21">
            <v>20561.5</v>
          </cell>
          <cell r="L21">
            <v>51810</v>
          </cell>
          <cell r="M21">
            <v>51810</v>
          </cell>
          <cell r="O21">
            <v>69832.879000000001</v>
          </cell>
          <cell r="P21">
            <v>69832.879000000001</v>
          </cell>
        </row>
        <row r="22">
          <cell r="B22">
            <v>63795.55</v>
          </cell>
          <cell r="E22">
            <v>63795.55</v>
          </cell>
          <cell r="I22">
            <v>4727.5</v>
          </cell>
          <cell r="J22">
            <v>4727.5</v>
          </cell>
          <cell r="L22">
            <v>16366.4</v>
          </cell>
          <cell r="M22">
            <v>16366.4</v>
          </cell>
          <cell r="O22">
            <v>42113.885999999999</v>
          </cell>
          <cell r="P22">
            <v>42113.885999999999</v>
          </cell>
        </row>
        <row r="23">
          <cell r="B23">
            <v>153058.02499999999</v>
          </cell>
          <cell r="E23">
            <v>153058.02499999999</v>
          </cell>
          <cell r="I23">
            <v>58893</v>
          </cell>
          <cell r="J23">
            <v>58893</v>
          </cell>
          <cell r="L23">
            <v>40013.300000000003</v>
          </cell>
          <cell r="M23">
            <v>40013.300000000003</v>
          </cell>
          <cell r="O23">
            <v>53551.724999999999</v>
          </cell>
          <cell r="P23">
            <v>53551.724999999999</v>
          </cell>
        </row>
        <row r="24">
          <cell r="B24">
            <v>102884.492</v>
          </cell>
          <cell r="E24">
            <v>102884.492</v>
          </cell>
          <cell r="I24">
            <v>12987.7</v>
          </cell>
          <cell r="J24">
            <v>12987.7</v>
          </cell>
          <cell r="L24">
            <v>23141</v>
          </cell>
          <cell r="M24">
            <v>23141</v>
          </cell>
          <cell r="O24">
            <v>66755.792000000001</v>
          </cell>
          <cell r="P24">
            <v>66755.792000000001</v>
          </cell>
        </row>
        <row r="25">
          <cell r="B25">
            <v>38364.911</v>
          </cell>
          <cell r="E25">
            <v>38364.911</v>
          </cell>
          <cell r="I25">
            <v>14719.3</v>
          </cell>
          <cell r="J25">
            <v>14719.3</v>
          </cell>
          <cell r="L25">
            <v>7337.8</v>
          </cell>
          <cell r="M25">
            <v>7337.8</v>
          </cell>
          <cell r="O25">
            <v>13907.811</v>
          </cell>
          <cell r="P25">
            <v>13907.811</v>
          </cell>
        </row>
        <row r="26">
          <cell r="B26">
            <v>103565.66899999999</v>
          </cell>
          <cell r="E26">
            <v>103565.66899999999</v>
          </cell>
          <cell r="I26">
            <v>21074.2</v>
          </cell>
          <cell r="J26">
            <v>21074.2</v>
          </cell>
          <cell r="L26">
            <v>35842.6</v>
          </cell>
          <cell r="M26">
            <v>35842.6</v>
          </cell>
          <cell r="O26">
            <v>45448.868999999999</v>
          </cell>
          <cell r="P26">
            <v>45448.868999999999</v>
          </cell>
        </row>
        <row r="27">
          <cell r="B27">
            <v>70282.929000000004</v>
          </cell>
          <cell r="E27">
            <v>70282.929000000004</v>
          </cell>
          <cell r="I27">
            <v>25796.7</v>
          </cell>
          <cell r="J27">
            <v>25796.7</v>
          </cell>
          <cell r="L27">
            <v>27840.3</v>
          </cell>
          <cell r="M27">
            <v>27840.3</v>
          </cell>
          <cell r="O27">
            <v>14645.929</v>
          </cell>
          <cell r="P27">
            <v>14645.929</v>
          </cell>
        </row>
        <row r="28">
          <cell r="B28">
            <v>191264.03499999997</v>
          </cell>
          <cell r="E28">
            <v>191264.03499999997</v>
          </cell>
          <cell r="I28">
            <v>93266.4</v>
          </cell>
          <cell r="J28">
            <v>93266.4</v>
          </cell>
          <cell r="L28">
            <v>58823.199999999997</v>
          </cell>
          <cell r="M28">
            <v>58823.199999999997</v>
          </cell>
          <cell r="O28">
            <v>37516.951000000001</v>
          </cell>
          <cell r="P28">
            <v>37516.951000000001</v>
          </cell>
        </row>
        <row r="29">
          <cell r="B29">
            <v>80735.646999999997</v>
          </cell>
          <cell r="E29">
            <v>80735.646999999997</v>
          </cell>
          <cell r="I29">
            <v>26291.5</v>
          </cell>
          <cell r="J29">
            <v>26291.5</v>
          </cell>
          <cell r="L29">
            <v>32300.9</v>
          </cell>
          <cell r="M29">
            <v>32300.9</v>
          </cell>
          <cell r="O29">
            <v>20643.246999999999</v>
          </cell>
          <cell r="P29">
            <v>20643.246999999999</v>
          </cell>
        </row>
        <row r="30">
          <cell r="B30">
            <v>106381.12299999999</v>
          </cell>
          <cell r="E30">
            <v>106381.12299999999</v>
          </cell>
          <cell r="I30">
            <v>36631.699999999997</v>
          </cell>
          <cell r="J30">
            <v>36631.699999999997</v>
          </cell>
          <cell r="L30">
            <v>48506.1</v>
          </cell>
          <cell r="M30">
            <v>48506.1</v>
          </cell>
          <cell r="O30">
            <v>16233.848</v>
          </cell>
          <cell r="P30">
            <v>16233.848</v>
          </cell>
        </row>
        <row r="33">
          <cell r="B33">
            <v>287711.88500000001</v>
          </cell>
          <cell r="E33">
            <v>287711.88500000001</v>
          </cell>
          <cell r="L33">
            <v>211781.6</v>
          </cell>
          <cell r="M33">
            <v>211781.6</v>
          </cell>
          <cell r="O33">
            <v>74730.285000000003</v>
          </cell>
          <cell r="P33">
            <v>74730.285000000003</v>
          </cell>
        </row>
        <row r="34">
          <cell r="B34">
            <v>628734.89800000004</v>
          </cell>
          <cell r="E34">
            <v>628734.89800000004</v>
          </cell>
          <cell r="L34">
            <v>402188.1</v>
          </cell>
          <cell r="M34">
            <v>402188.1</v>
          </cell>
          <cell r="O34">
            <v>225946.79800000001</v>
          </cell>
          <cell r="P34">
            <v>225946.79800000001</v>
          </cell>
        </row>
      </sheetData>
      <sheetData sheetId="2">
        <row r="14">
          <cell r="B14">
            <v>73689.527710000009</v>
          </cell>
          <cell r="C14">
            <v>70809.732950000005</v>
          </cell>
        </row>
        <row r="15">
          <cell r="B15">
            <v>246450.49976000004</v>
          </cell>
          <cell r="C15">
            <v>232961.02583000003</v>
          </cell>
        </row>
        <row r="16">
          <cell r="B16">
            <v>269361.89596000005</v>
          </cell>
          <cell r="C16">
            <v>242365.59825000001</v>
          </cell>
        </row>
        <row r="17">
          <cell r="B17">
            <v>133818.10055</v>
          </cell>
          <cell r="C17">
            <v>132640.28847999999</v>
          </cell>
        </row>
        <row r="18">
          <cell r="B18">
            <v>238328.35709999999</v>
          </cell>
          <cell r="C18">
            <v>236928.93794</v>
          </cell>
        </row>
        <row r="19">
          <cell r="B19">
            <v>139881.10405999998</v>
          </cell>
          <cell r="C19">
            <v>137517.24056000001</v>
          </cell>
        </row>
        <row r="20">
          <cell r="B20">
            <v>185475.39235000001</v>
          </cell>
          <cell r="C20">
            <v>183032.64682999998</v>
          </cell>
        </row>
        <row r="21">
          <cell r="B21">
            <v>157260.61785000001</v>
          </cell>
          <cell r="C21">
            <v>149808.45980000001</v>
          </cell>
        </row>
        <row r="22">
          <cell r="B22">
            <v>125093.39476000001</v>
          </cell>
          <cell r="C22">
            <v>122230.33087000001</v>
          </cell>
        </row>
        <row r="23">
          <cell r="B23">
            <v>156673.09386999998</v>
          </cell>
          <cell r="C23">
            <v>156538.97358999995</v>
          </cell>
        </row>
        <row r="24">
          <cell r="B24">
            <v>297517.53964000003</v>
          </cell>
          <cell r="C24">
            <v>296372.22990000003</v>
          </cell>
        </row>
        <row r="25">
          <cell r="B25">
            <v>88620.803189999991</v>
          </cell>
          <cell r="C25">
            <v>86232.778079999989</v>
          </cell>
        </row>
        <row r="26">
          <cell r="B26">
            <v>413409.76923000003</v>
          </cell>
          <cell r="C26">
            <v>400520.15763000003</v>
          </cell>
        </row>
        <row r="27">
          <cell r="B27">
            <v>171480.28547999999</v>
          </cell>
          <cell r="C27">
            <v>169305.45084999996</v>
          </cell>
        </row>
        <row r="28">
          <cell r="B28">
            <v>140579.92666</v>
          </cell>
          <cell r="C28">
            <v>136841.38099000001</v>
          </cell>
        </row>
        <row r="29">
          <cell r="B29">
            <v>525408.08199999994</v>
          </cell>
          <cell r="C29">
            <v>524184.38644999993</v>
          </cell>
        </row>
        <row r="30">
          <cell r="B30">
            <v>226458.32892999999</v>
          </cell>
          <cell r="C30">
            <v>226211.44098000001</v>
          </cell>
        </row>
        <row r="31">
          <cell r="B31">
            <v>137580.64364999998</v>
          </cell>
          <cell r="C31">
            <v>136418.46513</v>
          </cell>
        </row>
        <row r="34">
          <cell r="B34">
            <v>662107.23002999998</v>
          </cell>
          <cell r="C34">
            <v>634335.84325999999</v>
          </cell>
        </row>
        <row r="35">
          <cell r="B35">
            <v>3411453.2066300004</v>
          </cell>
          <cell r="C35">
            <v>2893052.5667200005</v>
          </cell>
        </row>
      </sheetData>
      <sheetData sheetId="3">
        <row r="3">
          <cell r="N3" t="str">
            <v>ПО  СОСТОЯНИЮ  НА  1  ЯНВАРЯ  2020  ГОДА</v>
          </cell>
        </row>
        <row r="14">
          <cell r="B14">
            <v>164899.79300000001</v>
          </cell>
          <cell r="G14">
            <v>164893.22672000001</v>
          </cell>
        </row>
        <row r="15">
          <cell r="B15">
            <v>598627.47</v>
          </cell>
          <cell r="G15">
            <v>598474.11572000012</v>
          </cell>
        </row>
        <row r="16">
          <cell r="B16">
            <v>348571.46</v>
          </cell>
          <cell r="G16">
            <v>348136.17110000004</v>
          </cell>
        </row>
        <row r="17">
          <cell r="B17">
            <v>356539.51800000004</v>
          </cell>
          <cell r="G17">
            <v>356231.43599999999</v>
          </cell>
        </row>
        <row r="18">
          <cell r="B18">
            <v>328249.10599999997</v>
          </cell>
          <cell r="G18">
            <v>328208.28794000001</v>
          </cell>
        </row>
        <row r="19">
          <cell r="B19">
            <v>224081.872</v>
          </cell>
          <cell r="G19">
            <v>223925.32147000002</v>
          </cell>
        </row>
        <row r="20">
          <cell r="B20">
            <v>322959.86500000005</v>
          </cell>
          <cell r="G20">
            <v>322841.19160000002</v>
          </cell>
        </row>
        <row r="21">
          <cell r="B21">
            <v>275382.77299999999</v>
          </cell>
          <cell r="G21">
            <v>275227.27705999999</v>
          </cell>
        </row>
        <row r="22">
          <cell r="B22">
            <v>207973.56299999999</v>
          </cell>
          <cell r="G22">
            <v>207649.17395</v>
          </cell>
        </row>
        <row r="23">
          <cell r="B23">
            <v>172836.26299999998</v>
          </cell>
          <cell r="G23">
            <v>172519.31154999998</v>
          </cell>
        </row>
        <row r="24">
          <cell r="B24">
            <v>395126.40899999999</v>
          </cell>
          <cell r="G24">
            <v>393474.79288000002</v>
          </cell>
        </row>
        <row r="25">
          <cell r="B25">
            <v>245305.88199999998</v>
          </cell>
          <cell r="G25">
            <v>245272.52712999997</v>
          </cell>
        </row>
        <row r="26">
          <cell r="B26">
            <v>543445.12199999997</v>
          </cell>
          <cell r="G26">
            <v>542989.43528999994</v>
          </cell>
        </row>
        <row r="27">
          <cell r="B27">
            <v>211347.26400000002</v>
          </cell>
          <cell r="G27">
            <v>211189.91894999999</v>
          </cell>
        </row>
        <row r="28">
          <cell r="B28">
            <v>277676.79999999999</v>
          </cell>
          <cell r="G28">
            <v>277399.63593000005</v>
          </cell>
        </row>
        <row r="29">
          <cell r="B29">
            <v>427305.96</v>
          </cell>
          <cell r="G29">
            <v>427115.10752000002</v>
          </cell>
        </row>
        <row r="30">
          <cell r="B30">
            <v>213231.62299999996</v>
          </cell>
          <cell r="G30">
            <v>213121.63265999997</v>
          </cell>
        </row>
        <row r="31">
          <cell r="B31">
            <v>322417.799</v>
          </cell>
          <cell r="G31">
            <v>322336.30994000001</v>
          </cell>
        </row>
        <row r="34">
          <cell r="B34">
            <v>808986.1540000001</v>
          </cell>
          <cell r="G34">
            <v>808573.05319000001</v>
          </cell>
        </row>
        <row r="35">
          <cell r="B35">
            <v>4204484.4300000006</v>
          </cell>
          <cell r="G35">
            <v>4202671.9042400001</v>
          </cell>
        </row>
      </sheetData>
      <sheetData sheetId="4">
        <row r="12">
          <cell r="B12">
            <v>0</v>
          </cell>
          <cell r="G12">
            <v>0</v>
          </cell>
        </row>
        <row r="13">
          <cell r="B13">
            <v>20000</v>
          </cell>
          <cell r="G13">
            <v>20000</v>
          </cell>
        </row>
        <row r="14">
          <cell r="B14">
            <v>0</v>
          </cell>
          <cell r="G14">
            <v>0</v>
          </cell>
        </row>
        <row r="15">
          <cell r="B15">
            <v>0</v>
          </cell>
          <cell r="G15">
            <v>0</v>
          </cell>
        </row>
        <row r="16">
          <cell r="B16">
            <v>720</v>
          </cell>
          <cell r="G16">
            <v>720</v>
          </cell>
        </row>
        <row r="17">
          <cell r="B17">
            <v>0</v>
          </cell>
          <cell r="G17">
            <v>0</v>
          </cell>
        </row>
        <row r="18">
          <cell r="B18">
            <v>0</v>
          </cell>
          <cell r="G18">
            <v>0</v>
          </cell>
        </row>
        <row r="19">
          <cell r="B19">
            <v>0</v>
          </cell>
          <cell r="G19">
            <v>0</v>
          </cell>
        </row>
        <row r="20">
          <cell r="B20">
            <v>0</v>
          </cell>
          <cell r="G20">
            <v>0</v>
          </cell>
        </row>
        <row r="21">
          <cell r="B21">
            <v>0</v>
          </cell>
          <cell r="G21">
            <v>0</v>
          </cell>
        </row>
        <row r="22">
          <cell r="B22">
            <v>190000</v>
          </cell>
          <cell r="G22">
            <v>190000</v>
          </cell>
        </row>
        <row r="23">
          <cell r="B23">
            <v>0</v>
          </cell>
          <cell r="G23">
            <v>0</v>
          </cell>
        </row>
        <row r="24">
          <cell r="B24">
            <v>0</v>
          </cell>
          <cell r="G24">
            <v>0</v>
          </cell>
        </row>
        <row r="25">
          <cell r="B25">
            <v>0</v>
          </cell>
          <cell r="G25">
            <v>0</v>
          </cell>
        </row>
        <row r="26">
          <cell r="B26">
            <v>0</v>
          </cell>
          <cell r="G26">
            <v>0</v>
          </cell>
        </row>
        <row r="27">
          <cell r="B27">
            <v>0</v>
          </cell>
          <cell r="G27">
            <v>0</v>
          </cell>
        </row>
        <row r="28">
          <cell r="B28">
            <v>0</v>
          </cell>
          <cell r="G28">
            <v>0</v>
          </cell>
        </row>
        <row r="29">
          <cell r="B29">
            <v>0</v>
          </cell>
          <cell r="G29">
            <v>0</v>
          </cell>
        </row>
        <row r="32">
          <cell r="B32">
            <v>150000</v>
          </cell>
          <cell r="G32">
            <v>150000</v>
          </cell>
        </row>
        <row r="33">
          <cell r="B33">
            <v>1145352.4910499998</v>
          </cell>
          <cell r="G33">
            <v>1124571.5778900001</v>
          </cell>
        </row>
        <row r="37">
          <cell r="B37">
            <v>1506072.4910499998</v>
          </cell>
        </row>
      </sheetData>
      <sheetData sheetId="5" refreshError="1"/>
      <sheetData sheetId="6">
        <row r="13">
          <cell r="B13">
            <v>67856.5</v>
          </cell>
        </row>
        <row r="14">
          <cell r="B14">
            <v>130020.99999999999</v>
          </cell>
        </row>
        <row r="15">
          <cell r="B15">
            <v>81280.400000000009</v>
          </cell>
        </row>
        <row r="16">
          <cell r="B16">
            <v>73906.600000000006</v>
          </cell>
        </row>
        <row r="17">
          <cell r="B17">
            <v>98763.299999999988</v>
          </cell>
        </row>
        <row r="18">
          <cell r="B18">
            <v>56848.2</v>
          </cell>
        </row>
        <row r="19">
          <cell r="B19">
            <v>85164.200000000012</v>
          </cell>
        </row>
        <row r="20">
          <cell r="B20">
            <v>103150.7</v>
          </cell>
        </row>
        <row r="21">
          <cell r="B21">
            <v>92253.5</v>
          </cell>
        </row>
        <row r="22">
          <cell r="B22">
            <v>37178.300000000003</v>
          </cell>
        </row>
        <row r="23">
          <cell r="B23">
            <v>126395.70000000001</v>
          </cell>
        </row>
        <row r="24">
          <cell r="B24">
            <v>45902</v>
          </cell>
        </row>
        <row r="25">
          <cell r="B25">
            <v>35439.599999999999</v>
          </cell>
        </row>
        <row r="26">
          <cell r="B26">
            <v>75381.5</v>
          </cell>
        </row>
        <row r="27">
          <cell r="B27">
            <v>62186.1</v>
          </cell>
        </row>
        <row r="28">
          <cell r="B28">
            <v>169624.09999999998</v>
          </cell>
        </row>
        <row r="29">
          <cell r="B29">
            <v>68327.7</v>
          </cell>
        </row>
        <row r="30">
          <cell r="B30">
            <v>100709.9</v>
          </cell>
        </row>
        <row r="33">
          <cell r="B33">
            <v>211781.6</v>
          </cell>
        </row>
        <row r="34">
          <cell r="B34">
            <v>402188.1</v>
          </cell>
        </row>
        <row r="37">
          <cell r="B37">
            <v>32000</v>
          </cell>
        </row>
      </sheetData>
      <sheetData sheetId="7">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4">
          <cell r="B34">
            <v>0</v>
          </cell>
        </row>
        <row r="35">
          <cell r="B35">
            <v>0</v>
          </cell>
        </row>
        <row r="38">
          <cell r="B38">
            <v>5761728.4000000004</v>
          </cell>
        </row>
      </sheetData>
      <sheetData sheetId="8">
        <row r="14">
          <cell r="B14">
            <v>163648.67972000001</v>
          </cell>
        </row>
        <row r="15">
          <cell r="B15">
            <v>588481.96499999997</v>
          </cell>
        </row>
        <row r="16">
          <cell r="B16">
            <v>339335.12</v>
          </cell>
        </row>
        <row r="17">
          <cell r="B17">
            <v>355047.47648000001</v>
          </cell>
        </row>
        <row r="18">
          <cell r="B18">
            <v>321860.12</v>
          </cell>
        </row>
        <row r="19">
          <cell r="B19">
            <v>219123</v>
          </cell>
        </row>
        <row r="20">
          <cell r="B20">
            <v>316699.62800000003</v>
          </cell>
        </row>
        <row r="21">
          <cell r="B21">
            <v>271753.84324000002</v>
          </cell>
        </row>
        <row r="22">
          <cell r="B22">
            <v>204037.63000000003</v>
          </cell>
        </row>
        <row r="23">
          <cell r="B23">
            <v>171403.23647999996</v>
          </cell>
        </row>
        <row r="24">
          <cell r="B24">
            <v>391313.04324000003</v>
          </cell>
        </row>
        <row r="25">
          <cell r="B25">
            <v>241078.70324</v>
          </cell>
        </row>
        <row r="26">
          <cell r="B26">
            <v>537068.68999999994</v>
          </cell>
        </row>
        <row r="27">
          <cell r="B27">
            <v>208673.83324000001</v>
          </cell>
        </row>
        <row r="28">
          <cell r="B28">
            <v>272535.48648000002</v>
          </cell>
        </row>
        <row r="29">
          <cell r="B29">
            <v>418088.36</v>
          </cell>
        </row>
        <row r="30">
          <cell r="B30">
            <v>210932.56499999997</v>
          </cell>
        </row>
        <row r="31">
          <cell r="B31">
            <v>316560.71000000002</v>
          </cell>
        </row>
        <row r="34">
          <cell r="B34">
            <v>783080.80848000001</v>
          </cell>
        </row>
        <row r="35">
          <cell r="B35">
            <v>4118760.8014000002</v>
          </cell>
        </row>
      </sheetData>
      <sheetData sheetId="9">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2">
          <cell r="B32">
            <v>0</v>
          </cell>
        </row>
        <row r="33">
          <cell r="B33">
            <v>281456.11199999996</v>
          </cell>
        </row>
        <row r="36">
          <cell r="B36">
            <v>731400</v>
          </cell>
        </row>
      </sheetData>
      <sheetData sheetId="10" refreshError="1"/>
      <sheetData sheetId="11" refreshError="1"/>
      <sheetData sheetId="12" refreshError="1"/>
      <sheetData sheetId="13" refreshError="1"/>
      <sheetData sheetId="14">
        <row r="31">
          <cell r="C31">
            <v>10494.921269999817</v>
          </cell>
        </row>
      </sheetData>
      <sheetData sheetId="15">
        <row r="33">
          <cell r="C33">
            <v>10494.921269999817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
          <cell r="A3" t="str">
            <v>ПО  СОСТОЯНИЮ  НА  1  ЯНВАРЯ  2020  ГОДА</v>
          </cell>
        </row>
      </sheetData>
      <sheetData sheetId="2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Лист1"/>
      <sheetName val="Оператив. задолженность"/>
      <sheetName val="Динамика  опер. задолж."/>
      <sheetName val="Задолженность  по  отчету"/>
      <sheetName val="Динамика  задолж. по отчету"/>
      <sheetName val="Остатки  по  БП  на  01.01.2019"/>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УФ"/>
      <sheetName val="Исполнение для администрации_КБ"/>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МР  и  ГО_план"/>
      <sheetName val="Объем  долга_МР  и  ГО_факт"/>
      <sheetName val="Невыясненные  поступления"/>
      <sheetName val="Расходы  на  программы"/>
      <sheetName val="Дотация  и  кредиты"/>
      <sheetName val="Уточненный  план"/>
      <sheetName val="Уточненный  план  МР  и  ГО"/>
      <sheetName val="Уточненный  план  БП"/>
      <sheetName val="Кредит  районам  и  городам"/>
      <sheetName val="Информация  по  кредиту"/>
      <sheetName val="Кредиты  МР  и  ГО"/>
      <sheetName val="Погашение  кредита"/>
      <sheetName val="Кредит"/>
      <sheetName val="Кредит  районам  и  городам (2)"/>
      <sheetName val="Объем  долга_КБ_план"/>
      <sheetName val="Объем  долга_КБ_факт"/>
      <sheetName val="доля  дотации  и  допнорматива"/>
    </sheetNames>
    <sheetDataSet>
      <sheetData sheetId="0"/>
      <sheetData sheetId="1">
        <row r="9">
          <cell r="T9">
            <v>228.8</v>
          </cell>
        </row>
      </sheetData>
      <sheetData sheetId="2"/>
      <sheetData sheetId="3">
        <row r="9">
          <cell r="E9">
            <v>0</v>
          </cell>
        </row>
      </sheetData>
      <sheetData sheetId="4"/>
      <sheetData sheetId="5">
        <row r="9">
          <cell r="O9">
            <v>268.81713999999999</v>
          </cell>
        </row>
      </sheetData>
      <sheetData sheetId="6">
        <row r="36">
          <cell r="B36">
            <v>10086180</v>
          </cell>
        </row>
      </sheetData>
      <sheetData sheetId="7">
        <row r="12">
          <cell r="B12">
            <v>21468.011049999997</v>
          </cell>
        </row>
      </sheetData>
      <sheetData sheetId="8"/>
      <sheetData sheetId="9"/>
      <sheetData sheetId="10"/>
      <sheetData sheetId="11"/>
      <sheetData sheetId="12">
        <row r="14">
          <cell r="K14">
            <v>314069.78071000002</v>
          </cell>
          <cell r="L14">
            <v>311183.41966999997</v>
          </cell>
          <cell r="N14">
            <v>75480.460000000006</v>
          </cell>
          <cell r="O14">
            <v>75480.460000000006</v>
          </cell>
          <cell r="T14">
            <v>164899.79300000001</v>
          </cell>
          <cell r="U14">
            <v>164893.22672000001</v>
          </cell>
          <cell r="W14">
            <v>0</v>
          </cell>
          <cell r="X14">
            <v>0</v>
          </cell>
        </row>
        <row r="15">
          <cell r="K15">
            <v>1014106.8677600001</v>
          </cell>
          <cell r="L15">
            <v>1000464.0395499999</v>
          </cell>
          <cell r="N15">
            <v>149028.89799999999</v>
          </cell>
          <cell r="O15">
            <v>149028.89799999999</v>
          </cell>
          <cell r="Q15">
            <v>246450.49975999998</v>
          </cell>
          <cell r="R15">
            <v>232961.02582999994</v>
          </cell>
          <cell r="T15">
            <v>598627.47</v>
          </cell>
          <cell r="U15">
            <v>598474.11572</v>
          </cell>
          <cell r="W15">
            <v>20000</v>
          </cell>
          <cell r="X15">
            <v>20000</v>
          </cell>
        </row>
        <row r="16">
          <cell r="K16">
            <v>731614.06296000001</v>
          </cell>
          <cell r="L16">
            <v>704182.47635000001</v>
          </cell>
          <cell r="N16">
            <v>113680.70699999999</v>
          </cell>
          <cell r="O16">
            <v>113680.70699999999</v>
          </cell>
          <cell r="Q16">
            <v>269361.89596000005</v>
          </cell>
          <cell r="R16">
            <v>242365.59824999998</v>
          </cell>
          <cell r="T16">
            <v>348571.46</v>
          </cell>
          <cell r="U16">
            <v>348136.17110000004</v>
          </cell>
          <cell r="W16">
            <v>0</v>
          </cell>
          <cell r="X16">
            <v>0</v>
          </cell>
        </row>
        <row r="17">
          <cell r="K17">
            <v>571694.05955000001</v>
          </cell>
          <cell r="L17">
            <v>570208.16547999997</v>
          </cell>
          <cell r="N17">
            <v>81336.441000000006</v>
          </cell>
          <cell r="O17">
            <v>81336.441000000006</v>
          </cell>
          <cell r="Q17">
            <v>133818.10055</v>
          </cell>
          <cell r="R17">
            <v>132640.28847999999</v>
          </cell>
          <cell r="T17">
            <v>356539.51799999998</v>
          </cell>
          <cell r="U17">
            <v>356231.43599999999</v>
          </cell>
          <cell r="W17">
            <v>0</v>
          </cell>
          <cell r="X17">
            <v>0</v>
          </cell>
        </row>
        <row r="18">
          <cell r="K18">
            <v>713374.47809999995</v>
          </cell>
          <cell r="L18">
            <v>711934.24087999994</v>
          </cell>
          <cell r="N18">
            <v>146077.01500000001</v>
          </cell>
          <cell r="O18">
            <v>146077.01500000001</v>
          </cell>
          <cell r="Q18">
            <v>238328.35709999996</v>
          </cell>
          <cell r="R18">
            <v>236928.93793999997</v>
          </cell>
          <cell r="T18">
            <v>328249.10600000003</v>
          </cell>
          <cell r="U18">
            <v>328208.28794000001</v>
          </cell>
          <cell r="W18">
            <v>720</v>
          </cell>
          <cell r="X18">
            <v>720</v>
          </cell>
        </row>
        <row r="19">
          <cell r="K19">
            <v>424564.31906000007</v>
          </cell>
          <cell r="L19">
            <v>422043.90503000002</v>
          </cell>
          <cell r="N19">
            <v>60601.343000000001</v>
          </cell>
          <cell r="O19">
            <v>60601.343000000001</v>
          </cell>
          <cell r="Q19">
            <v>139881.10406000004</v>
          </cell>
          <cell r="R19">
            <v>137517.24056000001</v>
          </cell>
          <cell r="T19">
            <v>224081.872</v>
          </cell>
          <cell r="U19">
            <v>223925.32147000002</v>
          </cell>
          <cell r="W19">
            <v>0</v>
          </cell>
          <cell r="X19">
            <v>0</v>
          </cell>
        </row>
        <row r="20">
          <cell r="K20">
            <v>625043.73534999997</v>
          </cell>
          <cell r="L20">
            <v>622482.31643000001</v>
          </cell>
          <cell r="N20">
            <v>116608.478</v>
          </cell>
          <cell r="O20">
            <v>116608.478</v>
          </cell>
          <cell r="Q20">
            <v>185475.39234999998</v>
          </cell>
          <cell r="R20">
            <v>183032.64683000001</v>
          </cell>
          <cell r="T20">
            <v>322959.86499999999</v>
          </cell>
          <cell r="U20">
            <v>322841.19160000002</v>
          </cell>
          <cell r="W20">
            <v>0</v>
          </cell>
          <cell r="X20">
            <v>0</v>
          </cell>
        </row>
        <row r="21">
          <cell r="K21">
            <v>539271.00584999996</v>
          </cell>
          <cell r="L21">
            <v>531663.35185999994</v>
          </cell>
          <cell r="N21">
            <v>106627.61500000001</v>
          </cell>
          <cell r="O21">
            <v>106627.61500000001</v>
          </cell>
          <cell r="Q21">
            <v>157260.61784999995</v>
          </cell>
          <cell r="R21">
            <v>149808.45979999998</v>
          </cell>
          <cell r="T21">
            <v>275382.77299999999</v>
          </cell>
          <cell r="U21">
            <v>275227.27705999999</v>
          </cell>
          <cell r="W21">
            <v>0</v>
          </cell>
          <cell r="X21">
            <v>0</v>
          </cell>
        </row>
        <row r="22">
          <cell r="K22">
            <v>475271.33675999998</v>
          </cell>
          <cell r="L22">
            <v>472083.88381999999</v>
          </cell>
          <cell r="N22">
            <v>142204.37899999999</v>
          </cell>
          <cell r="O22">
            <v>142204.37899999999</v>
          </cell>
          <cell r="Q22">
            <v>125093.39476000001</v>
          </cell>
          <cell r="R22">
            <v>122230.33087000001</v>
          </cell>
          <cell r="T22">
            <v>207973.56299999999</v>
          </cell>
          <cell r="U22">
            <v>207649.17395</v>
          </cell>
          <cell r="W22">
            <v>0</v>
          </cell>
          <cell r="X22">
            <v>0</v>
          </cell>
        </row>
        <row r="23">
          <cell r="K23">
            <v>393304.90687000006</v>
          </cell>
          <cell r="L23">
            <v>392853.83513999998</v>
          </cell>
          <cell r="N23">
            <v>63795.55</v>
          </cell>
          <cell r="O23">
            <v>63795.55</v>
          </cell>
          <cell r="Q23">
            <v>156673.09387000001</v>
          </cell>
          <cell r="R23">
            <v>156538.97359000001</v>
          </cell>
          <cell r="T23">
            <v>172836.26300000001</v>
          </cell>
          <cell r="U23">
            <v>172519.31154999998</v>
          </cell>
          <cell r="W23">
            <v>0</v>
          </cell>
          <cell r="X23">
            <v>0</v>
          </cell>
        </row>
        <row r="24">
          <cell r="K24">
            <v>1035701.97364</v>
          </cell>
          <cell r="L24">
            <v>1032905.0477800001</v>
          </cell>
          <cell r="N24">
            <v>153058.02499999999</v>
          </cell>
          <cell r="O24">
            <v>153058.02499999999</v>
          </cell>
          <cell r="Q24">
            <v>297517.53963999997</v>
          </cell>
          <cell r="R24">
            <v>296372.22989999998</v>
          </cell>
          <cell r="T24">
            <v>395126.40899999999</v>
          </cell>
          <cell r="U24">
            <v>393474.79288000008</v>
          </cell>
          <cell r="W24">
            <v>190000</v>
          </cell>
          <cell r="X24">
            <v>190000</v>
          </cell>
        </row>
        <row r="25">
          <cell r="K25">
            <v>436811.17719000002</v>
          </cell>
          <cell r="L25">
            <v>434389.79721000005</v>
          </cell>
          <cell r="N25">
            <v>102884.492</v>
          </cell>
          <cell r="O25">
            <v>102884.492</v>
          </cell>
          <cell r="Q25">
            <v>88620.803189999991</v>
          </cell>
          <cell r="R25">
            <v>86232.778080000004</v>
          </cell>
          <cell r="T25">
            <v>245305.88200000001</v>
          </cell>
          <cell r="U25">
            <v>245272.52713</v>
          </cell>
          <cell r="W25">
            <v>0</v>
          </cell>
          <cell r="X25">
            <v>0</v>
          </cell>
        </row>
        <row r="26">
          <cell r="K26">
            <v>995219.80223000003</v>
          </cell>
          <cell r="L26">
            <v>981874.50392000005</v>
          </cell>
          <cell r="N26">
            <v>38364.911</v>
          </cell>
          <cell r="O26">
            <v>38364.911</v>
          </cell>
          <cell r="Q26">
            <v>413409.76923000003</v>
          </cell>
          <cell r="R26">
            <v>400520.15763000003</v>
          </cell>
          <cell r="T26">
            <v>543445.12199999997</v>
          </cell>
          <cell r="U26">
            <v>542989.43529000005</v>
          </cell>
          <cell r="W26">
            <v>0</v>
          </cell>
          <cell r="X26">
            <v>0</v>
          </cell>
        </row>
        <row r="27">
          <cell r="K27">
            <v>486393.21847999998</v>
          </cell>
          <cell r="L27">
            <v>484061.03879999998</v>
          </cell>
          <cell r="N27">
            <v>103565.66899999999</v>
          </cell>
          <cell r="O27">
            <v>103565.66899999999</v>
          </cell>
          <cell r="Q27">
            <v>171480.28548000002</v>
          </cell>
          <cell r="R27">
            <v>169305.45085000002</v>
          </cell>
          <cell r="T27">
            <v>211347.264</v>
          </cell>
          <cell r="U27">
            <v>211189.91894999999</v>
          </cell>
          <cell r="W27">
            <v>0</v>
          </cell>
          <cell r="X27">
            <v>0</v>
          </cell>
        </row>
        <row r="28">
          <cell r="K28">
            <v>488539.65565999999</v>
          </cell>
          <cell r="L28">
            <v>484523.94591999997</v>
          </cell>
          <cell r="N28">
            <v>70282.929000000004</v>
          </cell>
          <cell r="O28">
            <v>70282.929000000004</v>
          </cell>
          <cell r="Q28">
            <v>140579.92666</v>
          </cell>
          <cell r="R28">
            <v>136841.38099000001</v>
          </cell>
          <cell r="T28">
            <v>277676.79999999999</v>
          </cell>
          <cell r="U28">
            <v>277399.63592999999</v>
          </cell>
          <cell r="W28">
            <v>0</v>
          </cell>
          <cell r="X28">
            <v>0</v>
          </cell>
        </row>
        <row r="29">
          <cell r="K29">
            <v>1143978.077</v>
          </cell>
          <cell r="L29">
            <v>1142563.5289699999</v>
          </cell>
          <cell r="N29">
            <v>191264.035</v>
          </cell>
          <cell r="O29">
            <v>191264.035</v>
          </cell>
          <cell r="Q29">
            <v>525408.08199999994</v>
          </cell>
          <cell r="R29">
            <v>524184.38644999993</v>
          </cell>
          <cell r="T29">
            <v>427305.96</v>
          </cell>
          <cell r="U29">
            <v>427115.10752000002</v>
          </cell>
          <cell r="W29">
            <v>0</v>
          </cell>
          <cell r="X29">
            <v>0</v>
          </cell>
        </row>
        <row r="30">
          <cell r="K30">
            <v>520425.59892999998</v>
          </cell>
          <cell r="L30">
            <v>520068.72063999996</v>
          </cell>
          <cell r="N30">
            <v>80735.646999999997</v>
          </cell>
          <cell r="O30">
            <v>80735.646999999997</v>
          </cell>
          <cell r="Q30">
            <v>226458.32892999999</v>
          </cell>
          <cell r="R30">
            <v>226211.44097999998</v>
          </cell>
          <cell r="T30">
            <v>213231.62299999999</v>
          </cell>
          <cell r="U30">
            <v>213121.63266</v>
          </cell>
          <cell r="W30">
            <v>0</v>
          </cell>
          <cell r="X30">
            <v>0</v>
          </cell>
        </row>
        <row r="31">
          <cell r="K31">
            <v>566379.56565</v>
          </cell>
          <cell r="L31">
            <v>565135.89807</v>
          </cell>
          <cell r="N31">
            <v>106381.12300000001</v>
          </cell>
          <cell r="O31">
            <v>106381.12300000001</v>
          </cell>
          <cell r="Q31">
            <v>137580.64365000001</v>
          </cell>
          <cell r="R31">
            <v>136418.46513</v>
          </cell>
          <cell r="T31">
            <v>322417.799</v>
          </cell>
          <cell r="U31">
            <v>322336.30994000001</v>
          </cell>
          <cell r="W31">
            <v>0</v>
          </cell>
          <cell r="X31">
            <v>0</v>
          </cell>
        </row>
        <row r="34">
          <cell r="K34">
            <v>1908805.2690299999</v>
          </cell>
          <cell r="L34">
            <v>1880620.7814499999</v>
          </cell>
          <cell r="N34">
            <v>287711.88500000001</v>
          </cell>
          <cell r="O34">
            <v>287711.88500000001</v>
          </cell>
          <cell r="Q34">
            <v>662107.23002999998</v>
          </cell>
          <cell r="R34">
            <v>634335.84325999999</v>
          </cell>
          <cell r="T34">
            <v>808986.15399999998</v>
          </cell>
          <cell r="U34">
            <v>808573.05318999989</v>
          </cell>
          <cell r="W34">
            <v>150000</v>
          </cell>
          <cell r="X34">
            <v>150000</v>
          </cell>
        </row>
        <row r="35">
          <cell r="K35">
            <v>9390025.02568</v>
          </cell>
          <cell r="L35">
            <v>8849030.9468500018</v>
          </cell>
          <cell r="N35">
            <v>628734.89800000004</v>
          </cell>
          <cell r="O35">
            <v>628734.89800000004</v>
          </cell>
          <cell r="Q35">
            <v>3411453.2066299999</v>
          </cell>
          <cell r="R35">
            <v>2893052.5667200005</v>
          </cell>
          <cell r="T35">
            <v>4204484.43</v>
          </cell>
          <cell r="U35">
            <v>4202671.9042400001</v>
          </cell>
          <cell r="W35">
            <v>1145352.4910499998</v>
          </cell>
          <cell r="X35">
            <v>1124571.5778899998</v>
          </cell>
        </row>
      </sheetData>
      <sheetData sheetId="13">
        <row r="14">
          <cell r="C14">
            <v>482372.08986000001</v>
          </cell>
        </row>
      </sheetData>
      <sheetData sheetId="14">
        <row r="14">
          <cell r="C14">
            <v>374424.25169999996</v>
          </cell>
        </row>
      </sheetData>
      <sheetData sheetId="15">
        <row r="14">
          <cell r="AI14">
            <v>127747.10904000001</v>
          </cell>
        </row>
      </sheetData>
      <sheetData sheetId="16">
        <row r="10">
          <cell r="CW10">
            <v>948000</v>
          </cell>
        </row>
      </sheetData>
      <sheetData sheetId="17"/>
      <sheetData sheetId="18"/>
      <sheetData sheetId="19"/>
      <sheetData sheetId="20"/>
      <sheetData sheetId="21"/>
      <sheetData sheetId="22"/>
      <sheetData sheetId="23"/>
      <sheetData sheetId="24"/>
      <sheetData sheetId="25">
        <row r="9">
          <cell r="V9">
            <v>6300</v>
          </cell>
        </row>
      </sheetData>
      <sheetData sheetId="26"/>
      <sheetData sheetId="27"/>
      <sheetData sheetId="28">
        <row r="9">
          <cell r="V9">
            <v>9300</v>
          </cell>
        </row>
      </sheetData>
      <sheetData sheetId="29"/>
      <sheetData sheetId="30"/>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я  ВР 522"/>
      <sheetName val="Федеральная  субсидия"/>
    </sheetNames>
    <sheetDataSet>
      <sheetData sheetId="0">
        <row r="12">
          <cell r="B12">
            <v>314069780.71000004</v>
          </cell>
          <cell r="F12">
            <v>20091400</v>
          </cell>
          <cell r="G12">
            <v>20091400</v>
          </cell>
          <cell r="H12">
            <v>27284500</v>
          </cell>
          <cell r="I12">
            <v>27284500</v>
          </cell>
          <cell r="N12">
            <v>5323960</v>
          </cell>
          <cell r="O12">
            <v>5323960</v>
          </cell>
          <cell r="P12">
            <v>22280600</v>
          </cell>
          <cell r="Q12">
            <v>22280600</v>
          </cell>
          <cell r="X12">
            <v>500000</v>
          </cell>
          <cell r="Y12">
            <v>0</v>
          </cell>
          <cell r="Z12">
            <v>0</v>
          </cell>
          <cell r="AC12">
            <v>0</v>
          </cell>
          <cell r="AD12">
            <v>0</v>
          </cell>
          <cell r="AI12">
            <v>73689527.710000008</v>
          </cell>
          <cell r="AL12">
            <v>0</v>
          </cell>
          <cell r="AM12">
            <v>0</v>
          </cell>
          <cell r="AN12">
            <v>0</v>
          </cell>
          <cell r="AO12">
            <v>0</v>
          </cell>
          <cell r="AQ12"/>
          <cell r="AR12"/>
          <cell r="AS12"/>
          <cell r="AT12"/>
          <cell r="AV12">
            <v>0</v>
          </cell>
          <cell r="AW12">
            <v>0</v>
          </cell>
          <cell r="AX12">
            <v>0</v>
          </cell>
          <cell r="AY12">
            <v>0</v>
          </cell>
          <cell r="AZ12">
            <v>0</v>
          </cell>
          <cell r="BB12"/>
          <cell r="BC12"/>
          <cell r="BD12"/>
          <cell r="BE12"/>
          <cell r="BF12"/>
          <cell r="CF12">
            <v>0</v>
          </cell>
          <cell r="CG12">
            <v>16881300</v>
          </cell>
          <cell r="CH12">
            <v>0</v>
          </cell>
          <cell r="CI12">
            <v>0</v>
          </cell>
          <cell r="CK12">
            <v>0</v>
          </cell>
          <cell r="CL12">
            <v>16881300</v>
          </cell>
          <cell r="CM12"/>
          <cell r="CN12"/>
          <cell r="CP12">
            <v>0</v>
          </cell>
          <cell r="CQ12">
            <v>0</v>
          </cell>
          <cell r="CR12">
            <v>0</v>
          </cell>
          <cell r="CS12">
            <v>0</v>
          </cell>
          <cell r="CU12"/>
          <cell r="CV12"/>
          <cell r="CW12"/>
          <cell r="CX12"/>
          <cell r="DC12">
            <v>0</v>
          </cell>
          <cell r="DD12"/>
          <cell r="DE12">
            <v>0</v>
          </cell>
          <cell r="DF12"/>
          <cell r="DG12">
            <v>0</v>
          </cell>
          <cell r="DH12"/>
          <cell r="DM12">
            <v>0</v>
          </cell>
          <cell r="DN12"/>
          <cell r="DO12">
            <v>0</v>
          </cell>
          <cell r="DP12"/>
          <cell r="DV12">
            <v>0</v>
          </cell>
          <cell r="DW12">
            <v>0</v>
          </cell>
          <cell r="DX12">
            <v>0</v>
          </cell>
          <cell r="DY12">
            <v>0</v>
          </cell>
          <cell r="DZ12">
            <v>0</v>
          </cell>
          <cell r="EA12">
            <v>0</v>
          </cell>
          <cell r="EB12">
            <v>0</v>
          </cell>
          <cell r="ED12"/>
          <cell r="EE12"/>
          <cell r="EF12"/>
          <cell r="EG12">
            <v>0</v>
          </cell>
          <cell r="EH12">
            <v>0</v>
          </cell>
          <cell r="EI12"/>
          <cell r="EJ12">
            <v>0</v>
          </cell>
          <cell r="EL12">
            <v>0</v>
          </cell>
          <cell r="EN12">
            <v>0</v>
          </cell>
          <cell r="ES12">
            <v>0</v>
          </cell>
          <cell r="EV12">
            <v>0</v>
          </cell>
          <cell r="EY12">
            <v>0</v>
          </cell>
          <cell r="FB12">
            <v>0</v>
          </cell>
          <cell r="FF12">
            <v>0</v>
          </cell>
          <cell r="FG12">
            <v>0</v>
          </cell>
          <cell r="FH12">
            <v>0</v>
          </cell>
          <cell r="FI12">
            <v>0</v>
          </cell>
          <cell r="FK12"/>
          <cell r="FL12"/>
          <cell r="FM12"/>
          <cell r="FN12"/>
          <cell r="FO12">
            <v>0</v>
          </cell>
          <cell r="FR12">
            <v>0</v>
          </cell>
          <cell r="FV12"/>
          <cell r="FW12"/>
          <cell r="FY12"/>
          <cell r="FZ12"/>
          <cell r="GB12">
            <v>1734409.24</v>
          </cell>
          <cell r="GC12">
            <v>1044233.99</v>
          </cell>
          <cell r="GE12"/>
          <cell r="GF12"/>
          <cell r="GS12">
            <v>0</v>
          </cell>
          <cell r="GV12">
            <v>0</v>
          </cell>
          <cell r="GY12">
            <v>0</v>
          </cell>
          <cell r="HB12">
            <v>0</v>
          </cell>
          <cell r="HE12">
            <v>1348233</v>
          </cell>
          <cell r="HH12">
            <v>1348233</v>
          </cell>
          <cell r="HX12">
            <v>0</v>
          </cell>
          <cell r="HY12">
            <v>0</v>
          </cell>
          <cell r="HZ12">
            <v>54347.83</v>
          </cell>
          <cell r="IA12">
            <v>6204.71</v>
          </cell>
          <cell r="IB12">
            <v>0</v>
          </cell>
          <cell r="IC12">
            <v>0</v>
          </cell>
          <cell r="IE12"/>
          <cell r="IF12"/>
          <cell r="IG12">
            <v>54347.83</v>
          </cell>
          <cell r="IH12">
            <v>6204.71</v>
          </cell>
          <cell r="II12">
            <v>0</v>
          </cell>
          <cell r="IJ12">
            <v>0</v>
          </cell>
          <cell r="IL12">
            <v>0</v>
          </cell>
          <cell r="IM12">
            <v>0</v>
          </cell>
          <cell r="IN12">
            <v>0</v>
          </cell>
          <cell r="IO12">
            <v>0</v>
          </cell>
          <cell r="IP12">
            <v>0</v>
          </cell>
          <cell r="IQ12">
            <v>0</v>
          </cell>
          <cell r="IS12"/>
          <cell r="IT12"/>
          <cell r="IU12">
            <v>0</v>
          </cell>
          <cell r="IV12">
            <v>0</v>
          </cell>
          <cell r="IW12"/>
          <cell r="IX12"/>
          <cell r="KB12">
            <v>0</v>
          </cell>
          <cell r="KC12">
            <v>0</v>
          </cell>
          <cell r="KD12">
            <v>0</v>
          </cell>
          <cell r="KE12">
            <v>0</v>
          </cell>
          <cell r="KG12"/>
          <cell r="KH12"/>
          <cell r="KI12"/>
          <cell r="KJ12"/>
          <cell r="KL12">
            <v>0</v>
          </cell>
          <cell r="KM12">
            <v>0</v>
          </cell>
          <cell r="KN12">
            <v>0</v>
          </cell>
          <cell r="KO12">
            <v>0</v>
          </cell>
          <cell r="KP12">
            <v>0</v>
          </cell>
          <cell r="KQ12">
            <v>0</v>
          </cell>
          <cell r="KS12">
            <v>0</v>
          </cell>
          <cell r="KT12"/>
          <cell r="KU12"/>
          <cell r="KV12"/>
          <cell r="KW12"/>
          <cell r="KX12"/>
          <cell r="KZ12">
            <v>0</v>
          </cell>
          <cell r="LB12">
            <v>0</v>
          </cell>
          <cell r="LH12">
            <v>0</v>
          </cell>
          <cell r="LI12">
            <v>0</v>
          </cell>
          <cell r="LJ12">
            <v>0</v>
          </cell>
          <cell r="LK12">
            <v>0</v>
          </cell>
          <cell r="LL12">
            <v>0</v>
          </cell>
          <cell r="LM12">
            <v>0</v>
          </cell>
          <cell r="LO12"/>
          <cell r="LP12"/>
          <cell r="LQ12"/>
          <cell r="LR12"/>
          <cell r="LS12"/>
          <cell r="LT12"/>
          <cell r="LV12">
            <v>0</v>
          </cell>
          <cell r="LW12">
            <v>0</v>
          </cell>
          <cell r="LX12">
            <v>0</v>
          </cell>
          <cell r="LY12">
            <v>0</v>
          </cell>
          <cell r="MA12"/>
          <cell r="MB12"/>
          <cell r="MC12"/>
          <cell r="MD12"/>
          <cell r="ND12">
            <v>0</v>
          </cell>
          <cell r="NE12">
            <v>0</v>
          </cell>
          <cell r="NG12"/>
          <cell r="NH12"/>
          <cell r="NV12">
            <v>0</v>
          </cell>
          <cell r="NW12">
            <v>0</v>
          </cell>
          <cell r="NX12">
            <v>0</v>
          </cell>
          <cell r="NY12">
            <v>0</v>
          </cell>
          <cell r="NZ12">
            <v>0</v>
          </cell>
          <cell r="OA12">
            <v>0</v>
          </cell>
          <cell r="OC12"/>
          <cell r="OD12"/>
          <cell r="OE12"/>
          <cell r="OF12"/>
          <cell r="OG12"/>
          <cell r="OH12"/>
          <cell r="OJ12">
            <v>0</v>
          </cell>
          <cell r="OK12">
            <v>0</v>
          </cell>
          <cell r="OL12">
            <v>0</v>
          </cell>
          <cell r="OM12">
            <v>0</v>
          </cell>
          <cell r="ON12">
            <v>0</v>
          </cell>
          <cell r="OO12">
            <v>0</v>
          </cell>
          <cell r="OP12">
            <v>0</v>
          </cell>
          <cell r="OQ12">
            <v>0</v>
          </cell>
          <cell r="OS12"/>
          <cell r="OT12"/>
          <cell r="OU12"/>
          <cell r="OV12"/>
          <cell r="OW12"/>
          <cell r="OX12"/>
          <cell r="OY12"/>
          <cell r="OZ12"/>
          <cell r="QK12">
            <v>15384032.620000001</v>
          </cell>
          <cell r="QL12">
            <v>15384032.620000001</v>
          </cell>
          <cell r="RC12">
            <v>4630453</v>
          </cell>
          <cell r="RD12">
            <v>4627978.72</v>
          </cell>
          <cell r="RE12">
            <v>1067914</v>
          </cell>
          <cell r="RF12">
            <v>1067914</v>
          </cell>
          <cell r="RG12">
            <v>1401900</v>
          </cell>
          <cell r="RH12">
            <v>1401900</v>
          </cell>
          <cell r="RI12">
            <v>3000</v>
          </cell>
          <cell r="RJ12">
            <v>3000</v>
          </cell>
          <cell r="RK12">
            <v>3575448.0000000005</v>
          </cell>
          <cell r="RL12">
            <v>3575448.0000000005</v>
          </cell>
          <cell r="RM12">
            <v>0</v>
          </cell>
          <cell r="RN12">
            <v>0</v>
          </cell>
          <cell r="RO12">
            <v>0</v>
          </cell>
          <cell r="RP12">
            <v>0</v>
          </cell>
          <cell r="RQ12">
            <v>2193000</v>
          </cell>
          <cell r="RT12">
            <v>2193000</v>
          </cell>
          <cell r="RY12">
            <v>0</v>
          </cell>
          <cell r="RZ12">
            <v>0</v>
          </cell>
          <cell r="SF12">
            <v>0</v>
          </cell>
          <cell r="SG12">
            <v>0</v>
          </cell>
          <cell r="SH12">
            <v>0</v>
          </cell>
          <cell r="SI12">
            <v>0</v>
          </cell>
          <cell r="SJ12">
            <v>0</v>
          </cell>
          <cell r="SK12">
            <v>0</v>
          </cell>
          <cell r="SL12">
            <v>0</v>
          </cell>
          <cell r="SN12">
            <v>0</v>
          </cell>
          <cell r="SO12">
            <v>0</v>
          </cell>
          <cell r="SP12">
            <v>0</v>
          </cell>
          <cell r="SQ12">
            <v>0</v>
          </cell>
          <cell r="SR12">
            <v>0</v>
          </cell>
          <cell r="SS12">
            <v>0</v>
          </cell>
          <cell r="ST12">
            <v>0</v>
          </cell>
          <cell r="SV12">
            <v>0</v>
          </cell>
          <cell r="SX12">
            <v>0</v>
          </cell>
          <cell r="SZ12">
            <v>0</v>
          </cell>
          <cell r="TB12">
            <v>0</v>
          </cell>
          <cell r="TH12">
            <v>0</v>
          </cell>
          <cell r="TJ12">
            <v>0</v>
          </cell>
          <cell r="TL12">
            <v>0</v>
          </cell>
          <cell r="TN12">
            <v>0</v>
          </cell>
        </row>
        <row r="13">
          <cell r="F13">
            <v>14889400</v>
          </cell>
          <cell r="G13">
            <v>14889400</v>
          </cell>
          <cell r="H13">
            <v>104102700</v>
          </cell>
          <cell r="I13">
            <v>104102700</v>
          </cell>
          <cell r="N13">
            <v>781288</v>
          </cell>
          <cell r="O13">
            <v>781288</v>
          </cell>
          <cell r="P13">
            <v>25488900</v>
          </cell>
          <cell r="Q13">
            <v>25488900</v>
          </cell>
          <cell r="X13">
            <v>0</v>
          </cell>
          <cell r="Y13">
            <v>1800000</v>
          </cell>
          <cell r="Z13">
            <v>1966610</v>
          </cell>
          <cell r="AC13">
            <v>0</v>
          </cell>
          <cell r="AD13">
            <v>0</v>
          </cell>
          <cell r="AI13">
            <v>246450499.75999999</v>
          </cell>
          <cell r="AL13">
            <v>0</v>
          </cell>
          <cell r="AM13">
            <v>0</v>
          </cell>
          <cell r="AN13">
            <v>0</v>
          </cell>
          <cell r="AO13">
            <v>0</v>
          </cell>
          <cell r="AQ13"/>
          <cell r="AR13"/>
          <cell r="AS13"/>
          <cell r="AT13"/>
          <cell r="AV13">
            <v>24000000</v>
          </cell>
          <cell r="AW13">
            <v>0</v>
          </cell>
          <cell r="AX13">
            <v>0</v>
          </cell>
          <cell r="AY13">
            <v>0</v>
          </cell>
          <cell r="AZ13">
            <v>0</v>
          </cell>
          <cell r="BB13">
            <v>22628616.510000002</v>
          </cell>
          <cell r="BC13"/>
          <cell r="BD13"/>
          <cell r="BE13"/>
          <cell r="BF13"/>
          <cell r="CF13">
            <v>0</v>
          </cell>
          <cell r="CG13">
            <v>18350844</v>
          </cell>
          <cell r="CH13">
            <v>0</v>
          </cell>
          <cell r="CI13">
            <v>0</v>
          </cell>
          <cell r="CK13">
            <v>0</v>
          </cell>
          <cell r="CL13">
            <v>18350844</v>
          </cell>
          <cell r="CM13"/>
          <cell r="CN13"/>
          <cell r="CP13">
            <v>11024933.67</v>
          </cell>
          <cell r="CQ13">
            <v>2620378</v>
          </cell>
          <cell r="CR13">
            <v>0</v>
          </cell>
          <cell r="CS13">
            <v>24540000</v>
          </cell>
          <cell r="CU13">
            <v>2577778.89</v>
          </cell>
          <cell r="CV13">
            <v>2619853.02</v>
          </cell>
          <cell r="CW13"/>
          <cell r="CX13">
            <v>24540000</v>
          </cell>
          <cell r="DC13">
            <v>0</v>
          </cell>
          <cell r="DD13"/>
          <cell r="DE13">
            <v>12278353.279999999</v>
          </cell>
          <cell r="DF13">
            <v>10294970.449999999</v>
          </cell>
          <cell r="DG13">
            <v>15907764.060000001</v>
          </cell>
          <cell r="DH13">
            <v>15522214.73</v>
          </cell>
          <cell r="DM13">
            <v>646229.12</v>
          </cell>
          <cell r="DN13">
            <v>541840.55000000005</v>
          </cell>
          <cell r="DO13">
            <v>837250.74</v>
          </cell>
          <cell r="DP13">
            <v>816958.66</v>
          </cell>
          <cell r="DV13">
            <v>0</v>
          </cell>
          <cell r="DW13">
            <v>0</v>
          </cell>
          <cell r="DX13">
            <v>0</v>
          </cell>
          <cell r="DY13">
            <v>0</v>
          </cell>
          <cell r="DZ13">
            <v>0</v>
          </cell>
          <cell r="EA13">
            <v>0</v>
          </cell>
          <cell r="EB13">
            <v>0</v>
          </cell>
          <cell r="ED13"/>
          <cell r="EE13"/>
          <cell r="EF13"/>
          <cell r="EG13">
            <v>0</v>
          </cell>
          <cell r="EH13">
            <v>0</v>
          </cell>
          <cell r="EI13"/>
          <cell r="EJ13">
            <v>0</v>
          </cell>
          <cell r="EL13">
            <v>0</v>
          </cell>
          <cell r="EN13">
            <v>0</v>
          </cell>
          <cell r="ES13">
            <v>0</v>
          </cell>
          <cell r="EV13">
            <v>0</v>
          </cell>
          <cell r="EY13">
            <v>0</v>
          </cell>
          <cell r="FB13">
            <v>0</v>
          </cell>
          <cell r="FF13">
            <v>0</v>
          </cell>
          <cell r="FG13">
            <v>0</v>
          </cell>
          <cell r="FH13">
            <v>0</v>
          </cell>
          <cell r="FI13">
            <v>0</v>
          </cell>
          <cell r="FK13"/>
          <cell r="FL13"/>
          <cell r="FM13"/>
          <cell r="FN13"/>
          <cell r="FO13">
            <v>0</v>
          </cell>
          <cell r="FR13">
            <v>0</v>
          </cell>
          <cell r="FV13"/>
          <cell r="FW13"/>
          <cell r="FY13"/>
          <cell r="FZ13"/>
          <cell r="GB13">
            <v>0</v>
          </cell>
          <cell r="GC13">
            <v>0</v>
          </cell>
          <cell r="GE13"/>
          <cell r="GF13"/>
          <cell r="GS13">
            <v>0</v>
          </cell>
          <cell r="GV13">
            <v>0</v>
          </cell>
          <cell r="GY13">
            <v>0</v>
          </cell>
          <cell r="HB13">
            <v>0</v>
          </cell>
          <cell r="HE13">
            <v>2000000</v>
          </cell>
          <cell r="HH13">
            <v>1999999.95</v>
          </cell>
          <cell r="HX13">
            <v>0</v>
          </cell>
          <cell r="HY13">
            <v>0</v>
          </cell>
          <cell r="HZ13">
            <v>115217.39</v>
          </cell>
          <cell r="IA13">
            <v>13153.99</v>
          </cell>
          <cell r="IB13">
            <v>0</v>
          </cell>
          <cell r="IC13">
            <v>0</v>
          </cell>
          <cell r="IE13"/>
          <cell r="IF13"/>
          <cell r="IG13">
            <v>115217.39</v>
          </cell>
          <cell r="IH13">
            <v>13153.99</v>
          </cell>
          <cell r="II13">
            <v>0</v>
          </cell>
          <cell r="IJ13">
            <v>0</v>
          </cell>
          <cell r="IL13">
            <v>5763733.3300000001</v>
          </cell>
          <cell r="IM13">
            <v>14819600</v>
          </cell>
          <cell r="IN13">
            <v>0</v>
          </cell>
          <cell r="IO13">
            <v>0</v>
          </cell>
          <cell r="IP13">
            <v>0</v>
          </cell>
          <cell r="IQ13">
            <v>0</v>
          </cell>
          <cell r="IS13">
            <v>5763733.3399999999</v>
          </cell>
          <cell r="IT13">
            <v>14819599.98</v>
          </cell>
          <cell r="IU13">
            <v>0</v>
          </cell>
          <cell r="IV13">
            <v>0</v>
          </cell>
          <cell r="IW13"/>
          <cell r="IX13"/>
          <cell r="KB13">
            <v>0</v>
          </cell>
          <cell r="KC13">
            <v>0</v>
          </cell>
          <cell r="KD13">
            <v>0</v>
          </cell>
          <cell r="KE13">
            <v>0</v>
          </cell>
          <cell r="KG13"/>
          <cell r="KH13"/>
          <cell r="KI13"/>
          <cell r="KJ13"/>
          <cell r="KL13">
            <v>350000</v>
          </cell>
          <cell r="KM13">
            <v>0</v>
          </cell>
          <cell r="KN13">
            <v>0</v>
          </cell>
          <cell r="KO13">
            <v>0</v>
          </cell>
          <cell r="KP13">
            <v>0</v>
          </cell>
          <cell r="KQ13">
            <v>0</v>
          </cell>
          <cell r="KS13">
            <v>350000</v>
          </cell>
          <cell r="KT13"/>
          <cell r="KU13"/>
          <cell r="KV13"/>
          <cell r="KW13"/>
          <cell r="KX13"/>
          <cell r="KZ13">
            <v>0</v>
          </cell>
          <cell r="LB13">
            <v>0</v>
          </cell>
          <cell r="LH13">
            <v>0</v>
          </cell>
          <cell r="LI13">
            <v>0</v>
          </cell>
          <cell r="LJ13">
            <v>0</v>
          </cell>
          <cell r="LK13">
            <v>0</v>
          </cell>
          <cell r="LL13">
            <v>0</v>
          </cell>
          <cell r="LM13">
            <v>0</v>
          </cell>
          <cell r="LO13"/>
          <cell r="LP13"/>
          <cell r="LQ13"/>
          <cell r="LR13"/>
          <cell r="LS13"/>
          <cell r="LT13"/>
          <cell r="LV13">
            <v>424805.26</v>
          </cell>
          <cell r="LW13">
            <v>8071300</v>
          </cell>
          <cell r="LX13">
            <v>400000</v>
          </cell>
          <cell r="LY13">
            <v>7600000</v>
          </cell>
          <cell r="MA13">
            <v>424805.26</v>
          </cell>
          <cell r="MB13">
            <v>8071299.9900000002</v>
          </cell>
          <cell r="MC13">
            <v>400000</v>
          </cell>
          <cell r="MD13">
            <v>7600000</v>
          </cell>
          <cell r="ND13">
            <v>0</v>
          </cell>
          <cell r="NE13">
            <v>0</v>
          </cell>
          <cell r="NG13"/>
          <cell r="NH13"/>
          <cell r="NV13">
            <v>0</v>
          </cell>
          <cell r="NW13">
            <v>0</v>
          </cell>
          <cell r="NX13">
            <v>0</v>
          </cell>
          <cell r="NY13">
            <v>0</v>
          </cell>
          <cell r="NZ13">
            <v>0</v>
          </cell>
          <cell r="OA13">
            <v>0</v>
          </cell>
          <cell r="OC13"/>
          <cell r="OD13"/>
          <cell r="OE13"/>
          <cell r="OF13"/>
          <cell r="OG13"/>
          <cell r="OH13"/>
          <cell r="OJ13">
            <v>0</v>
          </cell>
          <cell r="OK13">
            <v>0</v>
          </cell>
          <cell r="OL13">
            <v>0</v>
          </cell>
          <cell r="OM13">
            <v>0</v>
          </cell>
          <cell r="ON13">
            <v>0</v>
          </cell>
          <cell r="OO13">
            <v>0</v>
          </cell>
          <cell r="OP13">
            <v>0</v>
          </cell>
          <cell r="OQ13">
            <v>0</v>
          </cell>
          <cell r="OS13"/>
          <cell r="OT13"/>
          <cell r="OU13"/>
          <cell r="OV13"/>
          <cell r="OW13"/>
          <cell r="OX13"/>
          <cell r="OY13"/>
          <cell r="OZ13"/>
          <cell r="QK13">
            <v>0</v>
          </cell>
          <cell r="QL13">
            <v>0</v>
          </cell>
          <cell r="RC13">
            <v>19634749</v>
          </cell>
          <cell r="RD13">
            <v>19543352.719999999</v>
          </cell>
          <cell r="RE13">
            <v>4210693.9999999991</v>
          </cell>
          <cell r="RF13">
            <v>4210694</v>
          </cell>
          <cell r="RG13">
            <v>1954800</v>
          </cell>
          <cell r="RH13">
            <v>1950900</v>
          </cell>
          <cell r="RI13">
            <v>0</v>
          </cell>
          <cell r="RJ13">
            <v>0</v>
          </cell>
          <cell r="RK13">
            <v>1275768</v>
          </cell>
          <cell r="RL13">
            <v>1275768</v>
          </cell>
          <cell r="RM13">
            <v>0</v>
          </cell>
          <cell r="RN13">
            <v>0</v>
          </cell>
          <cell r="RO13">
            <v>0</v>
          </cell>
          <cell r="RP13">
            <v>0</v>
          </cell>
          <cell r="RQ13">
            <v>5777000</v>
          </cell>
          <cell r="RT13">
            <v>5777000</v>
          </cell>
          <cell r="RY13">
            <v>0</v>
          </cell>
          <cell r="RZ13">
            <v>0</v>
          </cell>
          <cell r="SF13">
            <v>0</v>
          </cell>
          <cell r="SG13">
            <v>0</v>
          </cell>
          <cell r="SH13">
            <v>0</v>
          </cell>
          <cell r="SI13">
            <v>0</v>
          </cell>
          <cell r="SJ13">
            <v>0</v>
          </cell>
          <cell r="SK13">
            <v>0</v>
          </cell>
          <cell r="SL13">
            <v>0</v>
          </cell>
          <cell r="SN13">
            <v>0</v>
          </cell>
          <cell r="SO13">
            <v>0</v>
          </cell>
          <cell r="SP13">
            <v>0</v>
          </cell>
          <cell r="SQ13">
            <v>0</v>
          </cell>
          <cell r="SR13">
            <v>0</v>
          </cell>
          <cell r="SS13">
            <v>0</v>
          </cell>
          <cell r="ST13">
            <v>0</v>
          </cell>
          <cell r="SV13">
            <v>0</v>
          </cell>
          <cell r="SX13">
            <v>0</v>
          </cell>
          <cell r="SZ13">
            <v>0</v>
          </cell>
          <cell r="TB13">
            <v>0</v>
          </cell>
          <cell r="TH13">
            <v>0</v>
          </cell>
          <cell r="TJ13">
            <v>0</v>
          </cell>
          <cell r="TL13">
            <v>20000000</v>
          </cell>
          <cell r="TN13">
            <v>20000000</v>
          </cell>
        </row>
        <row r="14">
          <cell r="F14">
            <v>31399900</v>
          </cell>
          <cell r="G14">
            <v>31399900</v>
          </cell>
          <cell r="H14">
            <v>16379700</v>
          </cell>
          <cell r="I14">
            <v>16379700</v>
          </cell>
          <cell r="N14">
            <v>10090307</v>
          </cell>
          <cell r="O14">
            <v>10090307</v>
          </cell>
          <cell r="P14">
            <v>52810800</v>
          </cell>
          <cell r="Q14">
            <v>52810800</v>
          </cell>
          <cell r="X14">
            <v>1800000</v>
          </cell>
          <cell r="Y14">
            <v>0</v>
          </cell>
          <cell r="Z14">
            <v>0</v>
          </cell>
          <cell r="AC14">
            <v>0</v>
          </cell>
          <cell r="AD14">
            <v>1200000</v>
          </cell>
          <cell r="AI14">
            <v>269361895.96000004</v>
          </cell>
          <cell r="AL14">
            <v>0</v>
          </cell>
          <cell r="AM14">
            <v>0</v>
          </cell>
          <cell r="AN14">
            <v>0</v>
          </cell>
          <cell r="AO14">
            <v>0</v>
          </cell>
          <cell r="AQ14"/>
          <cell r="AR14"/>
          <cell r="AS14"/>
          <cell r="AT14"/>
          <cell r="AV14">
            <v>0</v>
          </cell>
          <cell r="AW14">
            <v>0</v>
          </cell>
          <cell r="AX14">
            <v>0</v>
          </cell>
          <cell r="AY14">
            <v>8312637.4299999997</v>
          </cell>
          <cell r="AZ14">
            <v>1998796.83</v>
          </cell>
          <cell r="BB14"/>
          <cell r="BC14"/>
          <cell r="BD14"/>
          <cell r="BE14">
            <v>8271074.2400000002</v>
          </cell>
          <cell r="BF14">
            <v>1998796.83</v>
          </cell>
          <cell r="CF14">
            <v>3089181</v>
          </cell>
          <cell r="CG14">
            <v>17823437.600000001</v>
          </cell>
          <cell r="CH14">
            <v>0</v>
          </cell>
          <cell r="CI14">
            <v>0</v>
          </cell>
          <cell r="CK14">
            <v>3089181</v>
          </cell>
          <cell r="CL14">
            <v>17823437.600000001</v>
          </cell>
          <cell r="CM14"/>
          <cell r="CN14"/>
          <cell r="CP14">
            <v>0</v>
          </cell>
          <cell r="CQ14">
            <v>15862287</v>
          </cell>
          <cell r="CR14">
            <v>0</v>
          </cell>
          <cell r="CS14">
            <v>0</v>
          </cell>
          <cell r="CU14"/>
          <cell r="CV14">
            <v>15862287</v>
          </cell>
          <cell r="CW14"/>
          <cell r="CX14"/>
          <cell r="DC14">
            <v>0</v>
          </cell>
          <cell r="DD14"/>
          <cell r="DE14">
            <v>0</v>
          </cell>
          <cell r="DF14"/>
          <cell r="DG14">
            <v>34765603.780000001</v>
          </cell>
          <cell r="DH14">
            <v>10429681.130000001</v>
          </cell>
          <cell r="DM14">
            <v>0</v>
          </cell>
          <cell r="DN14"/>
          <cell r="DO14">
            <v>1829768.62</v>
          </cell>
          <cell r="DP14">
            <v>548930.59</v>
          </cell>
          <cell r="DV14">
            <v>0</v>
          </cell>
          <cell r="DW14">
            <v>0</v>
          </cell>
          <cell r="DX14">
            <v>0</v>
          </cell>
          <cell r="DY14">
            <v>0</v>
          </cell>
          <cell r="DZ14">
            <v>0</v>
          </cell>
          <cell r="EA14">
            <v>0</v>
          </cell>
          <cell r="EB14">
            <v>0</v>
          </cell>
          <cell r="ED14"/>
          <cell r="EE14"/>
          <cell r="EF14"/>
          <cell r="EG14">
            <v>0</v>
          </cell>
          <cell r="EH14">
            <v>0</v>
          </cell>
          <cell r="EI14"/>
          <cell r="EJ14">
            <v>0</v>
          </cell>
          <cell r="EL14">
            <v>0</v>
          </cell>
          <cell r="EN14">
            <v>0</v>
          </cell>
          <cell r="ES14">
            <v>0</v>
          </cell>
          <cell r="EV14">
            <v>0</v>
          </cell>
          <cell r="EY14">
            <v>0</v>
          </cell>
          <cell r="FB14">
            <v>0</v>
          </cell>
          <cell r="FF14">
            <v>143223.16</v>
          </cell>
          <cell r="FG14">
            <v>2721240</v>
          </cell>
          <cell r="FH14">
            <v>0</v>
          </cell>
          <cell r="FI14">
            <v>0</v>
          </cell>
          <cell r="FK14">
            <v>143223.16</v>
          </cell>
          <cell r="FL14">
            <v>2721240</v>
          </cell>
          <cell r="FM14"/>
          <cell r="FN14"/>
          <cell r="FO14">
            <v>0</v>
          </cell>
          <cell r="FR14">
            <v>0</v>
          </cell>
          <cell r="FV14"/>
          <cell r="FW14"/>
          <cell r="FY14"/>
          <cell r="FZ14"/>
          <cell r="GB14">
            <v>0</v>
          </cell>
          <cell r="GC14">
            <v>0</v>
          </cell>
          <cell r="GE14"/>
          <cell r="GF14"/>
          <cell r="GS14">
            <v>0</v>
          </cell>
          <cell r="GV14">
            <v>0</v>
          </cell>
          <cell r="GY14">
            <v>300000</v>
          </cell>
          <cell r="HB14">
            <v>300000</v>
          </cell>
          <cell r="HE14">
            <v>1400000</v>
          </cell>
          <cell r="HH14">
            <v>1400000</v>
          </cell>
          <cell r="HX14">
            <v>0</v>
          </cell>
          <cell r="HY14">
            <v>0</v>
          </cell>
          <cell r="HZ14">
            <v>36231.89</v>
          </cell>
          <cell r="IA14">
            <v>4136.47</v>
          </cell>
          <cell r="IB14">
            <v>32258.06</v>
          </cell>
          <cell r="IC14">
            <v>38854.839999999997</v>
          </cell>
          <cell r="IE14"/>
          <cell r="IF14"/>
          <cell r="IG14">
            <v>36231.89</v>
          </cell>
          <cell r="IH14">
            <v>4136.47</v>
          </cell>
          <cell r="II14">
            <v>32258.06</v>
          </cell>
          <cell r="IJ14">
            <v>38854.839999999997</v>
          </cell>
          <cell r="IL14">
            <v>0</v>
          </cell>
          <cell r="IM14">
            <v>0</v>
          </cell>
          <cell r="IN14">
            <v>0</v>
          </cell>
          <cell r="IO14">
            <v>0</v>
          </cell>
          <cell r="IP14">
            <v>38709.68</v>
          </cell>
          <cell r="IQ14">
            <v>46625.8</v>
          </cell>
          <cell r="IS14"/>
          <cell r="IT14"/>
          <cell r="IU14">
            <v>0</v>
          </cell>
          <cell r="IV14">
            <v>0</v>
          </cell>
          <cell r="IW14">
            <v>38709.68</v>
          </cell>
          <cell r="IX14">
            <v>46625.8</v>
          </cell>
          <cell r="KB14">
            <v>0</v>
          </cell>
          <cell r="KC14">
            <v>0</v>
          </cell>
          <cell r="KD14">
            <v>0</v>
          </cell>
          <cell r="KE14">
            <v>0</v>
          </cell>
          <cell r="KG14"/>
          <cell r="KH14"/>
          <cell r="KI14"/>
          <cell r="KJ14"/>
          <cell r="KL14">
            <v>544718.18000000005</v>
          </cell>
          <cell r="KM14">
            <v>0</v>
          </cell>
          <cell r="KN14">
            <v>0</v>
          </cell>
          <cell r="KO14">
            <v>0</v>
          </cell>
          <cell r="KP14">
            <v>0</v>
          </cell>
          <cell r="KQ14">
            <v>0</v>
          </cell>
          <cell r="KS14">
            <v>544718.18000000005</v>
          </cell>
          <cell r="KT14"/>
          <cell r="KU14"/>
          <cell r="KV14"/>
          <cell r="KW14"/>
          <cell r="KX14"/>
          <cell r="KZ14">
            <v>0</v>
          </cell>
          <cell r="LB14">
            <v>0</v>
          </cell>
          <cell r="LH14">
            <v>0</v>
          </cell>
          <cell r="LI14">
            <v>0</v>
          </cell>
          <cell r="LJ14">
            <v>0</v>
          </cell>
          <cell r="LK14">
            <v>0</v>
          </cell>
          <cell r="LL14">
            <v>0</v>
          </cell>
          <cell r="LM14">
            <v>0</v>
          </cell>
          <cell r="LO14"/>
          <cell r="LP14"/>
          <cell r="LQ14"/>
          <cell r="LR14"/>
          <cell r="LS14"/>
          <cell r="LT14"/>
          <cell r="LV14">
            <v>275000</v>
          </cell>
          <cell r="LW14">
            <v>5225000</v>
          </cell>
          <cell r="LX14">
            <v>0</v>
          </cell>
          <cell r="LY14">
            <v>0</v>
          </cell>
          <cell r="MA14">
            <v>275000</v>
          </cell>
          <cell r="MB14">
            <v>5225000</v>
          </cell>
          <cell r="MC14"/>
          <cell r="MD14"/>
          <cell r="ND14">
            <v>149799.72</v>
          </cell>
          <cell r="NE14">
            <v>385199.28</v>
          </cell>
          <cell r="NG14">
            <v>149799.72</v>
          </cell>
          <cell r="NH14">
            <v>385199.28</v>
          </cell>
          <cell r="NV14">
            <v>0</v>
          </cell>
          <cell r="NW14">
            <v>0</v>
          </cell>
          <cell r="NX14">
            <v>0</v>
          </cell>
          <cell r="NY14">
            <v>0</v>
          </cell>
          <cell r="NZ14">
            <v>0</v>
          </cell>
          <cell r="OA14">
            <v>0</v>
          </cell>
          <cell r="OC14"/>
          <cell r="OD14"/>
          <cell r="OE14"/>
          <cell r="OF14"/>
          <cell r="OG14"/>
          <cell r="OH14"/>
          <cell r="OJ14">
            <v>0</v>
          </cell>
          <cell r="OK14">
            <v>0</v>
          </cell>
          <cell r="OL14">
            <v>0</v>
          </cell>
          <cell r="OM14">
            <v>0</v>
          </cell>
          <cell r="ON14">
            <v>570111.11</v>
          </cell>
          <cell r="OO14">
            <v>1466000</v>
          </cell>
          <cell r="OP14">
            <v>0</v>
          </cell>
          <cell r="OQ14">
            <v>0</v>
          </cell>
          <cell r="OS14"/>
          <cell r="OT14"/>
          <cell r="OU14"/>
          <cell r="OV14"/>
          <cell r="OW14">
            <v>570111.1100000001</v>
          </cell>
          <cell r="OX14">
            <v>1466000</v>
          </cell>
          <cell r="OY14"/>
          <cell r="OZ14"/>
          <cell r="QK14">
            <v>42931161.290000007</v>
          </cell>
          <cell r="QL14">
            <v>42931161.290000007</v>
          </cell>
          <cell r="RC14">
            <v>17501345</v>
          </cell>
          <cell r="RD14">
            <v>17501345</v>
          </cell>
          <cell r="RE14">
            <v>5675763</v>
          </cell>
          <cell r="RF14">
            <v>5675763</v>
          </cell>
          <cell r="RG14">
            <v>1195400</v>
          </cell>
          <cell r="RH14">
            <v>1117295.6200000001</v>
          </cell>
          <cell r="RI14">
            <v>5000</v>
          </cell>
          <cell r="RJ14">
            <v>2250</v>
          </cell>
          <cell r="RK14">
            <v>2696976</v>
          </cell>
          <cell r="RL14">
            <v>2696976</v>
          </cell>
          <cell r="RM14">
            <v>0</v>
          </cell>
          <cell r="RN14">
            <v>0</v>
          </cell>
          <cell r="RO14">
            <v>0</v>
          </cell>
          <cell r="RP14">
            <v>0</v>
          </cell>
          <cell r="RQ14">
            <v>4093000</v>
          </cell>
          <cell r="RT14">
            <v>4093000</v>
          </cell>
          <cell r="RY14">
            <v>0</v>
          </cell>
          <cell r="RZ14">
            <v>0</v>
          </cell>
          <cell r="SF14">
            <v>0</v>
          </cell>
          <cell r="SG14">
            <v>0</v>
          </cell>
          <cell r="SH14">
            <v>0</v>
          </cell>
          <cell r="SI14">
            <v>0</v>
          </cell>
          <cell r="SJ14">
            <v>0</v>
          </cell>
          <cell r="SK14">
            <v>0</v>
          </cell>
          <cell r="SL14">
            <v>0</v>
          </cell>
          <cell r="SN14">
            <v>0</v>
          </cell>
          <cell r="SO14">
            <v>0</v>
          </cell>
          <cell r="SP14">
            <v>0</v>
          </cell>
          <cell r="SQ14">
            <v>0</v>
          </cell>
          <cell r="SR14">
            <v>0</v>
          </cell>
          <cell r="SS14">
            <v>0</v>
          </cell>
          <cell r="ST14">
            <v>0</v>
          </cell>
          <cell r="SV14">
            <v>0</v>
          </cell>
          <cell r="SX14">
            <v>0</v>
          </cell>
          <cell r="SZ14">
            <v>0</v>
          </cell>
          <cell r="TB14">
            <v>0</v>
          </cell>
          <cell r="TH14">
            <v>0</v>
          </cell>
          <cell r="TJ14">
            <v>0</v>
          </cell>
          <cell r="TL14">
            <v>0</v>
          </cell>
          <cell r="TN14">
            <v>0</v>
          </cell>
        </row>
        <row r="15">
          <cell r="F15">
            <v>11369500</v>
          </cell>
          <cell r="G15">
            <v>11369500</v>
          </cell>
          <cell r="H15">
            <v>42575200</v>
          </cell>
          <cell r="I15">
            <v>42575200</v>
          </cell>
          <cell r="N15">
            <v>919841</v>
          </cell>
          <cell r="O15">
            <v>919841</v>
          </cell>
          <cell r="P15">
            <v>26471900</v>
          </cell>
          <cell r="Q15">
            <v>26471900</v>
          </cell>
          <cell r="X15">
            <v>0</v>
          </cell>
          <cell r="Y15">
            <v>0</v>
          </cell>
          <cell r="Z15">
            <v>0</v>
          </cell>
          <cell r="AC15">
            <v>0</v>
          </cell>
          <cell r="AD15">
            <v>0</v>
          </cell>
          <cell r="AI15">
            <v>133818100.55</v>
          </cell>
          <cell r="AL15">
            <v>0</v>
          </cell>
          <cell r="AM15">
            <v>19882949</v>
          </cell>
          <cell r="AN15">
            <v>0</v>
          </cell>
          <cell r="AO15">
            <v>0</v>
          </cell>
          <cell r="AQ15"/>
          <cell r="AR15">
            <v>19837861</v>
          </cell>
          <cell r="AS15"/>
          <cell r="AT15"/>
          <cell r="AV15">
            <v>0</v>
          </cell>
          <cell r="AW15">
            <v>0</v>
          </cell>
          <cell r="AX15">
            <v>0</v>
          </cell>
          <cell r="AY15">
            <v>0</v>
          </cell>
          <cell r="AZ15">
            <v>0</v>
          </cell>
          <cell r="BB15"/>
          <cell r="BC15"/>
          <cell r="BD15"/>
          <cell r="BE15"/>
          <cell r="BF15"/>
          <cell r="CF15">
            <v>0</v>
          </cell>
          <cell r="CG15">
            <v>19165917</v>
          </cell>
          <cell r="CH15">
            <v>0</v>
          </cell>
          <cell r="CI15">
            <v>0</v>
          </cell>
          <cell r="CK15">
            <v>0</v>
          </cell>
          <cell r="CL15">
            <v>19161981.629999999</v>
          </cell>
          <cell r="CM15"/>
          <cell r="CN15"/>
          <cell r="CP15">
            <v>0</v>
          </cell>
          <cell r="CQ15">
            <v>0</v>
          </cell>
          <cell r="CR15">
            <v>0</v>
          </cell>
          <cell r="CS15">
            <v>0</v>
          </cell>
          <cell r="CU15"/>
          <cell r="CV15"/>
          <cell r="CW15"/>
          <cell r="CX15"/>
          <cell r="DC15">
            <v>0</v>
          </cell>
          <cell r="DD15"/>
          <cell r="DE15">
            <v>0</v>
          </cell>
          <cell r="DF15"/>
          <cell r="DG15">
            <v>0</v>
          </cell>
          <cell r="DH15"/>
          <cell r="DM15">
            <v>0</v>
          </cell>
          <cell r="DN15"/>
          <cell r="DO15">
            <v>0</v>
          </cell>
          <cell r="DP15"/>
          <cell r="DV15">
            <v>0</v>
          </cell>
          <cell r="DW15">
            <v>0</v>
          </cell>
          <cell r="DX15">
            <v>0</v>
          </cell>
          <cell r="DY15">
            <v>0</v>
          </cell>
          <cell r="DZ15">
            <v>0</v>
          </cell>
          <cell r="EA15">
            <v>0</v>
          </cell>
          <cell r="EB15">
            <v>210937.5</v>
          </cell>
          <cell r="ED15"/>
          <cell r="EE15"/>
          <cell r="EF15"/>
          <cell r="EG15">
            <v>0</v>
          </cell>
          <cell r="EH15">
            <v>0</v>
          </cell>
          <cell r="EI15"/>
          <cell r="EJ15">
            <v>210937.5</v>
          </cell>
          <cell r="EL15">
            <v>0</v>
          </cell>
          <cell r="EN15">
            <v>0</v>
          </cell>
          <cell r="ES15">
            <v>0</v>
          </cell>
          <cell r="EV15">
            <v>0</v>
          </cell>
          <cell r="EY15">
            <v>0</v>
          </cell>
          <cell r="FB15">
            <v>0</v>
          </cell>
          <cell r="FF15">
            <v>0</v>
          </cell>
          <cell r="FG15">
            <v>0</v>
          </cell>
          <cell r="FH15">
            <v>0</v>
          </cell>
          <cell r="FI15">
            <v>0</v>
          </cell>
          <cell r="FK15"/>
          <cell r="FL15"/>
          <cell r="FM15"/>
          <cell r="FN15"/>
          <cell r="FO15">
            <v>0</v>
          </cell>
          <cell r="FR15">
            <v>0</v>
          </cell>
          <cell r="FV15"/>
          <cell r="FW15"/>
          <cell r="FY15"/>
          <cell r="FZ15"/>
          <cell r="GB15">
            <v>0</v>
          </cell>
          <cell r="GC15">
            <v>0</v>
          </cell>
          <cell r="GE15"/>
          <cell r="GF15"/>
          <cell r="GS15">
            <v>0</v>
          </cell>
          <cell r="GV15">
            <v>0</v>
          </cell>
          <cell r="GY15">
            <v>1348234</v>
          </cell>
          <cell r="HB15">
            <v>1348234</v>
          </cell>
          <cell r="HE15">
            <v>0</v>
          </cell>
          <cell r="HH15">
            <v>0</v>
          </cell>
          <cell r="HX15">
            <v>0</v>
          </cell>
          <cell r="HY15">
            <v>0</v>
          </cell>
          <cell r="HZ15">
            <v>185507.25</v>
          </cell>
          <cell r="IA15">
            <v>21178.74</v>
          </cell>
          <cell r="IB15">
            <v>0</v>
          </cell>
          <cell r="IC15">
            <v>0</v>
          </cell>
          <cell r="IE15"/>
          <cell r="IF15"/>
          <cell r="IG15">
            <v>185507.25</v>
          </cell>
          <cell r="IH15">
            <v>21178.74</v>
          </cell>
          <cell r="II15">
            <v>0</v>
          </cell>
          <cell r="IJ15">
            <v>0</v>
          </cell>
          <cell r="IL15">
            <v>0</v>
          </cell>
          <cell r="IM15">
            <v>0</v>
          </cell>
          <cell r="IN15">
            <v>0</v>
          </cell>
          <cell r="IO15">
            <v>0</v>
          </cell>
          <cell r="IP15">
            <v>0</v>
          </cell>
          <cell r="IQ15">
            <v>0</v>
          </cell>
          <cell r="IS15"/>
          <cell r="IT15"/>
          <cell r="IU15">
            <v>0</v>
          </cell>
          <cell r="IV15">
            <v>0</v>
          </cell>
          <cell r="IW15"/>
          <cell r="IX15"/>
          <cell r="KB15">
            <v>0</v>
          </cell>
          <cell r="KC15">
            <v>0</v>
          </cell>
          <cell r="KD15">
            <v>0</v>
          </cell>
          <cell r="KE15">
            <v>0</v>
          </cell>
          <cell r="KG15"/>
          <cell r="KH15"/>
          <cell r="KI15"/>
          <cell r="KJ15"/>
          <cell r="KL15">
            <v>700000</v>
          </cell>
          <cell r="KM15">
            <v>0</v>
          </cell>
          <cell r="KN15">
            <v>0</v>
          </cell>
          <cell r="KO15">
            <v>0</v>
          </cell>
          <cell r="KP15">
            <v>0</v>
          </cell>
          <cell r="KQ15">
            <v>0</v>
          </cell>
          <cell r="KS15">
            <v>700000</v>
          </cell>
          <cell r="KT15"/>
          <cell r="KU15"/>
          <cell r="KV15"/>
          <cell r="KW15"/>
          <cell r="KX15"/>
          <cell r="KZ15">
            <v>0</v>
          </cell>
          <cell r="LB15">
            <v>0</v>
          </cell>
          <cell r="LH15">
            <v>0</v>
          </cell>
          <cell r="LI15">
            <v>0</v>
          </cell>
          <cell r="LJ15">
            <v>0</v>
          </cell>
          <cell r="LK15">
            <v>0</v>
          </cell>
          <cell r="LL15">
            <v>0</v>
          </cell>
          <cell r="LM15">
            <v>0</v>
          </cell>
          <cell r="LO15"/>
          <cell r="LP15"/>
          <cell r="LQ15"/>
          <cell r="LR15"/>
          <cell r="LS15"/>
          <cell r="LT15"/>
          <cell r="LV15">
            <v>0</v>
          </cell>
          <cell r="LW15">
            <v>0</v>
          </cell>
          <cell r="LX15">
            <v>0</v>
          </cell>
          <cell r="LY15">
            <v>0</v>
          </cell>
          <cell r="MA15"/>
          <cell r="MB15"/>
          <cell r="MC15"/>
          <cell r="MD15"/>
          <cell r="ND15">
            <v>0</v>
          </cell>
          <cell r="NE15">
            <v>0</v>
          </cell>
          <cell r="NG15">
            <v>0</v>
          </cell>
          <cell r="NH15">
            <v>0</v>
          </cell>
          <cell r="NV15">
            <v>0</v>
          </cell>
          <cell r="NW15">
            <v>0</v>
          </cell>
          <cell r="NX15">
            <v>0</v>
          </cell>
          <cell r="NY15">
            <v>0</v>
          </cell>
          <cell r="NZ15">
            <v>0</v>
          </cell>
          <cell r="OA15">
            <v>0</v>
          </cell>
          <cell r="OC15"/>
          <cell r="OD15"/>
          <cell r="OE15"/>
          <cell r="OF15"/>
          <cell r="OG15"/>
          <cell r="OH15"/>
          <cell r="OJ15">
            <v>0</v>
          </cell>
          <cell r="OK15">
            <v>0</v>
          </cell>
          <cell r="OL15">
            <v>1277522.67</v>
          </cell>
          <cell r="OM15">
            <v>3285058.3099999996</v>
          </cell>
          <cell r="ON15">
            <v>0</v>
          </cell>
          <cell r="OO15">
            <v>0</v>
          </cell>
          <cell r="OP15">
            <v>0</v>
          </cell>
          <cell r="OQ15">
            <v>0</v>
          </cell>
          <cell r="OS15"/>
          <cell r="OT15"/>
          <cell r="OU15">
            <v>1277522.6700000004</v>
          </cell>
          <cell r="OV15">
            <v>3285058.31</v>
          </cell>
          <cell r="OW15"/>
          <cell r="OX15"/>
          <cell r="OY15"/>
          <cell r="OZ15"/>
          <cell r="QK15">
            <v>0</v>
          </cell>
          <cell r="QL15">
            <v>0</v>
          </cell>
          <cell r="RC15">
            <v>12120026</v>
          </cell>
          <cell r="RD15">
            <v>12120026</v>
          </cell>
          <cell r="RE15">
            <v>3768661</v>
          </cell>
          <cell r="RF15">
            <v>3768661</v>
          </cell>
          <cell r="RG15">
            <v>1721100</v>
          </cell>
          <cell r="RH15">
            <v>1721100</v>
          </cell>
          <cell r="RI15">
            <v>0</v>
          </cell>
          <cell r="RJ15">
            <v>0</v>
          </cell>
          <cell r="RK15">
            <v>1191816.0000000002</v>
          </cell>
          <cell r="RL15">
            <v>1191816.0000000002</v>
          </cell>
          <cell r="RM15">
            <v>0</v>
          </cell>
          <cell r="RN15">
            <v>0</v>
          </cell>
          <cell r="RO15">
            <v>0</v>
          </cell>
          <cell r="RP15">
            <v>0</v>
          </cell>
          <cell r="RQ15">
            <v>3742000</v>
          </cell>
          <cell r="RT15">
            <v>3742000</v>
          </cell>
          <cell r="RY15">
            <v>0</v>
          </cell>
          <cell r="RZ15">
            <v>0</v>
          </cell>
          <cell r="SF15">
            <v>0</v>
          </cell>
          <cell r="SG15">
            <v>0</v>
          </cell>
          <cell r="SH15">
            <v>0</v>
          </cell>
          <cell r="SI15">
            <v>0</v>
          </cell>
          <cell r="SJ15">
            <v>0</v>
          </cell>
          <cell r="SK15">
            <v>0</v>
          </cell>
          <cell r="SL15">
            <v>0</v>
          </cell>
          <cell r="SN15">
            <v>0</v>
          </cell>
          <cell r="SO15">
            <v>0</v>
          </cell>
          <cell r="SP15">
            <v>0</v>
          </cell>
          <cell r="SQ15">
            <v>0</v>
          </cell>
          <cell r="SR15">
            <v>0</v>
          </cell>
          <cell r="SS15">
            <v>0</v>
          </cell>
          <cell r="ST15">
            <v>0</v>
          </cell>
          <cell r="SV15">
            <v>0</v>
          </cell>
          <cell r="SX15">
            <v>0</v>
          </cell>
          <cell r="SZ15">
            <v>0</v>
          </cell>
          <cell r="TB15">
            <v>0</v>
          </cell>
          <cell r="TH15">
            <v>0</v>
          </cell>
          <cell r="TJ15">
            <v>0</v>
          </cell>
          <cell r="TL15">
            <v>0</v>
          </cell>
          <cell r="TN15">
            <v>0</v>
          </cell>
        </row>
        <row r="16">
          <cell r="F16">
            <v>39063200</v>
          </cell>
          <cell r="G16">
            <v>39063200</v>
          </cell>
          <cell r="H16">
            <v>24436400</v>
          </cell>
          <cell r="I16">
            <v>24436400</v>
          </cell>
          <cell r="N16">
            <v>36614048</v>
          </cell>
          <cell r="O16">
            <v>36614048</v>
          </cell>
          <cell r="P16">
            <v>43484700</v>
          </cell>
          <cell r="Q16">
            <v>43484700</v>
          </cell>
          <cell r="X16">
            <v>0</v>
          </cell>
          <cell r="Y16">
            <v>0</v>
          </cell>
          <cell r="Z16">
            <v>978667</v>
          </cell>
          <cell r="AC16">
            <v>1500000</v>
          </cell>
          <cell r="AD16">
            <v>0</v>
          </cell>
          <cell r="AI16">
            <v>238328357.09999996</v>
          </cell>
          <cell r="AL16">
            <v>0</v>
          </cell>
          <cell r="AM16">
            <v>0</v>
          </cell>
          <cell r="AN16">
            <v>0</v>
          </cell>
          <cell r="AO16">
            <v>0</v>
          </cell>
          <cell r="AQ16"/>
          <cell r="AR16"/>
          <cell r="AS16"/>
          <cell r="AT16"/>
          <cell r="AV16">
            <v>0</v>
          </cell>
          <cell r="AW16">
            <v>0</v>
          </cell>
          <cell r="AX16">
            <v>0</v>
          </cell>
          <cell r="AY16">
            <v>0</v>
          </cell>
          <cell r="AZ16">
            <v>0</v>
          </cell>
          <cell r="BB16"/>
          <cell r="BC16"/>
          <cell r="BD16"/>
          <cell r="BE16"/>
          <cell r="BF16"/>
          <cell r="CF16">
            <v>0</v>
          </cell>
          <cell r="CG16">
            <v>29917660.109999999</v>
          </cell>
          <cell r="CH16">
            <v>0</v>
          </cell>
          <cell r="CI16">
            <v>0</v>
          </cell>
          <cell r="CK16">
            <v>0</v>
          </cell>
          <cell r="CL16">
            <v>29917660.109999999</v>
          </cell>
          <cell r="CM16"/>
          <cell r="CN16"/>
          <cell r="CP16">
            <v>0</v>
          </cell>
          <cell r="CQ16">
            <v>0</v>
          </cell>
          <cell r="CR16">
            <v>0</v>
          </cell>
          <cell r="CS16">
            <v>0</v>
          </cell>
          <cell r="CU16"/>
          <cell r="CV16"/>
          <cell r="CW16"/>
          <cell r="CX16"/>
          <cell r="DC16">
            <v>0</v>
          </cell>
          <cell r="DD16"/>
          <cell r="DE16">
            <v>0</v>
          </cell>
          <cell r="DF16"/>
          <cell r="DG16">
            <v>0</v>
          </cell>
          <cell r="DH16"/>
          <cell r="DM16">
            <v>0</v>
          </cell>
          <cell r="DN16"/>
          <cell r="DO16">
            <v>0</v>
          </cell>
          <cell r="DP16"/>
          <cell r="DV16">
            <v>0</v>
          </cell>
          <cell r="DW16">
            <v>0</v>
          </cell>
          <cell r="DX16">
            <v>0</v>
          </cell>
          <cell r="DY16">
            <v>0</v>
          </cell>
          <cell r="DZ16">
            <v>0</v>
          </cell>
          <cell r="EA16">
            <v>0</v>
          </cell>
          <cell r="EB16">
            <v>0</v>
          </cell>
          <cell r="ED16"/>
          <cell r="EE16"/>
          <cell r="EF16"/>
          <cell r="EG16">
            <v>0</v>
          </cell>
          <cell r="EH16">
            <v>0</v>
          </cell>
          <cell r="EI16"/>
          <cell r="EJ16">
            <v>0</v>
          </cell>
          <cell r="EL16">
            <v>0</v>
          </cell>
          <cell r="EN16">
            <v>0</v>
          </cell>
          <cell r="ES16">
            <v>0</v>
          </cell>
          <cell r="EV16">
            <v>0</v>
          </cell>
          <cell r="EY16">
            <v>0</v>
          </cell>
          <cell r="FB16">
            <v>0</v>
          </cell>
          <cell r="FF16">
            <v>0</v>
          </cell>
          <cell r="FG16">
            <v>0</v>
          </cell>
          <cell r="FH16">
            <v>0</v>
          </cell>
          <cell r="FI16">
            <v>0</v>
          </cell>
          <cell r="FK16"/>
          <cell r="FL16"/>
          <cell r="FM16"/>
          <cell r="FN16"/>
          <cell r="FO16">
            <v>0</v>
          </cell>
          <cell r="FR16">
            <v>0</v>
          </cell>
          <cell r="FV16"/>
          <cell r="FW16"/>
          <cell r="FY16"/>
          <cell r="FZ16"/>
          <cell r="GB16">
            <v>0</v>
          </cell>
          <cell r="GC16">
            <v>0</v>
          </cell>
          <cell r="GE16"/>
          <cell r="GF16"/>
          <cell r="GS16">
            <v>0</v>
          </cell>
          <cell r="GV16">
            <v>0</v>
          </cell>
          <cell r="GY16">
            <v>1348233</v>
          </cell>
          <cell r="HB16">
            <v>1348233</v>
          </cell>
          <cell r="HE16">
            <v>0</v>
          </cell>
          <cell r="HH16">
            <v>0</v>
          </cell>
          <cell r="HX16">
            <v>0</v>
          </cell>
          <cell r="HY16">
            <v>0</v>
          </cell>
          <cell r="HZ16">
            <v>108695.65</v>
          </cell>
          <cell r="IA16">
            <v>12409.42</v>
          </cell>
          <cell r="IB16">
            <v>0</v>
          </cell>
          <cell r="IC16">
            <v>0</v>
          </cell>
          <cell r="IE16"/>
          <cell r="IF16"/>
          <cell r="IG16">
            <v>108695.65</v>
          </cell>
          <cell r="IH16">
            <v>12409.42</v>
          </cell>
          <cell r="II16">
            <v>0</v>
          </cell>
          <cell r="IJ16">
            <v>0</v>
          </cell>
          <cell r="IL16">
            <v>0</v>
          </cell>
          <cell r="IM16">
            <v>0</v>
          </cell>
          <cell r="IN16">
            <v>0</v>
          </cell>
          <cell r="IO16">
            <v>0</v>
          </cell>
          <cell r="IP16">
            <v>0</v>
          </cell>
          <cell r="IQ16">
            <v>0</v>
          </cell>
          <cell r="IS16"/>
          <cell r="IT16"/>
          <cell r="IU16">
            <v>0</v>
          </cell>
          <cell r="IV16">
            <v>0</v>
          </cell>
          <cell r="IW16"/>
          <cell r="IX16"/>
          <cell r="KB16">
            <v>0</v>
          </cell>
          <cell r="KC16">
            <v>0</v>
          </cell>
          <cell r="KD16">
            <v>0</v>
          </cell>
          <cell r="KE16">
            <v>0</v>
          </cell>
          <cell r="KG16"/>
          <cell r="KH16"/>
          <cell r="KI16"/>
          <cell r="KJ16"/>
          <cell r="KL16">
            <v>0</v>
          </cell>
          <cell r="KM16">
            <v>0</v>
          </cell>
          <cell r="KN16">
            <v>0</v>
          </cell>
          <cell r="KO16">
            <v>0</v>
          </cell>
          <cell r="KP16">
            <v>0</v>
          </cell>
          <cell r="KQ16">
            <v>0</v>
          </cell>
          <cell r="KS16">
            <v>0</v>
          </cell>
          <cell r="KT16"/>
          <cell r="KU16"/>
          <cell r="KV16"/>
          <cell r="KW16"/>
          <cell r="KX16"/>
          <cell r="KZ16">
            <v>0</v>
          </cell>
          <cell r="LB16">
            <v>0</v>
          </cell>
          <cell r="LH16">
            <v>0</v>
          </cell>
          <cell r="LI16">
            <v>0</v>
          </cell>
          <cell r="LJ16">
            <v>0</v>
          </cell>
          <cell r="LK16">
            <v>0</v>
          </cell>
          <cell r="LL16">
            <v>0</v>
          </cell>
          <cell r="LM16">
            <v>0</v>
          </cell>
          <cell r="LO16"/>
          <cell r="LP16"/>
          <cell r="LQ16"/>
          <cell r="LR16"/>
          <cell r="LS16"/>
          <cell r="LT16"/>
          <cell r="LV16">
            <v>0</v>
          </cell>
          <cell r="LW16">
            <v>0</v>
          </cell>
          <cell r="LX16">
            <v>0</v>
          </cell>
          <cell r="LY16">
            <v>0</v>
          </cell>
          <cell r="MA16"/>
          <cell r="MB16"/>
          <cell r="MC16"/>
          <cell r="MD16"/>
          <cell r="ND16">
            <v>0</v>
          </cell>
          <cell r="NE16">
            <v>0</v>
          </cell>
          <cell r="NG16">
            <v>0</v>
          </cell>
          <cell r="NH16">
            <v>0</v>
          </cell>
          <cell r="NV16">
            <v>0</v>
          </cell>
          <cell r="NW16">
            <v>0</v>
          </cell>
          <cell r="NX16">
            <v>0</v>
          </cell>
          <cell r="NY16">
            <v>0</v>
          </cell>
          <cell r="NZ16">
            <v>0</v>
          </cell>
          <cell r="OA16">
            <v>0</v>
          </cell>
          <cell r="OC16"/>
          <cell r="OD16"/>
          <cell r="OE16"/>
          <cell r="OF16"/>
          <cell r="OG16"/>
          <cell r="OH16"/>
          <cell r="OJ16">
            <v>11386083.33</v>
          </cell>
          <cell r="OK16">
            <v>29278500</v>
          </cell>
          <cell r="OL16">
            <v>0</v>
          </cell>
          <cell r="OM16">
            <v>0</v>
          </cell>
          <cell r="ON16">
            <v>0</v>
          </cell>
          <cell r="OO16">
            <v>0</v>
          </cell>
          <cell r="OP16">
            <v>0</v>
          </cell>
          <cell r="OQ16">
            <v>0</v>
          </cell>
          <cell r="OS16">
            <v>11386083.320000004</v>
          </cell>
          <cell r="OT16">
            <v>29278499.989999998</v>
          </cell>
          <cell r="OU16"/>
          <cell r="OV16"/>
          <cell r="OW16"/>
          <cell r="OX16"/>
          <cell r="OY16"/>
          <cell r="OZ16"/>
          <cell r="QK16">
            <v>33202845.910000004</v>
          </cell>
          <cell r="QL16">
            <v>33202845.910000004</v>
          </cell>
          <cell r="RC16">
            <v>13273952.000000002</v>
          </cell>
          <cell r="RD16">
            <v>13273952</v>
          </cell>
          <cell r="RE16">
            <v>5206820</v>
          </cell>
          <cell r="RF16">
            <v>5167970.9400000004</v>
          </cell>
          <cell r="RG16">
            <v>1594800</v>
          </cell>
          <cell r="RH16">
            <v>1594800</v>
          </cell>
          <cell r="RI16">
            <v>4000</v>
          </cell>
          <cell r="RJ16">
            <v>4000</v>
          </cell>
          <cell r="RK16">
            <v>2624256.0000000005</v>
          </cell>
          <cell r="RL16">
            <v>2624256.0000000005</v>
          </cell>
          <cell r="RM16">
            <v>0</v>
          </cell>
          <cell r="RN16">
            <v>0</v>
          </cell>
          <cell r="RO16">
            <v>0</v>
          </cell>
          <cell r="RP16">
            <v>0</v>
          </cell>
          <cell r="RQ16">
            <v>3212000</v>
          </cell>
          <cell r="RT16">
            <v>3212000</v>
          </cell>
          <cell r="RY16">
            <v>720000</v>
          </cell>
          <cell r="RZ16">
            <v>720000</v>
          </cell>
          <cell r="SF16">
            <v>0</v>
          </cell>
          <cell r="SG16">
            <v>0</v>
          </cell>
          <cell r="SH16">
            <v>0</v>
          </cell>
          <cell r="SI16">
            <v>0</v>
          </cell>
          <cell r="SJ16">
            <v>0</v>
          </cell>
          <cell r="SK16">
            <v>0</v>
          </cell>
          <cell r="SL16">
            <v>0</v>
          </cell>
          <cell r="SN16">
            <v>0</v>
          </cell>
          <cell r="SO16">
            <v>0</v>
          </cell>
          <cell r="SP16">
            <v>0</v>
          </cell>
          <cell r="SQ16">
            <v>0</v>
          </cell>
          <cell r="SR16">
            <v>0</v>
          </cell>
          <cell r="SS16">
            <v>0</v>
          </cell>
          <cell r="ST16">
            <v>0</v>
          </cell>
          <cell r="SV16">
            <v>0</v>
          </cell>
          <cell r="SX16">
            <v>0</v>
          </cell>
          <cell r="SZ16">
            <v>0</v>
          </cell>
          <cell r="TB16">
            <v>0</v>
          </cell>
          <cell r="TH16">
            <v>0</v>
          </cell>
          <cell r="TJ16">
            <v>0</v>
          </cell>
          <cell r="TL16">
            <v>0</v>
          </cell>
          <cell r="TN16">
            <v>0</v>
          </cell>
        </row>
        <row r="17">
          <cell r="F17">
            <v>17628200</v>
          </cell>
          <cell r="G17">
            <v>17628200</v>
          </cell>
          <cell r="H17">
            <v>22844700</v>
          </cell>
          <cell r="I17">
            <v>22844700</v>
          </cell>
          <cell r="N17">
            <v>468143</v>
          </cell>
          <cell r="O17">
            <v>468143</v>
          </cell>
          <cell r="P17">
            <v>19160300</v>
          </cell>
          <cell r="Q17">
            <v>19160300</v>
          </cell>
          <cell r="X17">
            <v>500000</v>
          </cell>
          <cell r="Y17">
            <v>0</v>
          </cell>
          <cell r="Z17">
            <v>0</v>
          </cell>
          <cell r="AC17">
            <v>0</v>
          </cell>
          <cell r="AD17">
            <v>0</v>
          </cell>
          <cell r="AI17">
            <v>139881104.06000003</v>
          </cell>
          <cell r="AL17">
            <v>0</v>
          </cell>
          <cell r="AM17">
            <v>0</v>
          </cell>
          <cell r="AN17">
            <v>0</v>
          </cell>
          <cell r="AO17">
            <v>0</v>
          </cell>
          <cell r="AQ17"/>
          <cell r="AR17"/>
          <cell r="AS17"/>
          <cell r="AT17"/>
          <cell r="AV17">
            <v>0</v>
          </cell>
          <cell r="AW17">
            <v>0</v>
          </cell>
          <cell r="AX17">
            <v>0</v>
          </cell>
          <cell r="AY17">
            <v>0</v>
          </cell>
          <cell r="AZ17">
            <v>0</v>
          </cell>
          <cell r="BB17"/>
          <cell r="BC17"/>
          <cell r="BD17"/>
          <cell r="BE17"/>
          <cell r="BF17"/>
          <cell r="CF17">
            <v>0</v>
          </cell>
          <cell r="CG17">
            <v>23930145</v>
          </cell>
          <cell r="CH17">
            <v>0</v>
          </cell>
          <cell r="CI17">
            <v>0</v>
          </cell>
          <cell r="CK17">
            <v>0</v>
          </cell>
          <cell r="CL17">
            <v>23893362.059999999</v>
          </cell>
          <cell r="CM17"/>
          <cell r="CN17"/>
          <cell r="CP17">
            <v>0</v>
          </cell>
          <cell r="CQ17">
            <v>0</v>
          </cell>
          <cell r="CR17">
            <v>0</v>
          </cell>
          <cell r="CS17">
            <v>0</v>
          </cell>
          <cell r="CU17"/>
          <cell r="CV17"/>
          <cell r="CW17"/>
          <cell r="CX17"/>
          <cell r="DC17">
            <v>0</v>
          </cell>
          <cell r="DD17"/>
          <cell r="DE17">
            <v>0</v>
          </cell>
          <cell r="DF17"/>
          <cell r="DG17">
            <v>0</v>
          </cell>
          <cell r="DH17"/>
          <cell r="DM17">
            <v>0</v>
          </cell>
          <cell r="DN17"/>
          <cell r="DO17">
            <v>0</v>
          </cell>
          <cell r="DP17"/>
          <cell r="DV17">
            <v>0</v>
          </cell>
          <cell r="DW17">
            <v>0</v>
          </cell>
          <cell r="DX17">
            <v>0</v>
          </cell>
          <cell r="DY17">
            <v>0</v>
          </cell>
          <cell r="DZ17">
            <v>0</v>
          </cell>
          <cell r="EA17">
            <v>0</v>
          </cell>
          <cell r="EB17">
            <v>0</v>
          </cell>
          <cell r="ED17"/>
          <cell r="EE17"/>
          <cell r="EF17"/>
          <cell r="EG17">
            <v>0</v>
          </cell>
          <cell r="EH17">
            <v>0</v>
          </cell>
          <cell r="EI17"/>
          <cell r="EJ17">
            <v>0</v>
          </cell>
          <cell r="EL17">
            <v>0</v>
          </cell>
          <cell r="EN17">
            <v>0</v>
          </cell>
          <cell r="ES17">
            <v>0</v>
          </cell>
          <cell r="EV17">
            <v>0</v>
          </cell>
          <cell r="EY17">
            <v>0</v>
          </cell>
          <cell r="FB17">
            <v>0</v>
          </cell>
          <cell r="FF17">
            <v>0</v>
          </cell>
          <cell r="FG17">
            <v>0</v>
          </cell>
          <cell r="FH17">
            <v>0</v>
          </cell>
          <cell r="FI17">
            <v>0</v>
          </cell>
          <cell r="FK17"/>
          <cell r="FL17"/>
          <cell r="FM17"/>
          <cell r="FN17"/>
          <cell r="FO17">
            <v>0</v>
          </cell>
          <cell r="FR17">
            <v>0</v>
          </cell>
          <cell r="FV17"/>
          <cell r="FW17"/>
          <cell r="FY17"/>
          <cell r="FZ17"/>
          <cell r="GB17">
            <v>250622.24</v>
          </cell>
          <cell r="GC17">
            <v>150891.84</v>
          </cell>
          <cell r="GE17">
            <v>93809.78</v>
          </cell>
          <cell r="GF17">
            <v>56479.950000000012</v>
          </cell>
          <cell r="GS17">
            <v>0</v>
          </cell>
          <cell r="GV17">
            <v>0</v>
          </cell>
          <cell r="GY17">
            <v>1348234</v>
          </cell>
          <cell r="HB17">
            <v>1348234</v>
          </cell>
          <cell r="HE17">
            <v>0</v>
          </cell>
          <cell r="HH17">
            <v>0</v>
          </cell>
          <cell r="HX17">
            <v>0</v>
          </cell>
          <cell r="HY17">
            <v>0</v>
          </cell>
          <cell r="HZ17">
            <v>7246.38</v>
          </cell>
          <cell r="IA17">
            <v>827.29</v>
          </cell>
          <cell r="IB17">
            <v>0</v>
          </cell>
          <cell r="IC17">
            <v>0</v>
          </cell>
          <cell r="IE17"/>
          <cell r="IF17"/>
          <cell r="IG17">
            <v>7246.38</v>
          </cell>
          <cell r="IH17">
            <v>827.29</v>
          </cell>
          <cell r="II17">
            <v>0</v>
          </cell>
          <cell r="IJ17">
            <v>0</v>
          </cell>
          <cell r="IL17">
            <v>0</v>
          </cell>
          <cell r="IM17">
            <v>0</v>
          </cell>
          <cell r="IN17">
            <v>0</v>
          </cell>
          <cell r="IO17">
            <v>0</v>
          </cell>
          <cell r="IP17">
            <v>0</v>
          </cell>
          <cell r="IQ17">
            <v>0</v>
          </cell>
          <cell r="IS17"/>
          <cell r="IT17"/>
          <cell r="IU17">
            <v>0</v>
          </cell>
          <cell r="IV17">
            <v>0</v>
          </cell>
          <cell r="IW17"/>
          <cell r="IX17"/>
          <cell r="KB17">
            <v>0</v>
          </cell>
          <cell r="KC17">
            <v>0</v>
          </cell>
          <cell r="KD17">
            <v>0</v>
          </cell>
          <cell r="KE17">
            <v>0</v>
          </cell>
          <cell r="KG17"/>
          <cell r="KH17"/>
          <cell r="KI17"/>
          <cell r="KJ17"/>
          <cell r="KL17">
            <v>2811666</v>
          </cell>
          <cell r="KM17">
            <v>0</v>
          </cell>
          <cell r="KN17">
            <v>0</v>
          </cell>
          <cell r="KO17">
            <v>0</v>
          </cell>
          <cell r="KP17">
            <v>0</v>
          </cell>
          <cell r="KQ17">
            <v>0</v>
          </cell>
          <cell r="KS17">
            <v>2811666</v>
          </cell>
          <cell r="KT17"/>
          <cell r="KU17"/>
          <cell r="KV17"/>
          <cell r="KW17"/>
          <cell r="KX17"/>
          <cell r="KZ17">
            <v>0</v>
          </cell>
          <cell r="LB17">
            <v>0</v>
          </cell>
          <cell r="LH17">
            <v>0</v>
          </cell>
          <cell r="LI17">
            <v>0</v>
          </cell>
          <cell r="LJ17">
            <v>0</v>
          </cell>
          <cell r="LK17">
            <v>0</v>
          </cell>
          <cell r="LL17">
            <v>0</v>
          </cell>
          <cell r="LM17">
            <v>0</v>
          </cell>
          <cell r="LO17"/>
          <cell r="LP17"/>
          <cell r="LQ17"/>
          <cell r="LR17"/>
          <cell r="LS17"/>
          <cell r="LT17"/>
          <cell r="LV17">
            <v>0</v>
          </cell>
          <cell r="LW17">
            <v>0</v>
          </cell>
          <cell r="LX17">
            <v>0</v>
          </cell>
          <cell r="LY17">
            <v>0</v>
          </cell>
          <cell r="MA17"/>
          <cell r="MB17"/>
          <cell r="MC17"/>
          <cell r="MD17"/>
          <cell r="ND17">
            <v>168000</v>
          </cell>
          <cell r="NE17">
            <v>432000</v>
          </cell>
          <cell r="NG17">
            <v>168000</v>
          </cell>
          <cell r="NH17">
            <v>432000</v>
          </cell>
          <cell r="NV17">
            <v>0</v>
          </cell>
          <cell r="NW17">
            <v>0</v>
          </cell>
          <cell r="NX17">
            <v>0</v>
          </cell>
          <cell r="NY17">
            <v>0</v>
          </cell>
          <cell r="NZ17">
            <v>8330586.0700000003</v>
          </cell>
          <cell r="OA17">
            <v>11518233.199999999</v>
          </cell>
          <cell r="OC17"/>
          <cell r="OD17"/>
          <cell r="OE17"/>
          <cell r="OF17"/>
          <cell r="OG17">
            <v>7672240.6600000001</v>
          </cell>
          <cell r="OH17">
            <v>10608028.489999998</v>
          </cell>
          <cell r="OJ17">
            <v>0</v>
          </cell>
          <cell r="OK17">
            <v>0</v>
          </cell>
          <cell r="OL17">
            <v>0</v>
          </cell>
          <cell r="OM17">
            <v>0</v>
          </cell>
          <cell r="ON17">
            <v>0</v>
          </cell>
          <cell r="OO17">
            <v>0</v>
          </cell>
          <cell r="OP17">
            <v>0</v>
          </cell>
          <cell r="OQ17">
            <v>0</v>
          </cell>
          <cell r="OS17"/>
          <cell r="OT17"/>
          <cell r="OU17"/>
          <cell r="OV17"/>
          <cell r="OW17"/>
          <cell r="OX17"/>
          <cell r="OY17"/>
          <cell r="OZ17"/>
          <cell r="QK17">
            <v>25807702.880000003</v>
          </cell>
          <cell r="QL17">
            <v>25807702.880000003</v>
          </cell>
          <cell r="RC17">
            <v>10476463</v>
          </cell>
          <cell r="RD17">
            <v>10407231.24</v>
          </cell>
          <cell r="RE17">
            <v>1580000</v>
          </cell>
          <cell r="RF17">
            <v>1580000</v>
          </cell>
          <cell r="RG17">
            <v>1004300</v>
          </cell>
          <cell r="RH17">
            <v>1004300</v>
          </cell>
          <cell r="RI17">
            <v>5000</v>
          </cell>
          <cell r="RJ17">
            <v>5000</v>
          </cell>
          <cell r="RK17">
            <v>2696976</v>
          </cell>
          <cell r="RL17">
            <v>2696976</v>
          </cell>
          <cell r="RM17">
            <v>0</v>
          </cell>
          <cell r="RN17">
            <v>0</v>
          </cell>
          <cell r="RO17">
            <v>0</v>
          </cell>
          <cell r="RP17">
            <v>0</v>
          </cell>
          <cell r="RQ17">
            <v>2512000</v>
          </cell>
          <cell r="RT17">
            <v>2512000</v>
          </cell>
          <cell r="RY17">
            <v>0</v>
          </cell>
          <cell r="RZ17">
            <v>0</v>
          </cell>
          <cell r="SF17">
            <v>0</v>
          </cell>
          <cell r="SG17">
            <v>0</v>
          </cell>
          <cell r="SH17">
            <v>0</v>
          </cell>
          <cell r="SI17">
            <v>0</v>
          </cell>
          <cell r="SJ17">
            <v>0</v>
          </cell>
          <cell r="SK17">
            <v>0</v>
          </cell>
          <cell r="SL17">
            <v>0</v>
          </cell>
          <cell r="SN17">
            <v>0</v>
          </cell>
          <cell r="SO17">
            <v>0</v>
          </cell>
          <cell r="SP17">
            <v>0</v>
          </cell>
          <cell r="SQ17">
            <v>0</v>
          </cell>
          <cell r="SR17">
            <v>0</v>
          </cell>
          <cell r="SS17">
            <v>0</v>
          </cell>
          <cell r="ST17">
            <v>0</v>
          </cell>
          <cell r="SV17">
            <v>0</v>
          </cell>
          <cell r="SX17">
            <v>0</v>
          </cell>
          <cell r="SZ17">
            <v>0</v>
          </cell>
          <cell r="TB17">
            <v>0</v>
          </cell>
          <cell r="TH17">
            <v>0</v>
          </cell>
          <cell r="TJ17">
            <v>0</v>
          </cell>
          <cell r="TL17">
            <v>0</v>
          </cell>
          <cell r="TN17">
            <v>0</v>
          </cell>
        </row>
        <row r="18">
          <cell r="F18">
            <v>35011900</v>
          </cell>
          <cell r="G18">
            <v>35011900</v>
          </cell>
          <cell r="H18">
            <v>33836700</v>
          </cell>
          <cell r="I18">
            <v>33836700</v>
          </cell>
          <cell r="N18">
            <v>16524277.999999998</v>
          </cell>
          <cell r="O18">
            <v>16524277.999999998</v>
          </cell>
          <cell r="P18">
            <v>31235600</v>
          </cell>
          <cell r="Q18">
            <v>31235600</v>
          </cell>
          <cell r="X18">
            <v>0</v>
          </cell>
          <cell r="Y18">
            <v>0</v>
          </cell>
          <cell r="Z18">
            <v>0</v>
          </cell>
          <cell r="AC18">
            <v>0</v>
          </cell>
          <cell r="AD18">
            <v>0</v>
          </cell>
          <cell r="AI18">
            <v>185475392.34999999</v>
          </cell>
          <cell r="AL18">
            <v>0</v>
          </cell>
          <cell r="AM18">
            <v>3232503</v>
          </cell>
          <cell r="AN18">
            <v>0</v>
          </cell>
          <cell r="AO18">
            <v>0</v>
          </cell>
          <cell r="AQ18"/>
          <cell r="AR18">
            <v>3232503</v>
          </cell>
          <cell r="AS18"/>
          <cell r="AT18"/>
          <cell r="AV18">
            <v>0</v>
          </cell>
          <cell r="AW18">
            <v>0</v>
          </cell>
          <cell r="AX18">
            <v>0</v>
          </cell>
          <cell r="AY18">
            <v>0</v>
          </cell>
          <cell r="AZ18">
            <v>0</v>
          </cell>
          <cell r="BB18"/>
          <cell r="BC18"/>
          <cell r="BD18"/>
          <cell r="BE18"/>
          <cell r="BF18"/>
          <cell r="CF18">
            <v>0</v>
          </cell>
          <cell r="CG18">
            <v>28574559</v>
          </cell>
          <cell r="CH18">
            <v>0</v>
          </cell>
          <cell r="CI18">
            <v>0</v>
          </cell>
          <cell r="CK18">
            <v>0</v>
          </cell>
          <cell r="CL18">
            <v>28574559</v>
          </cell>
          <cell r="CM18"/>
          <cell r="CN18"/>
          <cell r="CP18">
            <v>0</v>
          </cell>
          <cell r="CQ18">
            <v>0</v>
          </cell>
          <cell r="CR18">
            <v>0</v>
          </cell>
          <cell r="CS18">
            <v>0</v>
          </cell>
          <cell r="CU18"/>
          <cell r="CV18"/>
          <cell r="CW18"/>
          <cell r="CX18"/>
          <cell r="DC18">
            <v>0</v>
          </cell>
          <cell r="DD18"/>
          <cell r="DE18">
            <v>2113487.04</v>
          </cell>
          <cell r="DF18">
            <v>634046.11</v>
          </cell>
          <cell r="DG18">
            <v>0</v>
          </cell>
          <cell r="DH18"/>
          <cell r="DM18">
            <v>111236.16</v>
          </cell>
          <cell r="DN18">
            <v>33370.85</v>
          </cell>
          <cell r="DO18">
            <v>0</v>
          </cell>
          <cell r="DP18"/>
          <cell r="DV18">
            <v>0</v>
          </cell>
          <cell r="DW18">
            <v>0</v>
          </cell>
          <cell r="DX18">
            <v>0</v>
          </cell>
          <cell r="DY18">
            <v>0</v>
          </cell>
          <cell r="DZ18">
            <v>0</v>
          </cell>
          <cell r="EA18">
            <v>0</v>
          </cell>
          <cell r="EB18">
            <v>0</v>
          </cell>
          <cell r="ED18"/>
          <cell r="EE18"/>
          <cell r="EF18"/>
          <cell r="EG18">
            <v>0</v>
          </cell>
          <cell r="EH18">
            <v>0</v>
          </cell>
          <cell r="EI18"/>
          <cell r="EJ18">
            <v>0</v>
          </cell>
          <cell r="EL18">
            <v>0</v>
          </cell>
          <cell r="EN18">
            <v>0</v>
          </cell>
          <cell r="ES18">
            <v>0</v>
          </cell>
          <cell r="EV18">
            <v>0</v>
          </cell>
          <cell r="EY18">
            <v>0</v>
          </cell>
          <cell r="FB18">
            <v>0</v>
          </cell>
          <cell r="FF18">
            <v>0</v>
          </cell>
          <cell r="FG18">
            <v>0</v>
          </cell>
          <cell r="FH18">
            <v>0</v>
          </cell>
          <cell r="FI18">
            <v>0</v>
          </cell>
          <cell r="FK18"/>
          <cell r="FL18"/>
          <cell r="FM18"/>
          <cell r="FN18"/>
          <cell r="FO18">
            <v>0</v>
          </cell>
          <cell r="FR18">
            <v>0</v>
          </cell>
          <cell r="FV18"/>
          <cell r="FW18"/>
          <cell r="FY18"/>
          <cell r="FZ18"/>
          <cell r="GB18">
            <v>0</v>
          </cell>
          <cell r="GC18">
            <v>0</v>
          </cell>
          <cell r="GE18"/>
          <cell r="GF18"/>
          <cell r="GS18">
            <v>0</v>
          </cell>
          <cell r="GV18">
            <v>0</v>
          </cell>
          <cell r="GY18">
            <v>1348233</v>
          </cell>
          <cell r="HB18">
            <v>1348233</v>
          </cell>
          <cell r="HE18">
            <v>0</v>
          </cell>
          <cell r="HH18">
            <v>0</v>
          </cell>
          <cell r="HX18">
            <v>0</v>
          </cell>
          <cell r="HY18">
            <v>0</v>
          </cell>
          <cell r="HZ18">
            <v>21739.13</v>
          </cell>
          <cell r="IA18">
            <v>2481.8799999999997</v>
          </cell>
          <cell r="IB18">
            <v>0</v>
          </cell>
          <cell r="IC18">
            <v>0</v>
          </cell>
          <cell r="IE18"/>
          <cell r="IF18"/>
          <cell r="IG18">
            <v>21739.13</v>
          </cell>
          <cell r="IH18">
            <v>2481.8799999999997</v>
          </cell>
          <cell r="II18">
            <v>0</v>
          </cell>
          <cell r="IJ18">
            <v>0</v>
          </cell>
          <cell r="IL18">
            <v>5763733.3399999999</v>
          </cell>
          <cell r="IM18">
            <v>14819600</v>
          </cell>
          <cell r="IN18">
            <v>0</v>
          </cell>
          <cell r="IO18">
            <v>0</v>
          </cell>
          <cell r="IP18">
            <v>0</v>
          </cell>
          <cell r="IQ18">
            <v>0</v>
          </cell>
          <cell r="IS18">
            <v>5763733.3099999996</v>
          </cell>
          <cell r="IT18">
            <v>14819600</v>
          </cell>
          <cell r="IU18">
            <v>0</v>
          </cell>
          <cell r="IV18">
            <v>0</v>
          </cell>
          <cell r="IW18"/>
          <cell r="IX18"/>
          <cell r="KB18">
            <v>0</v>
          </cell>
          <cell r="KC18">
            <v>0</v>
          </cell>
          <cell r="KD18">
            <v>0</v>
          </cell>
          <cell r="KE18">
            <v>0</v>
          </cell>
          <cell r="KG18"/>
          <cell r="KH18"/>
          <cell r="KI18"/>
          <cell r="KJ18"/>
          <cell r="KL18">
            <v>700000</v>
          </cell>
          <cell r="KM18">
            <v>0</v>
          </cell>
          <cell r="KN18">
            <v>0</v>
          </cell>
          <cell r="KO18">
            <v>0</v>
          </cell>
          <cell r="KP18">
            <v>0</v>
          </cell>
          <cell r="KQ18">
            <v>0</v>
          </cell>
          <cell r="KS18">
            <v>700000</v>
          </cell>
          <cell r="KT18"/>
          <cell r="KU18"/>
          <cell r="KV18"/>
          <cell r="KW18"/>
          <cell r="KX18"/>
          <cell r="KZ18">
            <v>0</v>
          </cell>
          <cell r="LB18">
            <v>0</v>
          </cell>
          <cell r="LH18">
            <v>0</v>
          </cell>
          <cell r="LI18">
            <v>0</v>
          </cell>
          <cell r="LJ18">
            <v>0</v>
          </cell>
          <cell r="LK18">
            <v>0</v>
          </cell>
          <cell r="LL18">
            <v>0</v>
          </cell>
          <cell r="LM18">
            <v>0</v>
          </cell>
          <cell r="LO18"/>
          <cell r="LP18"/>
          <cell r="LQ18"/>
          <cell r="LR18"/>
          <cell r="LS18"/>
          <cell r="LT18"/>
          <cell r="LV18">
            <v>0</v>
          </cell>
          <cell r="LW18">
            <v>0</v>
          </cell>
          <cell r="LX18">
            <v>0</v>
          </cell>
          <cell r="LY18">
            <v>0</v>
          </cell>
          <cell r="MA18"/>
          <cell r="MB18"/>
          <cell r="MC18"/>
          <cell r="MD18"/>
          <cell r="ND18">
            <v>338955.84</v>
          </cell>
          <cell r="NE18">
            <v>871600.72</v>
          </cell>
          <cell r="NG18">
            <v>338955.84</v>
          </cell>
          <cell r="NH18">
            <v>871600.72</v>
          </cell>
          <cell r="NV18">
            <v>0</v>
          </cell>
          <cell r="NW18">
            <v>0</v>
          </cell>
          <cell r="NX18">
            <v>0</v>
          </cell>
          <cell r="NY18">
            <v>0</v>
          </cell>
          <cell r="NZ18">
            <v>0</v>
          </cell>
          <cell r="OA18">
            <v>0</v>
          </cell>
          <cell r="OC18"/>
          <cell r="OD18"/>
          <cell r="OE18"/>
          <cell r="OF18"/>
          <cell r="OG18"/>
          <cell r="OH18"/>
          <cell r="OJ18">
            <v>0</v>
          </cell>
          <cell r="OK18">
            <v>0</v>
          </cell>
          <cell r="OL18">
            <v>0</v>
          </cell>
          <cell r="OM18">
            <v>0</v>
          </cell>
          <cell r="ON18">
            <v>0</v>
          </cell>
          <cell r="OO18">
            <v>0</v>
          </cell>
          <cell r="OP18">
            <v>0</v>
          </cell>
          <cell r="OQ18">
            <v>0</v>
          </cell>
          <cell r="OS18"/>
          <cell r="OT18"/>
          <cell r="OU18"/>
          <cell r="OV18"/>
          <cell r="OW18"/>
          <cell r="OX18"/>
          <cell r="OY18"/>
          <cell r="OZ18"/>
          <cell r="QK18">
            <v>44763359.969999999</v>
          </cell>
          <cell r="QL18">
            <v>44763359.969999999</v>
          </cell>
          <cell r="RC18">
            <v>9516590</v>
          </cell>
          <cell r="RD18">
            <v>9516590</v>
          </cell>
          <cell r="RE18">
            <v>4947463</v>
          </cell>
          <cell r="RF18">
            <v>4947463</v>
          </cell>
          <cell r="RG18">
            <v>1622300</v>
          </cell>
          <cell r="RH18">
            <v>1622300</v>
          </cell>
          <cell r="RI18">
            <v>5000</v>
          </cell>
          <cell r="RJ18">
            <v>5000</v>
          </cell>
          <cell r="RK18">
            <v>1348488</v>
          </cell>
          <cell r="RL18">
            <v>1348488</v>
          </cell>
          <cell r="RM18">
            <v>1223918</v>
          </cell>
          <cell r="RN18">
            <v>1191816</v>
          </cell>
          <cell r="RO18">
            <v>0</v>
          </cell>
          <cell r="RP18">
            <v>0</v>
          </cell>
          <cell r="RQ18">
            <v>4057000</v>
          </cell>
          <cell r="RT18">
            <v>4057000</v>
          </cell>
          <cell r="RY18">
            <v>0</v>
          </cell>
          <cell r="RZ18">
            <v>0</v>
          </cell>
          <cell r="SF18">
            <v>0</v>
          </cell>
          <cell r="SG18">
            <v>0</v>
          </cell>
          <cell r="SH18">
            <v>0</v>
          </cell>
          <cell r="SI18">
            <v>0</v>
          </cell>
          <cell r="SJ18">
            <v>0</v>
          </cell>
          <cell r="SK18">
            <v>0</v>
          </cell>
          <cell r="SL18">
            <v>0</v>
          </cell>
          <cell r="SN18">
            <v>0</v>
          </cell>
          <cell r="SO18">
            <v>0</v>
          </cell>
          <cell r="SP18">
            <v>0</v>
          </cell>
          <cell r="SQ18">
            <v>0</v>
          </cell>
          <cell r="SR18">
            <v>0</v>
          </cell>
          <cell r="SS18">
            <v>0</v>
          </cell>
          <cell r="ST18">
            <v>0</v>
          </cell>
          <cell r="SV18">
            <v>0</v>
          </cell>
          <cell r="SX18">
            <v>0</v>
          </cell>
          <cell r="SZ18">
            <v>0</v>
          </cell>
          <cell r="TB18">
            <v>0</v>
          </cell>
          <cell r="TH18">
            <v>0</v>
          </cell>
          <cell r="TJ18">
            <v>0</v>
          </cell>
          <cell r="TL18">
            <v>0</v>
          </cell>
          <cell r="TN18">
            <v>0</v>
          </cell>
        </row>
        <row r="19">
          <cell r="F19">
            <v>39350100</v>
          </cell>
          <cell r="G19">
            <v>39350100</v>
          </cell>
          <cell r="H19">
            <v>37265600</v>
          </cell>
          <cell r="I19">
            <v>37265600</v>
          </cell>
          <cell r="N19">
            <v>476914.99999999994</v>
          </cell>
          <cell r="O19">
            <v>476914.99999999994</v>
          </cell>
          <cell r="P19">
            <v>26535000</v>
          </cell>
          <cell r="Q19">
            <v>26535000</v>
          </cell>
          <cell r="X19">
            <v>0</v>
          </cell>
          <cell r="Y19">
            <v>0</v>
          </cell>
          <cell r="Z19">
            <v>0</v>
          </cell>
          <cell r="AC19">
            <v>0</v>
          </cell>
          <cell r="AD19">
            <v>3000000</v>
          </cell>
          <cell r="AI19">
            <v>157260617.84999996</v>
          </cell>
          <cell r="AL19">
            <v>0</v>
          </cell>
          <cell r="AM19">
            <v>0</v>
          </cell>
          <cell r="AN19">
            <v>0</v>
          </cell>
          <cell r="AO19">
            <v>0</v>
          </cell>
          <cell r="AQ19"/>
          <cell r="AR19"/>
          <cell r="AS19"/>
          <cell r="AT19"/>
          <cell r="AV19">
            <v>0</v>
          </cell>
          <cell r="AW19">
            <v>0</v>
          </cell>
          <cell r="AX19">
            <v>0</v>
          </cell>
          <cell r="AY19">
            <v>0</v>
          </cell>
          <cell r="AZ19">
            <v>0</v>
          </cell>
          <cell r="BB19"/>
          <cell r="BC19"/>
          <cell r="BD19"/>
          <cell r="BE19"/>
          <cell r="BF19"/>
          <cell r="CF19">
            <v>2715691.85</v>
          </cell>
          <cell r="CG19">
            <v>32378950</v>
          </cell>
          <cell r="CH19">
            <v>0</v>
          </cell>
          <cell r="CI19">
            <v>0</v>
          </cell>
          <cell r="CK19">
            <v>2286085.19</v>
          </cell>
          <cell r="CL19">
            <v>31813527.140000001</v>
          </cell>
          <cell r="CM19"/>
          <cell r="CN19"/>
          <cell r="CP19">
            <v>0</v>
          </cell>
          <cell r="CQ19">
            <v>0</v>
          </cell>
          <cell r="CR19">
            <v>0</v>
          </cell>
          <cell r="CS19">
            <v>0</v>
          </cell>
          <cell r="CU19"/>
          <cell r="CV19"/>
          <cell r="CW19"/>
          <cell r="CX19"/>
          <cell r="DC19">
            <v>0</v>
          </cell>
          <cell r="DD19"/>
          <cell r="DE19">
            <v>0</v>
          </cell>
          <cell r="DF19"/>
          <cell r="DG19">
            <v>0</v>
          </cell>
          <cell r="DH19"/>
          <cell r="DM19">
            <v>0</v>
          </cell>
          <cell r="DN19"/>
          <cell r="DO19">
            <v>0</v>
          </cell>
          <cell r="DP19"/>
          <cell r="DV19">
            <v>0</v>
          </cell>
          <cell r="DW19">
            <v>0</v>
          </cell>
          <cell r="DX19">
            <v>0</v>
          </cell>
          <cell r="DY19">
            <v>0</v>
          </cell>
          <cell r="DZ19">
            <v>0</v>
          </cell>
          <cell r="EA19">
            <v>0</v>
          </cell>
          <cell r="EB19">
            <v>0</v>
          </cell>
          <cell r="ED19"/>
          <cell r="EE19"/>
          <cell r="EF19"/>
          <cell r="EG19">
            <v>0</v>
          </cell>
          <cell r="EH19">
            <v>0</v>
          </cell>
          <cell r="EI19"/>
          <cell r="EJ19">
            <v>0</v>
          </cell>
          <cell r="EL19">
            <v>0</v>
          </cell>
          <cell r="EN19">
            <v>0</v>
          </cell>
          <cell r="ES19">
            <v>0</v>
          </cell>
          <cell r="EV19">
            <v>0</v>
          </cell>
          <cell r="EY19">
            <v>0</v>
          </cell>
          <cell r="FB19">
            <v>0</v>
          </cell>
          <cell r="FF19">
            <v>0</v>
          </cell>
          <cell r="FG19">
            <v>0</v>
          </cell>
          <cell r="FH19">
            <v>0</v>
          </cell>
          <cell r="FI19">
            <v>0</v>
          </cell>
          <cell r="FK19"/>
          <cell r="FL19"/>
          <cell r="FM19"/>
          <cell r="FN19"/>
          <cell r="FO19">
            <v>0</v>
          </cell>
          <cell r="FR19">
            <v>0</v>
          </cell>
          <cell r="FV19"/>
          <cell r="FW19"/>
          <cell r="FY19"/>
          <cell r="FZ19"/>
          <cell r="GB19">
            <v>93973.91</v>
          </cell>
          <cell r="GC19">
            <v>56578.79</v>
          </cell>
          <cell r="GE19">
            <v>1030.93</v>
          </cell>
          <cell r="GF19">
            <v>620.68999999999983</v>
          </cell>
          <cell r="GS19">
            <v>0</v>
          </cell>
          <cell r="GV19">
            <v>0</v>
          </cell>
          <cell r="GY19">
            <v>150000</v>
          </cell>
          <cell r="HB19">
            <v>150000</v>
          </cell>
          <cell r="HE19">
            <v>1350000</v>
          </cell>
          <cell r="HH19">
            <v>1350000</v>
          </cell>
          <cell r="HX19">
            <v>0</v>
          </cell>
          <cell r="HY19">
            <v>0</v>
          </cell>
          <cell r="HZ19">
            <v>0</v>
          </cell>
          <cell r="IA19">
            <v>0</v>
          </cell>
          <cell r="IB19">
            <v>0</v>
          </cell>
          <cell r="IC19">
            <v>0</v>
          </cell>
          <cell r="IE19"/>
          <cell r="IF19"/>
          <cell r="IG19">
            <v>0</v>
          </cell>
          <cell r="IH19">
            <v>0</v>
          </cell>
          <cell r="II19">
            <v>0</v>
          </cell>
          <cell r="IJ19">
            <v>0</v>
          </cell>
          <cell r="IL19">
            <v>0</v>
          </cell>
          <cell r="IM19">
            <v>0</v>
          </cell>
          <cell r="IN19">
            <v>72463.760000000009</v>
          </cell>
          <cell r="IO19">
            <v>8272.9499999999989</v>
          </cell>
          <cell r="IP19">
            <v>0</v>
          </cell>
          <cell r="IQ19">
            <v>0</v>
          </cell>
          <cell r="IS19"/>
          <cell r="IT19"/>
          <cell r="IU19">
            <v>72463.760000000009</v>
          </cell>
          <cell r="IV19">
            <v>8272.9499999999989</v>
          </cell>
          <cell r="IW19"/>
          <cell r="IX19"/>
          <cell r="KB19">
            <v>0</v>
          </cell>
          <cell r="KC19">
            <v>0</v>
          </cell>
          <cell r="KD19">
            <v>0</v>
          </cell>
          <cell r="KE19">
            <v>0</v>
          </cell>
          <cell r="KG19"/>
          <cell r="KH19"/>
          <cell r="KI19"/>
          <cell r="KJ19"/>
          <cell r="KL19">
            <v>283815</v>
          </cell>
          <cell r="KM19">
            <v>0</v>
          </cell>
          <cell r="KN19">
            <v>0</v>
          </cell>
          <cell r="KO19">
            <v>0</v>
          </cell>
          <cell r="KP19">
            <v>0</v>
          </cell>
          <cell r="KQ19">
            <v>0</v>
          </cell>
          <cell r="KS19">
            <v>283815</v>
          </cell>
          <cell r="KT19"/>
          <cell r="KU19"/>
          <cell r="KV19"/>
          <cell r="KW19"/>
          <cell r="KX19"/>
          <cell r="KZ19">
            <v>0</v>
          </cell>
          <cell r="LB19">
            <v>0</v>
          </cell>
          <cell r="LH19">
            <v>0</v>
          </cell>
          <cell r="LI19">
            <v>0</v>
          </cell>
          <cell r="LJ19">
            <v>0</v>
          </cell>
          <cell r="LK19">
            <v>0</v>
          </cell>
          <cell r="LL19">
            <v>0</v>
          </cell>
          <cell r="LM19">
            <v>0</v>
          </cell>
          <cell r="LO19"/>
          <cell r="LP19"/>
          <cell r="LQ19"/>
          <cell r="LR19"/>
          <cell r="LS19"/>
          <cell r="LT19"/>
          <cell r="LV19">
            <v>225000</v>
          </cell>
          <cell r="LW19">
            <v>4275000</v>
          </cell>
          <cell r="LX19">
            <v>400000</v>
          </cell>
          <cell r="LY19">
            <v>7600000</v>
          </cell>
          <cell r="MA19">
            <v>225000</v>
          </cell>
          <cell r="MB19">
            <v>4275000</v>
          </cell>
          <cell r="MC19">
            <v>400000</v>
          </cell>
          <cell r="MD19">
            <v>7600000</v>
          </cell>
          <cell r="ND19">
            <v>0</v>
          </cell>
          <cell r="NE19">
            <v>0</v>
          </cell>
          <cell r="NG19"/>
          <cell r="NH19"/>
          <cell r="NV19">
            <v>448507</v>
          </cell>
          <cell r="NW19">
            <v>1153303.7</v>
          </cell>
          <cell r="NX19">
            <v>0</v>
          </cell>
          <cell r="NY19">
            <v>0</v>
          </cell>
          <cell r="NZ19">
            <v>0</v>
          </cell>
          <cell r="OA19">
            <v>0</v>
          </cell>
          <cell r="OC19">
            <v>448507</v>
          </cell>
          <cell r="OD19">
            <v>1153303.7</v>
          </cell>
          <cell r="OE19"/>
          <cell r="OF19"/>
          <cell r="OG19"/>
          <cell r="OH19"/>
          <cell r="OJ19">
            <v>0</v>
          </cell>
          <cell r="OK19">
            <v>0</v>
          </cell>
          <cell r="OL19">
            <v>0</v>
          </cell>
          <cell r="OM19">
            <v>0</v>
          </cell>
          <cell r="ON19">
            <v>0</v>
          </cell>
          <cell r="OO19">
            <v>0</v>
          </cell>
          <cell r="OP19">
            <v>0</v>
          </cell>
          <cell r="OQ19">
            <v>0</v>
          </cell>
          <cell r="OS19"/>
          <cell r="OT19"/>
          <cell r="OU19"/>
          <cell r="OV19"/>
          <cell r="OW19"/>
          <cell r="OX19"/>
          <cell r="OY19"/>
          <cell r="OZ19"/>
          <cell r="QK19">
            <v>41799170.550000004</v>
          </cell>
          <cell r="QL19">
            <v>41799170.550000004</v>
          </cell>
          <cell r="RC19">
            <v>9960758</v>
          </cell>
          <cell r="RD19">
            <v>9960678.0600000005</v>
          </cell>
          <cell r="RE19">
            <v>5483171</v>
          </cell>
          <cell r="RF19">
            <v>5483171</v>
          </cell>
          <cell r="RG19">
            <v>1675000</v>
          </cell>
          <cell r="RH19">
            <v>1675000</v>
          </cell>
          <cell r="RI19">
            <v>3200</v>
          </cell>
          <cell r="RJ19">
            <v>3200</v>
          </cell>
          <cell r="RK19">
            <v>1191816.0000000002</v>
          </cell>
          <cell r="RL19">
            <v>1191816.0000000002</v>
          </cell>
          <cell r="RM19">
            <v>0</v>
          </cell>
          <cell r="RN19">
            <v>0</v>
          </cell>
          <cell r="RO19">
            <v>0</v>
          </cell>
          <cell r="RP19">
            <v>0</v>
          </cell>
          <cell r="RQ19">
            <v>4342000</v>
          </cell>
          <cell r="RT19">
            <v>4342000</v>
          </cell>
          <cell r="RY19">
            <v>0</v>
          </cell>
          <cell r="RZ19">
            <v>0</v>
          </cell>
          <cell r="SF19">
            <v>0</v>
          </cell>
          <cell r="SG19">
            <v>0</v>
          </cell>
          <cell r="SH19">
            <v>0</v>
          </cell>
          <cell r="SI19">
            <v>0</v>
          </cell>
          <cell r="SJ19">
            <v>0</v>
          </cell>
          <cell r="SK19">
            <v>0</v>
          </cell>
          <cell r="SL19">
            <v>0</v>
          </cell>
          <cell r="SN19">
            <v>0</v>
          </cell>
          <cell r="SO19">
            <v>0</v>
          </cell>
          <cell r="SP19">
            <v>0</v>
          </cell>
          <cell r="SQ19">
            <v>0</v>
          </cell>
          <cell r="SR19">
            <v>0</v>
          </cell>
          <cell r="SS19">
            <v>0</v>
          </cell>
          <cell r="ST19">
            <v>0</v>
          </cell>
          <cell r="SV19">
            <v>0</v>
          </cell>
          <cell r="SX19">
            <v>0</v>
          </cell>
          <cell r="SZ19">
            <v>0</v>
          </cell>
          <cell r="TB19">
            <v>0</v>
          </cell>
          <cell r="TH19">
            <v>0</v>
          </cell>
          <cell r="TJ19">
            <v>0</v>
          </cell>
          <cell r="TL19">
            <v>0</v>
          </cell>
          <cell r="TN19">
            <v>0</v>
          </cell>
        </row>
        <row r="20">
          <cell r="F20">
            <v>51810000</v>
          </cell>
          <cell r="G20">
            <v>51810000</v>
          </cell>
          <cell r="H20">
            <v>20561500</v>
          </cell>
          <cell r="I20">
            <v>20561500</v>
          </cell>
          <cell r="N20">
            <v>42080879</v>
          </cell>
          <cell r="O20">
            <v>42080879</v>
          </cell>
          <cell r="P20">
            <v>27752000</v>
          </cell>
          <cell r="Q20">
            <v>27752000</v>
          </cell>
          <cell r="X20">
            <v>0</v>
          </cell>
          <cell r="Y20">
            <v>0</v>
          </cell>
          <cell r="Z20">
            <v>0</v>
          </cell>
          <cell r="AC20">
            <v>0</v>
          </cell>
          <cell r="AD20">
            <v>0</v>
          </cell>
          <cell r="AI20">
            <v>125093394.76000001</v>
          </cell>
          <cell r="AL20">
            <v>0</v>
          </cell>
          <cell r="AM20">
            <v>0</v>
          </cell>
          <cell r="AN20">
            <v>0</v>
          </cell>
          <cell r="AO20">
            <v>0</v>
          </cell>
          <cell r="AQ20"/>
          <cell r="AR20"/>
          <cell r="AS20"/>
          <cell r="AT20"/>
          <cell r="AV20">
            <v>0</v>
          </cell>
          <cell r="AW20">
            <v>0</v>
          </cell>
          <cell r="AX20">
            <v>8900000</v>
          </cell>
          <cell r="AY20">
            <v>0</v>
          </cell>
          <cell r="AZ20">
            <v>0</v>
          </cell>
          <cell r="BB20"/>
          <cell r="BC20"/>
          <cell r="BD20">
            <v>8059800.1200000001</v>
          </cell>
          <cell r="BE20"/>
          <cell r="BF20"/>
          <cell r="CF20">
            <v>0</v>
          </cell>
          <cell r="CG20">
            <v>19859951</v>
          </cell>
          <cell r="CH20">
            <v>0</v>
          </cell>
          <cell r="CI20">
            <v>0</v>
          </cell>
          <cell r="CK20">
            <v>0</v>
          </cell>
          <cell r="CL20">
            <v>19859951</v>
          </cell>
          <cell r="CM20"/>
          <cell r="CN20"/>
          <cell r="CP20">
            <v>0</v>
          </cell>
          <cell r="CQ20">
            <v>0</v>
          </cell>
          <cell r="CR20">
            <v>0</v>
          </cell>
          <cell r="CS20">
            <v>0</v>
          </cell>
          <cell r="CU20"/>
          <cell r="CV20"/>
          <cell r="CW20"/>
          <cell r="CX20"/>
          <cell r="DC20">
            <v>0</v>
          </cell>
          <cell r="DD20"/>
          <cell r="DE20">
            <v>0</v>
          </cell>
          <cell r="DF20"/>
          <cell r="DG20">
            <v>0</v>
          </cell>
          <cell r="DH20"/>
          <cell r="DM20">
            <v>0</v>
          </cell>
          <cell r="DN20"/>
          <cell r="DO20">
            <v>0</v>
          </cell>
          <cell r="DP20"/>
          <cell r="DV20">
            <v>0</v>
          </cell>
          <cell r="DW20">
            <v>0</v>
          </cell>
          <cell r="DX20">
            <v>0</v>
          </cell>
          <cell r="DY20">
            <v>0</v>
          </cell>
          <cell r="DZ20">
            <v>0</v>
          </cell>
          <cell r="EA20">
            <v>0</v>
          </cell>
          <cell r="EB20">
            <v>0</v>
          </cell>
          <cell r="ED20"/>
          <cell r="EE20"/>
          <cell r="EF20"/>
          <cell r="EG20">
            <v>0</v>
          </cell>
          <cell r="EH20">
            <v>0</v>
          </cell>
          <cell r="EI20"/>
          <cell r="EJ20">
            <v>0</v>
          </cell>
          <cell r="EL20">
            <v>0</v>
          </cell>
          <cell r="EN20">
            <v>0</v>
          </cell>
          <cell r="ES20">
            <v>0</v>
          </cell>
          <cell r="EV20">
            <v>0</v>
          </cell>
          <cell r="EY20">
            <v>0</v>
          </cell>
          <cell r="FB20">
            <v>0</v>
          </cell>
          <cell r="FF20">
            <v>143220</v>
          </cell>
          <cell r="FG20">
            <v>2721180</v>
          </cell>
          <cell r="FH20">
            <v>0</v>
          </cell>
          <cell r="FI20">
            <v>0</v>
          </cell>
          <cell r="FK20">
            <v>143220</v>
          </cell>
          <cell r="FL20">
            <v>2721180</v>
          </cell>
          <cell r="FM20"/>
          <cell r="FN20"/>
          <cell r="FO20">
            <v>0</v>
          </cell>
          <cell r="FR20">
            <v>0</v>
          </cell>
          <cell r="FV20"/>
          <cell r="FW20"/>
          <cell r="FY20"/>
          <cell r="FZ20"/>
          <cell r="GB20">
            <v>483965.75</v>
          </cell>
          <cell r="GC20">
            <v>291380.74</v>
          </cell>
          <cell r="GE20">
            <v>228869.34</v>
          </cell>
          <cell r="GF20">
            <v>137795.12000000002</v>
          </cell>
          <cell r="GS20">
            <v>0</v>
          </cell>
          <cell r="GV20">
            <v>0</v>
          </cell>
          <cell r="GY20">
            <v>1348233</v>
          </cell>
          <cell r="HB20">
            <v>1348233</v>
          </cell>
          <cell r="HE20">
            <v>0</v>
          </cell>
          <cell r="HH20">
            <v>0</v>
          </cell>
          <cell r="HX20">
            <v>0</v>
          </cell>
          <cell r="HY20">
            <v>0</v>
          </cell>
          <cell r="HZ20">
            <v>362318.83999999997</v>
          </cell>
          <cell r="IA20">
            <v>41364.730000000003</v>
          </cell>
          <cell r="IB20">
            <v>129032.26</v>
          </cell>
          <cell r="IC20">
            <v>155419.35999999999</v>
          </cell>
          <cell r="IE20"/>
          <cell r="IF20"/>
          <cell r="IG20">
            <v>362318.83999999997</v>
          </cell>
          <cell r="IH20">
            <v>41364.730000000003</v>
          </cell>
          <cell r="II20">
            <v>129032.26</v>
          </cell>
          <cell r="IJ20">
            <v>155419.35999999999</v>
          </cell>
          <cell r="IL20">
            <v>0</v>
          </cell>
          <cell r="IM20">
            <v>0</v>
          </cell>
          <cell r="IN20">
            <v>0</v>
          </cell>
          <cell r="IO20">
            <v>0</v>
          </cell>
          <cell r="IP20">
            <v>0</v>
          </cell>
          <cell r="IQ20">
            <v>0</v>
          </cell>
          <cell r="IS20"/>
          <cell r="IT20"/>
          <cell r="IU20">
            <v>0</v>
          </cell>
          <cell r="IV20">
            <v>0</v>
          </cell>
          <cell r="IW20"/>
          <cell r="IX20"/>
          <cell r="KB20">
            <v>0</v>
          </cell>
          <cell r="KC20">
            <v>0</v>
          </cell>
          <cell r="KD20">
            <v>0</v>
          </cell>
          <cell r="KE20">
            <v>0</v>
          </cell>
          <cell r="KG20"/>
          <cell r="KH20"/>
          <cell r="KI20"/>
          <cell r="KJ20"/>
          <cell r="KL20">
            <v>700000</v>
          </cell>
          <cell r="KM20">
            <v>0</v>
          </cell>
          <cell r="KN20">
            <v>0</v>
          </cell>
          <cell r="KO20">
            <v>0</v>
          </cell>
          <cell r="KP20">
            <v>0</v>
          </cell>
          <cell r="KQ20">
            <v>0</v>
          </cell>
          <cell r="KS20">
            <v>700000</v>
          </cell>
          <cell r="KT20"/>
          <cell r="KU20"/>
          <cell r="KV20"/>
          <cell r="KW20"/>
          <cell r="KX20"/>
          <cell r="KZ20">
            <v>0</v>
          </cell>
          <cell r="LB20">
            <v>0</v>
          </cell>
          <cell r="LH20">
            <v>0</v>
          </cell>
          <cell r="LI20">
            <v>0</v>
          </cell>
          <cell r="LJ20">
            <v>0</v>
          </cell>
          <cell r="LK20">
            <v>0</v>
          </cell>
          <cell r="LL20">
            <v>0</v>
          </cell>
          <cell r="LM20">
            <v>0</v>
          </cell>
          <cell r="LO20"/>
          <cell r="LP20"/>
          <cell r="LQ20"/>
          <cell r="LR20"/>
          <cell r="LS20"/>
          <cell r="LT20"/>
          <cell r="LV20">
            <v>0</v>
          </cell>
          <cell r="LW20">
            <v>0</v>
          </cell>
          <cell r="LX20">
            <v>0</v>
          </cell>
          <cell r="LY20">
            <v>0</v>
          </cell>
          <cell r="MA20"/>
          <cell r="MB20"/>
          <cell r="MC20"/>
          <cell r="MD20"/>
          <cell r="ND20">
            <v>0</v>
          </cell>
          <cell r="NE20">
            <v>0</v>
          </cell>
          <cell r="NG20"/>
          <cell r="NH20"/>
          <cell r="NV20">
            <v>0</v>
          </cell>
          <cell r="NW20">
            <v>0</v>
          </cell>
          <cell r="NX20">
            <v>0</v>
          </cell>
          <cell r="NY20">
            <v>0</v>
          </cell>
          <cell r="NZ20">
            <v>0</v>
          </cell>
          <cell r="OA20">
            <v>0</v>
          </cell>
          <cell r="OC20"/>
          <cell r="OD20"/>
          <cell r="OE20"/>
          <cell r="OF20"/>
          <cell r="OG20"/>
          <cell r="OH20"/>
          <cell r="OJ20">
            <v>0</v>
          </cell>
          <cell r="OK20">
            <v>0</v>
          </cell>
          <cell r="OL20">
            <v>0</v>
          </cell>
          <cell r="OM20">
            <v>0</v>
          </cell>
          <cell r="ON20">
            <v>0</v>
          </cell>
          <cell r="OO20">
            <v>0</v>
          </cell>
          <cell r="OP20">
            <v>0</v>
          </cell>
          <cell r="OQ20">
            <v>0</v>
          </cell>
          <cell r="OS20"/>
          <cell r="OT20"/>
          <cell r="OU20"/>
          <cell r="OV20"/>
          <cell r="OW20"/>
          <cell r="OX20"/>
          <cell r="OY20"/>
          <cell r="OZ20"/>
          <cell r="QK20">
            <v>18774056.559999999</v>
          </cell>
          <cell r="QL20">
            <v>18774056.559999999</v>
          </cell>
          <cell r="RC20">
            <v>12642022</v>
          </cell>
          <cell r="RD20">
            <v>12642022</v>
          </cell>
          <cell r="RE20">
            <v>1730498</v>
          </cell>
          <cell r="RF20">
            <v>1699365.76</v>
          </cell>
          <cell r="RG20">
            <v>1166600</v>
          </cell>
          <cell r="RH20">
            <v>1166600</v>
          </cell>
          <cell r="RI20">
            <v>0</v>
          </cell>
          <cell r="RJ20">
            <v>0</v>
          </cell>
          <cell r="RK20">
            <v>1348488</v>
          </cell>
          <cell r="RL20">
            <v>1348488</v>
          </cell>
          <cell r="RM20">
            <v>0</v>
          </cell>
          <cell r="RN20">
            <v>0</v>
          </cell>
          <cell r="RO20">
            <v>0</v>
          </cell>
          <cell r="RP20">
            <v>0</v>
          </cell>
          <cell r="RQ20">
            <v>2832900</v>
          </cell>
          <cell r="RT20">
            <v>2832900</v>
          </cell>
          <cell r="RY20">
            <v>0</v>
          </cell>
          <cell r="RZ20">
            <v>0</v>
          </cell>
          <cell r="SF20">
            <v>0</v>
          </cell>
          <cell r="SG20">
            <v>0</v>
          </cell>
          <cell r="SH20">
            <v>0</v>
          </cell>
          <cell r="SI20">
            <v>0</v>
          </cell>
          <cell r="SJ20">
            <v>0</v>
          </cell>
          <cell r="SK20">
            <v>0</v>
          </cell>
          <cell r="SL20">
            <v>0</v>
          </cell>
          <cell r="SN20">
            <v>0</v>
          </cell>
          <cell r="SO20">
            <v>0</v>
          </cell>
          <cell r="SP20">
            <v>0</v>
          </cell>
          <cell r="SQ20">
            <v>0</v>
          </cell>
          <cell r="SR20">
            <v>0</v>
          </cell>
          <cell r="SS20">
            <v>0</v>
          </cell>
          <cell r="ST20">
            <v>0</v>
          </cell>
          <cell r="SV20">
            <v>0</v>
          </cell>
          <cell r="SX20">
            <v>0</v>
          </cell>
          <cell r="SZ20">
            <v>0</v>
          </cell>
          <cell r="TB20">
            <v>0</v>
          </cell>
          <cell r="TH20">
            <v>0</v>
          </cell>
          <cell r="TJ20">
            <v>0</v>
          </cell>
          <cell r="TL20">
            <v>0</v>
          </cell>
          <cell r="TN20">
            <v>0</v>
          </cell>
        </row>
        <row r="21">
          <cell r="F21">
            <v>16366400</v>
          </cell>
          <cell r="G21">
            <v>16366400</v>
          </cell>
          <cell r="H21">
            <v>4727500</v>
          </cell>
          <cell r="I21">
            <v>4727500</v>
          </cell>
          <cell r="N21">
            <v>22929486</v>
          </cell>
          <cell r="O21">
            <v>22929486</v>
          </cell>
          <cell r="P21">
            <v>19184400</v>
          </cell>
          <cell r="Q21">
            <v>19184400</v>
          </cell>
          <cell r="X21">
            <v>0</v>
          </cell>
          <cell r="Y21">
            <v>0</v>
          </cell>
          <cell r="Z21">
            <v>587764</v>
          </cell>
          <cell r="AC21">
            <v>0</v>
          </cell>
          <cell r="AD21">
            <v>0</v>
          </cell>
          <cell r="AI21">
            <v>156673093.87</v>
          </cell>
          <cell r="AL21">
            <v>0</v>
          </cell>
          <cell r="AM21">
            <v>20314851</v>
          </cell>
          <cell r="AN21">
            <v>0</v>
          </cell>
          <cell r="AO21">
            <v>0</v>
          </cell>
          <cell r="AQ21"/>
          <cell r="AR21">
            <v>20314851</v>
          </cell>
          <cell r="AS21"/>
          <cell r="AT21"/>
          <cell r="AV21">
            <v>0</v>
          </cell>
          <cell r="AW21">
            <v>0</v>
          </cell>
          <cell r="AX21">
            <v>0</v>
          </cell>
          <cell r="AY21">
            <v>0</v>
          </cell>
          <cell r="AZ21">
            <v>0</v>
          </cell>
          <cell r="BB21"/>
          <cell r="BC21"/>
          <cell r="BD21"/>
          <cell r="BE21"/>
          <cell r="BF21"/>
          <cell r="CF21">
            <v>0</v>
          </cell>
          <cell r="CG21">
            <v>14816681</v>
          </cell>
          <cell r="CH21">
            <v>0</v>
          </cell>
          <cell r="CI21">
            <v>0</v>
          </cell>
          <cell r="CK21">
            <v>0</v>
          </cell>
          <cell r="CL21">
            <v>14816681</v>
          </cell>
          <cell r="CM21"/>
          <cell r="CN21"/>
          <cell r="CP21">
            <v>0</v>
          </cell>
          <cell r="CQ21">
            <v>0</v>
          </cell>
          <cell r="CR21">
            <v>0</v>
          </cell>
          <cell r="CS21">
            <v>0</v>
          </cell>
          <cell r="CU21"/>
          <cell r="CV21"/>
          <cell r="CW21"/>
          <cell r="CX21"/>
          <cell r="DC21">
            <v>0</v>
          </cell>
          <cell r="DD21"/>
          <cell r="DE21">
            <v>0</v>
          </cell>
          <cell r="DF21"/>
          <cell r="DG21">
            <v>0</v>
          </cell>
          <cell r="DH21"/>
          <cell r="DM21">
            <v>0</v>
          </cell>
          <cell r="DN21"/>
          <cell r="DO21">
            <v>0</v>
          </cell>
          <cell r="DP21"/>
          <cell r="DV21">
            <v>0</v>
          </cell>
          <cell r="DW21">
            <v>0</v>
          </cell>
          <cell r="DX21">
            <v>0</v>
          </cell>
          <cell r="DY21">
            <v>0</v>
          </cell>
          <cell r="DZ21">
            <v>0</v>
          </cell>
          <cell r="EA21">
            <v>0</v>
          </cell>
          <cell r="EB21">
            <v>0</v>
          </cell>
          <cell r="ED21"/>
          <cell r="EE21"/>
          <cell r="EF21"/>
          <cell r="EG21">
            <v>0</v>
          </cell>
          <cell r="EH21">
            <v>0</v>
          </cell>
          <cell r="EI21"/>
          <cell r="EJ21">
            <v>0</v>
          </cell>
          <cell r="EL21">
            <v>0</v>
          </cell>
          <cell r="EN21">
            <v>0</v>
          </cell>
          <cell r="ES21">
            <v>0</v>
          </cell>
          <cell r="EV21">
            <v>0</v>
          </cell>
          <cell r="EY21">
            <v>0</v>
          </cell>
          <cell r="FB21">
            <v>0</v>
          </cell>
          <cell r="FF21">
            <v>143220</v>
          </cell>
          <cell r="FG21">
            <v>2721180</v>
          </cell>
          <cell r="FH21">
            <v>0</v>
          </cell>
          <cell r="FI21">
            <v>0</v>
          </cell>
          <cell r="FK21">
            <v>143220</v>
          </cell>
          <cell r="FL21">
            <v>2721180</v>
          </cell>
          <cell r="FM21"/>
          <cell r="FN21"/>
          <cell r="FO21">
            <v>0</v>
          </cell>
          <cell r="FR21">
            <v>0</v>
          </cell>
          <cell r="FV21"/>
          <cell r="FW21"/>
          <cell r="FY21"/>
          <cell r="FZ21"/>
          <cell r="GB21">
            <v>0</v>
          </cell>
          <cell r="GC21">
            <v>0</v>
          </cell>
          <cell r="GE21"/>
          <cell r="GF21"/>
          <cell r="GS21">
            <v>0</v>
          </cell>
          <cell r="GV21">
            <v>0</v>
          </cell>
          <cell r="GY21">
            <v>1000000</v>
          </cell>
          <cell r="HB21">
            <v>1000000</v>
          </cell>
          <cell r="HE21">
            <v>348234</v>
          </cell>
          <cell r="HH21">
            <v>348234</v>
          </cell>
          <cell r="HX21">
            <v>0</v>
          </cell>
          <cell r="HY21">
            <v>0</v>
          </cell>
          <cell r="HZ21">
            <v>7246.38</v>
          </cell>
          <cell r="IA21">
            <v>827.29</v>
          </cell>
          <cell r="IB21">
            <v>0</v>
          </cell>
          <cell r="IC21">
            <v>0</v>
          </cell>
          <cell r="IE21"/>
          <cell r="IF21"/>
          <cell r="IG21">
            <v>7246.38</v>
          </cell>
          <cell r="IH21">
            <v>827.29</v>
          </cell>
          <cell r="II21">
            <v>0</v>
          </cell>
          <cell r="IJ21">
            <v>0</v>
          </cell>
          <cell r="IL21">
            <v>0</v>
          </cell>
          <cell r="IM21">
            <v>0</v>
          </cell>
          <cell r="IN21">
            <v>0</v>
          </cell>
          <cell r="IO21">
            <v>0</v>
          </cell>
          <cell r="IP21">
            <v>0</v>
          </cell>
          <cell r="IQ21">
            <v>0</v>
          </cell>
          <cell r="IS21"/>
          <cell r="IT21"/>
          <cell r="IU21">
            <v>0</v>
          </cell>
          <cell r="IV21">
            <v>0</v>
          </cell>
          <cell r="IW21"/>
          <cell r="IX21"/>
          <cell r="KB21">
            <v>0</v>
          </cell>
          <cell r="KC21">
            <v>0</v>
          </cell>
          <cell r="KD21">
            <v>0</v>
          </cell>
          <cell r="KE21">
            <v>0</v>
          </cell>
          <cell r="KG21"/>
          <cell r="KH21"/>
          <cell r="KI21"/>
          <cell r="KJ21"/>
          <cell r="KL21">
            <v>0</v>
          </cell>
          <cell r="KM21">
            <v>0</v>
          </cell>
          <cell r="KN21">
            <v>0</v>
          </cell>
          <cell r="KO21">
            <v>0</v>
          </cell>
          <cell r="KP21">
            <v>0</v>
          </cell>
          <cell r="KQ21">
            <v>0</v>
          </cell>
          <cell r="KS21">
            <v>0</v>
          </cell>
          <cell r="KT21"/>
          <cell r="KU21"/>
          <cell r="KV21"/>
          <cell r="KW21"/>
          <cell r="KX21"/>
          <cell r="KZ21">
            <v>0</v>
          </cell>
          <cell r="LB21">
            <v>0</v>
          </cell>
          <cell r="LH21">
            <v>0</v>
          </cell>
          <cell r="LI21">
            <v>0</v>
          </cell>
          <cell r="LJ21">
            <v>0</v>
          </cell>
          <cell r="LK21">
            <v>0</v>
          </cell>
          <cell r="LL21">
            <v>0</v>
          </cell>
          <cell r="LM21">
            <v>0</v>
          </cell>
          <cell r="LO21"/>
          <cell r="LP21"/>
          <cell r="LQ21"/>
          <cell r="LR21"/>
          <cell r="LS21"/>
          <cell r="LT21"/>
          <cell r="LV21">
            <v>0</v>
          </cell>
          <cell r="LW21">
            <v>0</v>
          </cell>
          <cell r="LX21">
            <v>0</v>
          </cell>
          <cell r="LY21">
            <v>0</v>
          </cell>
          <cell r="MA21"/>
          <cell r="MB21"/>
          <cell r="MC21"/>
          <cell r="MD21"/>
          <cell r="ND21">
            <v>0</v>
          </cell>
          <cell r="NE21">
            <v>0</v>
          </cell>
          <cell r="NG21"/>
          <cell r="NH21"/>
          <cell r="NV21">
            <v>0</v>
          </cell>
          <cell r="NW21">
            <v>0</v>
          </cell>
          <cell r="NX21">
            <v>0</v>
          </cell>
          <cell r="NY21">
            <v>0</v>
          </cell>
          <cell r="NZ21">
            <v>0</v>
          </cell>
          <cell r="OA21">
            <v>0</v>
          </cell>
          <cell r="OC21"/>
          <cell r="OD21"/>
          <cell r="OE21"/>
          <cell r="OF21"/>
          <cell r="OG21"/>
          <cell r="OH21"/>
          <cell r="OJ21">
            <v>0</v>
          </cell>
          <cell r="OK21">
            <v>0</v>
          </cell>
          <cell r="OL21">
            <v>0</v>
          </cell>
          <cell r="OM21">
            <v>0</v>
          </cell>
          <cell r="ON21">
            <v>0</v>
          </cell>
          <cell r="OO21">
            <v>0</v>
          </cell>
          <cell r="OP21">
            <v>0</v>
          </cell>
          <cell r="OQ21">
            <v>0</v>
          </cell>
          <cell r="OS21"/>
          <cell r="OT21"/>
          <cell r="OU21"/>
          <cell r="OV21"/>
          <cell r="OW21"/>
          <cell r="OX21"/>
          <cell r="OY21"/>
          <cell r="OZ21"/>
          <cell r="QK21">
            <v>16829694.050000001</v>
          </cell>
          <cell r="QL21">
            <v>16829694.050000001</v>
          </cell>
          <cell r="RC21">
            <v>6987151</v>
          </cell>
          <cell r="RD21">
            <v>6984825.7599999998</v>
          </cell>
          <cell r="RE21">
            <v>2158380</v>
          </cell>
          <cell r="RF21">
            <v>2058886.69</v>
          </cell>
          <cell r="RG21">
            <v>654100</v>
          </cell>
          <cell r="RH21">
            <v>654100</v>
          </cell>
          <cell r="RI21">
            <v>2000</v>
          </cell>
          <cell r="RJ21">
            <v>0</v>
          </cell>
          <cell r="RK21">
            <v>2383632.0000000005</v>
          </cell>
          <cell r="RL21">
            <v>2383632.0000000005</v>
          </cell>
          <cell r="RM21">
            <v>0</v>
          </cell>
          <cell r="RN21">
            <v>0</v>
          </cell>
          <cell r="RO21">
            <v>0</v>
          </cell>
          <cell r="RP21">
            <v>0</v>
          </cell>
          <cell r="RQ21">
            <v>2616208</v>
          </cell>
          <cell r="RT21">
            <v>2616208</v>
          </cell>
          <cell r="RY21">
            <v>0</v>
          </cell>
          <cell r="RZ21">
            <v>0</v>
          </cell>
          <cell r="SF21">
            <v>0</v>
          </cell>
          <cell r="SG21">
            <v>0</v>
          </cell>
          <cell r="SH21">
            <v>0</v>
          </cell>
          <cell r="SI21">
            <v>0</v>
          </cell>
          <cell r="SJ21">
            <v>0</v>
          </cell>
          <cell r="SK21">
            <v>0</v>
          </cell>
          <cell r="SL21">
            <v>0</v>
          </cell>
          <cell r="SN21">
            <v>0</v>
          </cell>
          <cell r="SO21">
            <v>0</v>
          </cell>
          <cell r="SP21">
            <v>0</v>
          </cell>
          <cell r="SQ21">
            <v>0</v>
          </cell>
          <cell r="SR21">
            <v>0</v>
          </cell>
          <cell r="SS21">
            <v>0</v>
          </cell>
          <cell r="ST21">
            <v>0</v>
          </cell>
          <cell r="SV21">
            <v>0</v>
          </cell>
          <cell r="SX21">
            <v>0</v>
          </cell>
          <cell r="SZ21">
            <v>0</v>
          </cell>
          <cell r="TB21">
            <v>0</v>
          </cell>
          <cell r="TH21">
            <v>0</v>
          </cell>
          <cell r="TJ21">
            <v>0</v>
          </cell>
          <cell r="TL21">
            <v>0</v>
          </cell>
          <cell r="TN21">
            <v>0</v>
          </cell>
        </row>
        <row r="22">
          <cell r="F22">
            <v>40013300</v>
          </cell>
          <cell r="G22">
            <v>40013300</v>
          </cell>
          <cell r="H22">
            <v>58893000</v>
          </cell>
          <cell r="I22">
            <v>58893000</v>
          </cell>
          <cell r="N22">
            <v>15222325</v>
          </cell>
          <cell r="O22">
            <v>15222325</v>
          </cell>
          <cell r="P22">
            <v>38329400</v>
          </cell>
          <cell r="Q22">
            <v>38329400</v>
          </cell>
          <cell r="X22">
            <v>0</v>
          </cell>
          <cell r="Y22">
            <v>0</v>
          </cell>
          <cell r="Z22">
            <v>0</v>
          </cell>
          <cell r="AC22">
            <v>600000</v>
          </cell>
          <cell r="AD22">
            <v>0</v>
          </cell>
          <cell r="AI22">
            <v>297517539.63999999</v>
          </cell>
          <cell r="AL22">
            <v>0</v>
          </cell>
          <cell r="AM22">
            <v>49960365</v>
          </cell>
          <cell r="AN22">
            <v>0</v>
          </cell>
          <cell r="AO22">
            <v>0</v>
          </cell>
          <cell r="AQ22"/>
          <cell r="AR22">
            <v>49323256</v>
          </cell>
          <cell r="AS22"/>
          <cell r="AT22"/>
          <cell r="AV22">
            <v>0</v>
          </cell>
          <cell r="AW22">
            <v>0</v>
          </cell>
          <cell r="AX22">
            <v>0</v>
          </cell>
          <cell r="AY22">
            <v>0</v>
          </cell>
          <cell r="AZ22">
            <v>0</v>
          </cell>
          <cell r="BB22"/>
          <cell r="BC22"/>
          <cell r="BD22"/>
          <cell r="BE22"/>
          <cell r="BF22"/>
          <cell r="CF22">
            <v>0</v>
          </cell>
          <cell r="CG22">
            <v>19557654</v>
          </cell>
          <cell r="CH22">
            <v>0</v>
          </cell>
          <cell r="CI22">
            <v>0</v>
          </cell>
          <cell r="CK22">
            <v>0</v>
          </cell>
          <cell r="CL22">
            <v>19557654</v>
          </cell>
          <cell r="CM22"/>
          <cell r="CN22"/>
          <cell r="CP22">
            <v>0</v>
          </cell>
          <cell r="CQ22">
            <v>22523670</v>
          </cell>
          <cell r="CR22">
            <v>0</v>
          </cell>
          <cell r="CS22">
            <v>0</v>
          </cell>
          <cell r="CU22"/>
          <cell r="CV22">
            <v>22523670</v>
          </cell>
          <cell r="CW22"/>
          <cell r="CX22"/>
          <cell r="DC22">
            <v>0</v>
          </cell>
          <cell r="DD22"/>
          <cell r="DE22">
            <v>0</v>
          </cell>
          <cell r="DF22"/>
          <cell r="DG22">
            <v>0</v>
          </cell>
          <cell r="DH22"/>
          <cell r="DM22">
            <v>0</v>
          </cell>
          <cell r="DN22"/>
          <cell r="DO22">
            <v>0</v>
          </cell>
          <cell r="DP22"/>
          <cell r="DV22">
            <v>0</v>
          </cell>
          <cell r="DW22">
            <v>0</v>
          </cell>
          <cell r="DX22">
            <v>0</v>
          </cell>
          <cell r="DY22">
            <v>0</v>
          </cell>
          <cell r="DZ22">
            <v>0</v>
          </cell>
          <cell r="EA22">
            <v>0</v>
          </cell>
          <cell r="EB22">
            <v>0</v>
          </cell>
          <cell r="ED22"/>
          <cell r="EE22"/>
          <cell r="EF22"/>
          <cell r="EG22">
            <v>0</v>
          </cell>
          <cell r="EH22">
            <v>0</v>
          </cell>
          <cell r="EI22"/>
          <cell r="EJ22">
            <v>0</v>
          </cell>
          <cell r="EL22">
            <v>421875</v>
          </cell>
          <cell r="EN22">
            <v>421875</v>
          </cell>
          <cell r="ES22">
            <v>0</v>
          </cell>
          <cell r="EV22">
            <v>0</v>
          </cell>
          <cell r="EY22">
            <v>0</v>
          </cell>
          <cell r="FB22">
            <v>0</v>
          </cell>
          <cell r="FF22">
            <v>0</v>
          </cell>
          <cell r="FG22">
            <v>0</v>
          </cell>
          <cell r="FH22">
            <v>0</v>
          </cell>
          <cell r="FI22">
            <v>0</v>
          </cell>
          <cell r="FK22">
            <v>0</v>
          </cell>
          <cell r="FL22">
            <v>0</v>
          </cell>
          <cell r="FM22"/>
          <cell r="FN22"/>
          <cell r="FO22">
            <v>0</v>
          </cell>
          <cell r="FR22">
            <v>0</v>
          </cell>
          <cell r="FV22"/>
          <cell r="FW22"/>
          <cell r="FY22"/>
          <cell r="FZ22"/>
          <cell r="GB22">
            <v>105185.48</v>
          </cell>
          <cell r="GC22">
            <v>63328.91</v>
          </cell>
          <cell r="GE22"/>
          <cell r="GF22"/>
          <cell r="GS22">
            <v>0</v>
          </cell>
          <cell r="GV22">
            <v>0</v>
          </cell>
          <cell r="GY22">
            <v>1500000</v>
          </cell>
          <cell r="HB22">
            <v>1500000</v>
          </cell>
          <cell r="HE22">
            <v>0</v>
          </cell>
          <cell r="HH22">
            <v>0</v>
          </cell>
          <cell r="HX22">
            <v>0</v>
          </cell>
          <cell r="HY22">
            <v>0</v>
          </cell>
          <cell r="HZ22">
            <v>217391.3</v>
          </cell>
          <cell r="IA22">
            <v>24818.84</v>
          </cell>
          <cell r="IB22">
            <v>0</v>
          </cell>
          <cell r="IC22">
            <v>0</v>
          </cell>
          <cell r="IE22"/>
          <cell r="IF22"/>
          <cell r="IG22">
            <v>217391.3</v>
          </cell>
          <cell r="IH22">
            <v>24818.84</v>
          </cell>
          <cell r="II22">
            <v>0</v>
          </cell>
          <cell r="IJ22">
            <v>0</v>
          </cell>
          <cell r="IL22">
            <v>5763733.3300000001</v>
          </cell>
          <cell r="IM22">
            <v>14819600</v>
          </cell>
          <cell r="IN22">
            <v>0</v>
          </cell>
          <cell r="IO22">
            <v>0</v>
          </cell>
          <cell r="IP22">
            <v>0</v>
          </cell>
          <cell r="IQ22">
            <v>0</v>
          </cell>
          <cell r="IS22">
            <v>5739990.3200000003</v>
          </cell>
          <cell r="IT22">
            <v>14758552.489999998</v>
          </cell>
          <cell r="IU22">
            <v>0</v>
          </cell>
          <cell r="IV22">
            <v>0</v>
          </cell>
          <cell r="IW22"/>
          <cell r="IX22"/>
          <cell r="KB22">
            <v>0</v>
          </cell>
          <cell r="KC22">
            <v>0</v>
          </cell>
          <cell r="KD22">
            <v>0</v>
          </cell>
          <cell r="KE22">
            <v>0</v>
          </cell>
          <cell r="KG22"/>
          <cell r="KH22"/>
          <cell r="KI22"/>
          <cell r="KJ22"/>
          <cell r="KL22">
            <v>502320</v>
          </cell>
          <cell r="KM22">
            <v>0</v>
          </cell>
          <cell r="KN22">
            <v>0</v>
          </cell>
          <cell r="KO22">
            <v>0</v>
          </cell>
          <cell r="KP22">
            <v>0</v>
          </cell>
          <cell r="KQ22">
            <v>0</v>
          </cell>
          <cell r="KS22">
            <v>502320</v>
          </cell>
          <cell r="KT22"/>
          <cell r="KU22"/>
          <cell r="KV22"/>
          <cell r="KW22"/>
          <cell r="KX22"/>
          <cell r="KZ22">
            <v>4899457.66</v>
          </cell>
          <cell r="LB22">
            <v>4899457.66</v>
          </cell>
          <cell r="LH22">
            <v>0</v>
          </cell>
          <cell r="LI22">
            <v>0</v>
          </cell>
          <cell r="LJ22">
            <v>0</v>
          </cell>
          <cell r="LK22">
            <v>0</v>
          </cell>
          <cell r="LL22">
            <v>0</v>
          </cell>
          <cell r="LM22">
            <v>0</v>
          </cell>
          <cell r="LO22"/>
          <cell r="LP22"/>
          <cell r="LQ22"/>
          <cell r="LR22"/>
          <cell r="LS22"/>
          <cell r="LT22"/>
          <cell r="LV22">
            <v>275000</v>
          </cell>
          <cell r="LW22">
            <v>5225000</v>
          </cell>
          <cell r="LX22">
            <v>400000</v>
          </cell>
          <cell r="LY22">
            <v>7600000</v>
          </cell>
          <cell r="MA22">
            <v>275000</v>
          </cell>
          <cell r="MB22">
            <v>5225000</v>
          </cell>
          <cell r="MC22">
            <v>400000</v>
          </cell>
          <cell r="MD22">
            <v>7600000</v>
          </cell>
          <cell r="ND22">
            <v>0</v>
          </cell>
          <cell r="NE22">
            <v>0</v>
          </cell>
          <cell r="NG22"/>
          <cell r="NH22"/>
          <cell r="NV22">
            <v>0</v>
          </cell>
          <cell r="NW22">
            <v>0</v>
          </cell>
          <cell r="NX22">
            <v>0</v>
          </cell>
          <cell r="NY22">
            <v>0</v>
          </cell>
          <cell r="NZ22">
            <v>0</v>
          </cell>
          <cell r="OA22">
            <v>0</v>
          </cell>
          <cell r="OC22"/>
          <cell r="OD22"/>
          <cell r="OE22"/>
          <cell r="OF22"/>
          <cell r="OG22"/>
          <cell r="OH22"/>
          <cell r="OJ22">
            <v>0</v>
          </cell>
          <cell r="OK22">
            <v>0</v>
          </cell>
          <cell r="OL22">
            <v>0</v>
          </cell>
          <cell r="OM22">
            <v>0</v>
          </cell>
          <cell r="ON22">
            <v>0</v>
          </cell>
          <cell r="OO22">
            <v>0</v>
          </cell>
          <cell r="OP22">
            <v>0</v>
          </cell>
          <cell r="OQ22">
            <v>0</v>
          </cell>
          <cell r="OS22"/>
          <cell r="OT22"/>
          <cell r="OU22"/>
          <cell r="OV22"/>
          <cell r="OW22"/>
          <cell r="OX22"/>
          <cell r="OY22"/>
          <cell r="OZ22"/>
          <cell r="QK22">
            <v>41671132.950000003</v>
          </cell>
          <cell r="QL22">
            <v>41671132.950000003</v>
          </cell>
          <cell r="RC22">
            <v>12957753</v>
          </cell>
          <cell r="RD22">
            <v>12891370.99</v>
          </cell>
          <cell r="RE22">
            <v>6370766</v>
          </cell>
          <cell r="RF22">
            <v>6128108.5599999996</v>
          </cell>
          <cell r="RG22">
            <v>1765900</v>
          </cell>
          <cell r="RH22">
            <v>1765900</v>
          </cell>
          <cell r="RI22">
            <v>4000</v>
          </cell>
          <cell r="RJ22">
            <v>4000</v>
          </cell>
          <cell r="RK22">
            <v>2540304</v>
          </cell>
          <cell r="RL22">
            <v>2540304</v>
          </cell>
          <cell r="RM22">
            <v>0</v>
          </cell>
          <cell r="RN22">
            <v>0</v>
          </cell>
          <cell r="RO22">
            <v>611865</v>
          </cell>
          <cell r="RP22">
            <v>595908</v>
          </cell>
          <cell r="RQ22">
            <v>3670000</v>
          </cell>
          <cell r="RT22">
            <v>3590268</v>
          </cell>
          <cell r="RY22">
            <v>0</v>
          </cell>
          <cell r="RZ22">
            <v>0</v>
          </cell>
          <cell r="SF22">
            <v>0</v>
          </cell>
          <cell r="SG22">
            <v>0</v>
          </cell>
          <cell r="SH22">
            <v>0</v>
          </cell>
          <cell r="SI22">
            <v>0</v>
          </cell>
          <cell r="SJ22">
            <v>0</v>
          </cell>
          <cell r="SK22">
            <v>0</v>
          </cell>
          <cell r="SL22">
            <v>0</v>
          </cell>
          <cell r="SN22">
            <v>0</v>
          </cell>
          <cell r="SO22">
            <v>0</v>
          </cell>
          <cell r="SP22">
            <v>0</v>
          </cell>
          <cell r="SQ22">
            <v>0</v>
          </cell>
          <cell r="SR22">
            <v>0</v>
          </cell>
          <cell r="SS22">
            <v>0</v>
          </cell>
          <cell r="ST22">
            <v>0</v>
          </cell>
          <cell r="SV22">
            <v>0</v>
          </cell>
          <cell r="SX22">
            <v>0</v>
          </cell>
          <cell r="SZ22">
            <v>190000000</v>
          </cell>
          <cell r="TB22">
            <v>190000000</v>
          </cell>
          <cell r="TH22">
            <v>0</v>
          </cell>
          <cell r="TJ22">
            <v>0</v>
          </cell>
          <cell r="TL22">
            <v>0</v>
          </cell>
          <cell r="TN22">
            <v>0</v>
          </cell>
        </row>
        <row r="23">
          <cell r="F23">
            <v>23141000</v>
          </cell>
          <cell r="G23">
            <v>23141000</v>
          </cell>
          <cell r="H23">
            <v>12987700</v>
          </cell>
          <cell r="I23">
            <v>12987700</v>
          </cell>
          <cell r="N23">
            <v>52682492</v>
          </cell>
          <cell r="O23">
            <v>52682492</v>
          </cell>
          <cell r="P23">
            <v>14073300</v>
          </cell>
          <cell r="Q23">
            <v>14073300</v>
          </cell>
          <cell r="X23">
            <v>0</v>
          </cell>
          <cell r="Y23">
            <v>0</v>
          </cell>
          <cell r="Z23">
            <v>0</v>
          </cell>
          <cell r="AC23">
            <v>0</v>
          </cell>
          <cell r="AD23">
            <v>0</v>
          </cell>
          <cell r="AI23">
            <v>88620803.189999998</v>
          </cell>
          <cell r="AL23">
            <v>0</v>
          </cell>
          <cell r="AM23">
            <v>0</v>
          </cell>
          <cell r="AN23">
            <v>0</v>
          </cell>
          <cell r="AO23">
            <v>0</v>
          </cell>
          <cell r="AQ23"/>
          <cell r="AR23"/>
          <cell r="AS23"/>
          <cell r="AT23"/>
          <cell r="AV23">
            <v>0</v>
          </cell>
          <cell r="AW23">
            <v>0</v>
          </cell>
          <cell r="AX23">
            <v>0</v>
          </cell>
          <cell r="AY23">
            <v>0</v>
          </cell>
          <cell r="AZ23">
            <v>0</v>
          </cell>
          <cell r="BB23"/>
          <cell r="BC23"/>
          <cell r="BD23"/>
          <cell r="BE23"/>
          <cell r="BF23"/>
          <cell r="CF23">
            <v>0</v>
          </cell>
          <cell r="CG23">
            <v>14230666</v>
          </cell>
          <cell r="CH23">
            <v>0</v>
          </cell>
          <cell r="CI23">
            <v>0</v>
          </cell>
          <cell r="CK23">
            <v>0</v>
          </cell>
          <cell r="CL23">
            <v>14230666</v>
          </cell>
          <cell r="CM23"/>
          <cell r="CN23"/>
          <cell r="CP23">
            <v>0</v>
          </cell>
          <cell r="CQ23">
            <v>0</v>
          </cell>
          <cell r="CR23">
            <v>0</v>
          </cell>
          <cell r="CS23">
            <v>0</v>
          </cell>
          <cell r="CU23"/>
          <cell r="CV23"/>
          <cell r="CW23"/>
          <cell r="CX23"/>
          <cell r="DC23">
            <v>0</v>
          </cell>
          <cell r="DD23"/>
          <cell r="DE23">
            <v>0</v>
          </cell>
          <cell r="DF23"/>
          <cell r="DG23">
            <v>0</v>
          </cell>
          <cell r="DH23"/>
          <cell r="DM23">
            <v>0</v>
          </cell>
          <cell r="DN23"/>
          <cell r="DO23">
            <v>0</v>
          </cell>
          <cell r="DP23"/>
          <cell r="DV23">
            <v>0</v>
          </cell>
          <cell r="DW23">
            <v>0</v>
          </cell>
          <cell r="DX23">
            <v>0</v>
          </cell>
          <cell r="DY23">
            <v>0</v>
          </cell>
          <cell r="DZ23">
            <v>0</v>
          </cell>
          <cell r="EA23">
            <v>1014200</v>
          </cell>
          <cell r="EB23">
            <v>0</v>
          </cell>
          <cell r="ED23"/>
          <cell r="EE23"/>
          <cell r="EF23"/>
          <cell r="EG23">
            <v>0</v>
          </cell>
          <cell r="EH23">
            <v>0</v>
          </cell>
          <cell r="EI23">
            <v>1014200</v>
          </cell>
          <cell r="EJ23">
            <v>0</v>
          </cell>
          <cell r="EL23">
            <v>0</v>
          </cell>
          <cell r="EN23">
            <v>0</v>
          </cell>
          <cell r="ES23">
            <v>4181042</v>
          </cell>
          <cell r="EV23">
            <v>4181042</v>
          </cell>
          <cell r="EY23">
            <v>0</v>
          </cell>
          <cell r="FB23">
            <v>0</v>
          </cell>
          <cell r="FF23">
            <v>0</v>
          </cell>
          <cell r="FG23">
            <v>0</v>
          </cell>
          <cell r="FH23">
            <v>0</v>
          </cell>
          <cell r="FI23">
            <v>0</v>
          </cell>
          <cell r="FK23">
            <v>0</v>
          </cell>
          <cell r="FL23">
            <v>0</v>
          </cell>
          <cell r="FM23"/>
          <cell r="FN23"/>
          <cell r="FO23">
            <v>0</v>
          </cell>
          <cell r="FR23">
            <v>0</v>
          </cell>
          <cell r="FV23"/>
          <cell r="FW23"/>
          <cell r="FY23"/>
          <cell r="FZ23"/>
          <cell r="GB23">
            <v>55272.61</v>
          </cell>
          <cell r="GC23">
            <v>33277.93</v>
          </cell>
          <cell r="GE23"/>
          <cell r="GF23"/>
          <cell r="GS23">
            <v>0</v>
          </cell>
          <cell r="GV23">
            <v>0</v>
          </cell>
          <cell r="GY23">
            <v>1348233</v>
          </cell>
          <cell r="HB23">
            <v>1348233</v>
          </cell>
          <cell r="HE23">
            <v>0</v>
          </cell>
          <cell r="HH23">
            <v>0</v>
          </cell>
          <cell r="HX23">
            <v>0</v>
          </cell>
          <cell r="HY23">
            <v>0</v>
          </cell>
          <cell r="HZ23">
            <v>94202.9</v>
          </cell>
          <cell r="IA23">
            <v>10754.83</v>
          </cell>
          <cell r="IB23">
            <v>0</v>
          </cell>
          <cell r="IC23">
            <v>0</v>
          </cell>
          <cell r="IE23"/>
          <cell r="IF23"/>
          <cell r="IG23">
            <v>94202.9</v>
          </cell>
          <cell r="IH23">
            <v>10754.83</v>
          </cell>
          <cell r="II23">
            <v>0</v>
          </cell>
          <cell r="IJ23">
            <v>0</v>
          </cell>
          <cell r="IL23">
            <v>0</v>
          </cell>
          <cell r="IM23">
            <v>0</v>
          </cell>
          <cell r="IN23">
            <v>0</v>
          </cell>
          <cell r="IO23">
            <v>0</v>
          </cell>
          <cell r="IP23">
            <v>0</v>
          </cell>
          <cell r="IQ23">
            <v>0</v>
          </cell>
          <cell r="IS23"/>
          <cell r="IT23"/>
          <cell r="IU23">
            <v>0</v>
          </cell>
          <cell r="IV23">
            <v>0</v>
          </cell>
          <cell r="IW23"/>
          <cell r="IX23"/>
          <cell r="KB23">
            <v>0</v>
          </cell>
          <cell r="KC23">
            <v>0</v>
          </cell>
          <cell r="KD23">
            <v>0</v>
          </cell>
          <cell r="KE23">
            <v>0</v>
          </cell>
          <cell r="KG23"/>
          <cell r="KH23"/>
          <cell r="KI23"/>
          <cell r="KJ23"/>
          <cell r="KL23">
            <v>168000</v>
          </cell>
          <cell r="KM23">
            <v>0</v>
          </cell>
          <cell r="KN23">
            <v>0</v>
          </cell>
          <cell r="KO23">
            <v>0</v>
          </cell>
          <cell r="KP23">
            <v>0</v>
          </cell>
          <cell r="KQ23">
            <v>0</v>
          </cell>
          <cell r="KS23">
            <v>168000</v>
          </cell>
          <cell r="KT23"/>
          <cell r="KU23"/>
          <cell r="KV23"/>
          <cell r="KW23"/>
          <cell r="KX23"/>
          <cell r="KZ23">
            <v>0</v>
          </cell>
          <cell r="LB23">
            <v>0</v>
          </cell>
          <cell r="LH23">
            <v>0</v>
          </cell>
          <cell r="LI23">
            <v>0</v>
          </cell>
          <cell r="LJ23">
            <v>0</v>
          </cell>
          <cell r="LK23">
            <v>0</v>
          </cell>
          <cell r="LL23">
            <v>0</v>
          </cell>
          <cell r="LM23">
            <v>0</v>
          </cell>
          <cell r="LO23"/>
          <cell r="LP23"/>
          <cell r="LQ23"/>
          <cell r="LR23"/>
          <cell r="LS23"/>
          <cell r="LT23"/>
          <cell r="LV23">
            <v>0</v>
          </cell>
          <cell r="LW23">
            <v>0</v>
          </cell>
          <cell r="LX23">
            <v>0</v>
          </cell>
          <cell r="LY23">
            <v>0</v>
          </cell>
          <cell r="MA23"/>
          <cell r="MB23"/>
          <cell r="MC23"/>
          <cell r="MD23"/>
          <cell r="ND23">
            <v>0</v>
          </cell>
          <cell r="NE23">
            <v>0</v>
          </cell>
          <cell r="NG23"/>
          <cell r="NH23"/>
          <cell r="NV23">
            <v>0</v>
          </cell>
          <cell r="NW23">
            <v>0</v>
          </cell>
          <cell r="NX23">
            <v>0</v>
          </cell>
          <cell r="NY23">
            <v>0</v>
          </cell>
          <cell r="NZ23">
            <v>0</v>
          </cell>
          <cell r="OA23">
            <v>0</v>
          </cell>
          <cell r="OC23"/>
          <cell r="OD23"/>
          <cell r="OE23"/>
          <cell r="OF23"/>
          <cell r="OG23"/>
          <cell r="OH23"/>
          <cell r="OJ23">
            <v>0</v>
          </cell>
          <cell r="OK23">
            <v>0</v>
          </cell>
          <cell r="OL23">
            <v>0</v>
          </cell>
          <cell r="OM23">
            <v>0</v>
          </cell>
          <cell r="ON23">
            <v>0</v>
          </cell>
          <cell r="OO23">
            <v>0</v>
          </cell>
          <cell r="OP23">
            <v>0</v>
          </cell>
          <cell r="OQ23">
            <v>0</v>
          </cell>
          <cell r="OS23"/>
          <cell r="OT23"/>
          <cell r="OU23"/>
          <cell r="OV23"/>
          <cell r="OW23"/>
          <cell r="OX23"/>
          <cell r="OY23"/>
          <cell r="OZ23"/>
          <cell r="QK23">
            <v>25441754.339999996</v>
          </cell>
          <cell r="QL23">
            <v>25441754.339999996</v>
          </cell>
          <cell r="RC23">
            <v>8536249</v>
          </cell>
          <cell r="RD23">
            <v>8530649.3900000006</v>
          </cell>
          <cell r="RE23">
            <v>2760189</v>
          </cell>
          <cell r="RF23">
            <v>2760189</v>
          </cell>
          <cell r="RG23">
            <v>824000</v>
          </cell>
          <cell r="RH23">
            <v>824000</v>
          </cell>
          <cell r="RI23">
            <v>0</v>
          </cell>
          <cell r="RJ23">
            <v>0</v>
          </cell>
          <cell r="RK23">
            <v>2540304</v>
          </cell>
          <cell r="RL23">
            <v>2540304</v>
          </cell>
          <cell r="RM23">
            <v>0</v>
          </cell>
          <cell r="RN23">
            <v>0</v>
          </cell>
          <cell r="RO23">
            <v>0</v>
          </cell>
          <cell r="RP23">
            <v>0</v>
          </cell>
          <cell r="RQ23">
            <v>2719792</v>
          </cell>
          <cell r="RT23">
            <v>2719792</v>
          </cell>
          <cell r="RY23">
            <v>0</v>
          </cell>
          <cell r="RZ23">
            <v>0</v>
          </cell>
          <cell r="SF23">
            <v>0</v>
          </cell>
          <cell r="SG23">
            <v>0</v>
          </cell>
          <cell r="SH23">
            <v>0</v>
          </cell>
          <cell r="SI23">
            <v>0</v>
          </cell>
          <cell r="SJ23">
            <v>0</v>
          </cell>
          <cell r="SK23">
            <v>0</v>
          </cell>
          <cell r="SL23">
            <v>0</v>
          </cell>
          <cell r="SN23">
            <v>0</v>
          </cell>
          <cell r="SO23">
            <v>0</v>
          </cell>
          <cell r="SP23">
            <v>0</v>
          </cell>
          <cell r="SQ23">
            <v>0</v>
          </cell>
          <cell r="SR23">
            <v>0</v>
          </cell>
          <cell r="SS23">
            <v>0</v>
          </cell>
          <cell r="ST23">
            <v>0</v>
          </cell>
          <cell r="SV23">
            <v>0</v>
          </cell>
          <cell r="SX23">
            <v>0</v>
          </cell>
          <cell r="SZ23">
            <v>0</v>
          </cell>
          <cell r="TB23">
            <v>0</v>
          </cell>
          <cell r="TH23">
            <v>0</v>
          </cell>
          <cell r="TJ23">
            <v>0</v>
          </cell>
          <cell r="TL23">
            <v>0</v>
          </cell>
          <cell r="TN23">
            <v>0</v>
          </cell>
        </row>
        <row r="24">
          <cell r="F24">
            <v>7337800</v>
          </cell>
          <cell r="G24">
            <v>7337800</v>
          </cell>
          <cell r="H24">
            <v>14719300</v>
          </cell>
          <cell r="I24">
            <v>14719300</v>
          </cell>
          <cell r="N24">
            <v>525311</v>
          </cell>
          <cell r="O24">
            <v>525311</v>
          </cell>
          <cell r="P24">
            <v>13382500</v>
          </cell>
          <cell r="Q24">
            <v>13382500</v>
          </cell>
          <cell r="X24">
            <v>0</v>
          </cell>
          <cell r="Y24">
            <v>900000</v>
          </cell>
          <cell r="Z24">
            <v>0</v>
          </cell>
          <cell r="AC24">
            <v>1500000</v>
          </cell>
          <cell r="AD24">
            <v>0</v>
          </cell>
          <cell r="AI24">
            <v>413409769.23000002</v>
          </cell>
          <cell r="AL24">
            <v>0</v>
          </cell>
          <cell r="AM24">
            <v>30609880</v>
          </cell>
          <cell r="AN24">
            <v>0</v>
          </cell>
          <cell r="AO24">
            <v>0</v>
          </cell>
          <cell r="AQ24"/>
          <cell r="AR24">
            <v>30609880</v>
          </cell>
          <cell r="AS24"/>
          <cell r="AT24"/>
          <cell r="AV24">
            <v>60217801.599999994</v>
          </cell>
          <cell r="AW24">
            <v>5264514</v>
          </cell>
          <cell r="AX24">
            <v>0</v>
          </cell>
          <cell r="AY24">
            <v>0</v>
          </cell>
          <cell r="AZ24">
            <v>0</v>
          </cell>
          <cell r="BB24">
            <v>49184748.039999999</v>
          </cell>
          <cell r="BC24">
            <v>5264514</v>
          </cell>
          <cell r="BD24"/>
          <cell r="BE24"/>
          <cell r="BF24"/>
          <cell r="CF24">
            <v>0</v>
          </cell>
          <cell r="CG24">
            <v>47290415</v>
          </cell>
          <cell r="CH24">
            <v>0</v>
          </cell>
          <cell r="CI24">
            <v>0</v>
          </cell>
          <cell r="CK24">
            <v>0</v>
          </cell>
          <cell r="CL24">
            <v>47290415</v>
          </cell>
          <cell r="CM24"/>
          <cell r="CN24"/>
          <cell r="CP24">
            <v>0</v>
          </cell>
          <cell r="CQ24">
            <v>0</v>
          </cell>
          <cell r="CR24">
            <v>0</v>
          </cell>
          <cell r="CS24">
            <v>0</v>
          </cell>
          <cell r="CU24"/>
          <cell r="CV24"/>
          <cell r="CW24"/>
          <cell r="CX24"/>
          <cell r="DC24">
            <v>0</v>
          </cell>
          <cell r="DD24"/>
          <cell r="DE24">
            <v>0</v>
          </cell>
          <cell r="DF24"/>
          <cell r="DG24">
            <v>0</v>
          </cell>
          <cell r="DH24"/>
          <cell r="DM24">
            <v>0</v>
          </cell>
          <cell r="DN24"/>
          <cell r="DO24">
            <v>0</v>
          </cell>
          <cell r="DP24"/>
          <cell r="DV24">
            <v>0</v>
          </cell>
          <cell r="DW24">
            <v>0</v>
          </cell>
          <cell r="DX24">
            <v>0</v>
          </cell>
          <cell r="DY24">
            <v>0</v>
          </cell>
          <cell r="DZ24">
            <v>0</v>
          </cell>
          <cell r="EA24">
            <v>0</v>
          </cell>
          <cell r="EB24">
            <v>0</v>
          </cell>
          <cell r="ED24"/>
          <cell r="EE24"/>
          <cell r="EF24"/>
          <cell r="EG24">
            <v>0</v>
          </cell>
          <cell r="EH24">
            <v>0</v>
          </cell>
          <cell r="EI24">
            <v>0</v>
          </cell>
          <cell r="EJ24">
            <v>0</v>
          </cell>
          <cell r="EL24">
            <v>0</v>
          </cell>
          <cell r="EN24">
            <v>0</v>
          </cell>
          <cell r="ES24">
            <v>0</v>
          </cell>
          <cell r="EV24">
            <v>0</v>
          </cell>
          <cell r="EY24">
            <v>0</v>
          </cell>
          <cell r="FB24">
            <v>0</v>
          </cell>
          <cell r="FF24">
            <v>143220</v>
          </cell>
          <cell r="FG24">
            <v>2721180</v>
          </cell>
          <cell r="FH24">
            <v>0</v>
          </cell>
          <cell r="FI24">
            <v>0</v>
          </cell>
          <cell r="FK24">
            <v>143220</v>
          </cell>
          <cell r="FL24">
            <v>2721180</v>
          </cell>
          <cell r="FM24"/>
          <cell r="FN24"/>
          <cell r="FO24">
            <v>115717396</v>
          </cell>
          <cell r="FR24">
            <v>115717396</v>
          </cell>
          <cell r="FV24"/>
          <cell r="FW24"/>
          <cell r="FY24"/>
          <cell r="FZ24"/>
          <cell r="GB24">
            <v>0</v>
          </cell>
          <cell r="GC24">
            <v>0</v>
          </cell>
          <cell r="GE24"/>
          <cell r="GF24"/>
          <cell r="GS24">
            <v>0</v>
          </cell>
          <cell r="GV24">
            <v>0</v>
          </cell>
          <cell r="GY24">
            <v>0</v>
          </cell>
          <cell r="HB24">
            <v>0</v>
          </cell>
          <cell r="HE24">
            <v>1348233</v>
          </cell>
          <cell r="HH24">
            <v>1348233</v>
          </cell>
          <cell r="HX24">
            <v>0</v>
          </cell>
          <cell r="HY24">
            <v>0</v>
          </cell>
          <cell r="HZ24">
            <v>86956.520000000019</v>
          </cell>
          <cell r="IA24">
            <v>9927.5400000000009</v>
          </cell>
          <cell r="IB24">
            <v>0</v>
          </cell>
          <cell r="IC24">
            <v>0</v>
          </cell>
          <cell r="IE24"/>
          <cell r="IF24"/>
          <cell r="IG24">
            <v>86956.520000000019</v>
          </cell>
          <cell r="IH24">
            <v>9927.5400000000009</v>
          </cell>
          <cell r="II24">
            <v>0</v>
          </cell>
          <cell r="IJ24">
            <v>0</v>
          </cell>
          <cell r="IL24">
            <v>0</v>
          </cell>
          <cell r="IM24">
            <v>0</v>
          </cell>
          <cell r="IN24">
            <v>0</v>
          </cell>
          <cell r="IO24">
            <v>0</v>
          </cell>
          <cell r="IP24">
            <v>0</v>
          </cell>
          <cell r="IQ24">
            <v>0</v>
          </cell>
          <cell r="IS24"/>
          <cell r="IT24"/>
          <cell r="IU24">
            <v>0</v>
          </cell>
          <cell r="IV24">
            <v>0</v>
          </cell>
          <cell r="IW24"/>
          <cell r="IX24"/>
          <cell r="KB24">
            <v>0</v>
          </cell>
          <cell r="KC24">
            <v>0</v>
          </cell>
          <cell r="KD24">
            <v>0</v>
          </cell>
          <cell r="KE24">
            <v>0</v>
          </cell>
          <cell r="KG24"/>
          <cell r="KH24"/>
          <cell r="KI24"/>
          <cell r="KJ24"/>
          <cell r="KL24">
            <v>1400000</v>
          </cell>
          <cell r="KM24">
            <v>0</v>
          </cell>
          <cell r="KN24">
            <v>0</v>
          </cell>
          <cell r="KO24">
            <v>0</v>
          </cell>
          <cell r="KP24">
            <v>0</v>
          </cell>
          <cell r="KQ24">
            <v>0</v>
          </cell>
          <cell r="KS24">
            <v>1400000</v>
          </cell>
          <cell r="KT24"/>
          <cell r="KU24"/>
          <cell r="KV24"/>
          <cell r="KW24"/>
          <cell r="KX24"/>
          <cell r="KZ24">
            <v>0</v>
          </cell>
          <cell r="LB24">
            <v>0</v>
          </cell>
          <cell r="LH24">
            <v>0</v>
          </cell>
          <cell r="LI24">
            <v>0</v>
          </cell>
          <cell r="LJ24">
            <v>0</v>
          </cell>
          <cell r="LK24">
            <v>0</v>
          </cell>
          <cell r="LL24">
            <v>0</v>
          </cell>
          <cell r="LM24">
            <v>0</v>
          </cell>
          <cell r="LO24"/>
          <cell r="LP24"/>
          <cell r="LQ24"/>
          <cell r="LR24"/>
          <cell r="LS24"/>
          <cell r="LT24"/>
          <cell r="LV24">
            <v>0</v>
          </cell>
          <cell r="LW24">
            <v>0</v>
          </cell>
          <cell r="LX24">
            <v>0</v>
          </cell>
          <cell r="LY24">
            <v>0</v>
          </cell>
          <cell r="MA24"/>
          <cell r="MB24"/>
          <cell r="MC24"/>
          <cell r="MD24"/>
          <cell r="ND24">
            <v>0</v>
          </cell>
          <cell r="NE24">
            <v>0</v>
          </cell>
          <cell r="NG24"/>
          <cell r="NH24"/>
          <cell r="NV24">
            <v>0</v>
          </cell>
          <cell r="NW24">
            <v>0</v>
          </cell>
          <cell r="NX24">
            <v>0</v>
          </cell>
          <cell r="NY24">
            <v>0</v>
          </cell>
          <cell r="NZ24">
            <v>0</v>
          </cell>
          <cell r="OA24">
            <v>0</v>
          </cell>
          <cell r="OC24"/>
          <cell r="OD24"/>
          <cell r="OE24"/>
          <cell r="OF24"/>
          <cell r="OG24"/>
          <cell r="OH24"/>
          <cell r="OJ24">
            <v>0</v>
          </cell>
          <cell r="OK24">
            <v>0</v>
          </cell>
          <cell r="OL24">
            <v>0</v>
          </cell>
          <cell r="OM24">
            <v>0</v>
          </cell>
          <cell r="ON24">
            <v>0</v>
          </cell>
          <cell r="OO24">
            <v>0</v>
          </cell>
          <cell r="OP24">
            <v>0</v>
          </cell>
          <cell r="OQ24">
            <v>0</v>
          </cell>
          <cell r="OS24"/>
          <cell r="OT24"/>
          <cell r="OU24"/>
          <cell r="OV24"/>
          <cell r="OW24"/>
          <cell r="OX24"/>
          <cell r="OY24"/>
          <cell r="OZ24"/>
          <cell r="QK24">
            <v>0</v>
          </cell>
          <cell r="QL24">
            <v>0</v>
          </cell>
          <cell r="RC24">
            <v>15684730</v>
          </cell>
          <cell r="RD24">
            <v>15609175.859999999</v>
          </cell>
          <cell r="RE24">
            <v>6750000</v>
          </cell>
          <cell r="RF24">
            <v>6750000</v>
          </cell>
          <cell r="RG24">
            <v>2907300</v>
          </cell>
          <cell r="RH24">
            <v>2881256.02</v>
          </cell>
          <cell r="RI24">
            <v>7000</v>
          </cell>
          <cell r="RJ24">
            <v>7000</v>
          </cell>
          <cell r="RK24">
            <v>0</v>
          </cell>
          <cell r="RL24">
            <v>0</v>
          </cell>
          <cell r="RM24">
            <v>0</v>
          </cell>
          <cell r="RN24">
            <v>0</v>
          </cell>
          <cell r="RO24">
            <v>1223730</v>
          </cell>
          <cell r="RP24">
            <v>1191816</v>
          </cell>
          <cell r="RQ24">
            <v>5519243</v>
          </cell>
          <cell r="RT24">
            <v>5519243</v>
          </cell>
          <cell r="RY24">
            <v>0</v>
          </cell>
          <cell r="RZ24">
            <v>0</v>
          </cell>
          <cell r="SF24">
            <v>0</v>
          </cell>
          <cell r="SG24">
            <v>0</v>
          </cell>
          <cell r="SH24">
            <v>0</v>
          </cell>
          <cell r="SI24">
            <v>0</v>
          </cell>
          <cell r="SJ24">
            <v>0</v>
          </cell>
          <cell r="SK24">
            <v>0</v>
          </cell>
          <cell r="SL24">
            <v>0</v>
          </cell>
          <cell r="SN24">
            <v>0</v>
          </cell>
          <cell r="SO24">
            <v>0</v>
          </cell>
          <cell r="SP24">
            <v>0</v>
          </cell>
          <cell r="SQ24">
            <v>0</v>
          </cell>
          <cell r="SR24">
            <v>0</v>
          </cell>
          <cell r="SS24">
            <v>0</v>
          </cell>
          <cell r="ST24">
            <v>0</v>
          </cell>
          <cell r="SV24">
            <v>0</v>
          </cell>
          <cell r="SX24">
            <v>0</v>
          </cell>
          <cell r="SZ24">
            <v>0</v>
          </cell>
          <cell r="TB24">
            <v>0</v>
          </cell>
          <cell r="TH24">
            <v>0</v>
          </cell>
          <cell r="TJ24">
            <v>0</v>
          </cell>
          <cell r="TL24">
            <v>0</v>
          </cell>
          <cell r="TN24">
            <v>0</v>
          </cell>
        </row>
        <row r="25">
          <cell r="F25">
            <v>35842600</v>
          </cell>
          <cell r="G25">
            <v>35842600</v>
          </cell>
          <cell r="H25">
            <v>21074200</v>
          </cell>
          <cell r="I25">
            <v>21074200</v>
          </cell>
          <cell r="N25">
            <v>25334169</v>
          </cell>
          <cell r="O25">
            <v>25334169</v>
          </cell>
          <cell r="P25">
            <v>20114700</v>
          </cell>
          <cell r="Q25">
            <v>20114700</v>
          </cell>
          <cell r="X25">
            <v>0</v>
          </cell>
          <cell r="Y25">
            <v>1200000</v>
          </cell>
          <cell r="Z25">
            <v>0</v>
          </cell>
          <cell r="AC25">
            <v>0</v>
          </cell>
          <cell r="AD25">
            <v>0</v>
          </cell>
          <cell r="AI25">
            <v>171480285.48000002</v>
          </cell>
          <cell r="AL25">
            <v>0</v>
          </cell>
          <cell r="AM25">
            <v>0</v>
          </cell>
          <cell r="AN25">
            <v>0</v>
          </cell>
          <cell r="AO25">
            <v>0</v>
          </cell>
          <cell r="AQ25"/>
          <cell r="AR25"/>
          <cell r="AS25"/>
          <cell r="AT25"/>
          <cell r="AV25">
            <v>0</v>
          </cell>
          <cell r="AW25">
            <v>0</v>
          </cell>
          <cell r="AX25">
            <v>0</v>
          </cell>
          <cell r="AY25">
            <v>0</v>
          </cell>
          <cell r="AZ25">
            <v>0</v>
          </cell>
          <cell r="BB25"/>
          <cell r="BC25"/>
          <cell r="BD25"/>
          <cell r="BE25"/>
          <cell r="BF25"/>
          <cell r="CF25">
            <v>0</v>
          </cell>
          <cell r="CG25">
            <v>19784458</v>
          </cell>
          <cell r="CH25">
            <v>0</v>
          </cell>
          <cell r="CI25">
            <v>0</v>
          </cell>
          <cell r="CK25">
            <v>0</v>
          </cell>
          <cell r="CL25">
            <v>19772167.5</v>
          </cell>
          <cell r="CM25"/>
          <cell r="CN25"/>
          <cell r="CP25">
            <v>0</v>
          </cell>
          <cell r="CQ25">
            <v>0</v>
          </cell>
          <cell r="CR25">
            <v>0</v>
          </cell>
          <cell r="CS25">
            <v>0</v>
          </cell>
          <cell r="CU25"/>
          <cell r="CV25"/>
          <cell r="CW25"/>
          <cell r="CX25"/>
          <cell r="DC25">
            <v>0</v>
          </cell>
          <cell r="DD25"/>
          <cell r="DE25">
            <v>0</v>
          </cell>
          <cell r="DF25"/>
          <cell r="DG25">
            <v>0</v>
          </cell>
          <cell r="DH25"/>
          <cell r="DM25">
            <v>0</v>
          </cell>
          <cell r="DN25"/>
          <cell r="DO25">
            <v>0</v>
          </cell>
          <cell r="DP25"/>
          <cell r="DV25">
            <v>0</v>
          </cell>
          <cell r="DW25">
            <v>0</v>
          </cell>
          <cell r="DX25">
            <v>0</v>
          </cell>
          <cell r="DY25">
            <v>0</v>
          </cell>
          <cell r="DZ25">
            <v>0</v>
          </cell>
          <cell r="EA25">
            <v>0</v>
          </cell>
          <cell r="EB25">
            <v>0</v>
          </cell>
          <cell r="ED25"/>
          <cell r="EE25"/>
          <cell r="EF25"/>
          <cell r="EG25">
            <v>0</v>
          </cell>
          <cell r="EH25">
            <v>0</v>
          </cell>
          <cell r="EI25">
            <v>0</v>
          </cell>
          <cell r="EJ25">
            <v>0</v>
          </cell>
          <cell r="EL25">
            <v>0</v>
          </cell>
          <cell r="EN25">
            <v>0</v>
          </cell>
          <cell r="ES25">
            <v>0</v>
          </cell>
          <cell r="EV25">
            <v>0</v>
          </cell>
          <cell r="EY25">
            <v>0</v>
          </cell>
          <cell r="FB25">
            <v>0</v>
          </cell>
          <cell r="FF25">
            <v>0</v>
          </cell>
          <cell r="FG25">
            <v>0</v>
          </cell>
          <cell r="FH25">
            <v>0</v>
          </cell>
          <cell r="FI25">
            <v>0</v>
          </cell>
          <cell r="FK25">
            <v>0</v>
          </cell>
          <cell r="FL25">
            <v>0</v>
          </cell>
          <cell r="FM25"/>
          <cell r="FN25"/>
          <cell r="FO25">
            <v>0</v>
          </cell>
          <cell r="FR25">
            <v>0</v>
          </cell>
          <cell r="FV25"/>
          <cell r="FW25"/>
          <cell r="FY25"/>
          <cell r="FZ25"/>
          <cell r="GB25">
            <v>0</v>
          </cell>
          <cell r="GC25">
            <v>0</v>
          </cell>
          <cell r="GE25"/>
          <cell r="GF25"/>
          <cell r="GS25">
            <v>0</v>
          </cell>
          <cell r="GV25">
            <v>0</v>
          </cell>
          <cell r="GY25">
            <v>0</v>
          </cell>
          <cell r="HB25">
            <v>0</v>
          </cell>
          <cell r="HE25">
            <v>1348234</v>
          </cell>
          <cell r="HH25">
            <v>1348234</v>
          </cell>
          <cell r="HX25">
            <v>0</v>
          </cell>
          <cell r="HY25">
            <v>0</v>
          </cell>
          <cell r="HZ25">
            <v>72463.760000000009</v>
          </cell>
          <cell r="IA25">
            <v>8272.9499999999989</v>
          </cell>
          <cell r="IB25">
            <v>0</v>
          </cell>
          <cell r="IC25">
            <v>0</v>
          </cell>
          <cell r="IE25"/>
          <cell r="IF25"/>
          <cell r="IG25">
            <v>72463.760000000009</v>
          </cell>
          <cell r="IH25">
            <v>8272.9499999999989</v>
          </cell>
          <cell r="II25">
            <v>0</v>
          </cell>
          <cell r="IJ25">
            <v>0</v>
          </cell>
          <cell r="IL25">
            <v>0</v>
          </cell>
          <cell r="IM25">
            <v>0</v>
          </cell>
          <cell r="IN25">
            <v>0</v>
          </cell>
          <cell r="IO25">
            <v>0</v>
          </cell>
          <cell r="IP25">
            <v>0</v>
          </cell>
          <cell r="IQ25">
            <v>0</v>
          </cell>
          <cell r="IS25"/>
          <cell r="IT25"/>
          <cell r="IU25">
            <v>0</v>
          </cell>
          <cell r="IV25">
            <v>0</v>
          </cell>
          <cell r="IW25"/>
          <cell r="IX25"/>
          <cell r="KB25">
            <v>0</v>
          </cell>
          <cell r="KC25">
            <v>0</v>
          </cell>
          <cell r="KD25">
            <v>0</v>
          </cell>
          <cell r="KE25">
            <v>0</v>
          </cell>
          <cell r="KG25"/>
          <cell r="KH25"/>
          <cell r="KI25"/>
          <cell r="KJ25"/>
          <cell r="KL25">
            <v>0</v>
          </cell>
          <cell r="KM25">
            <v>0</v>
          </cell>
          <cell r="KN25">
            <v>0</v>
          </cell>
          <cell r="KO25">
            <v>0</v>
          </cell>
          <cell r="KP25">
            <v>0</v>
          </cell>
          <cell r="KQ25">
            <v>0</v>
          </cell>
          <cell r="KS25">
            <v>0</v>
          </cell>
          <cell r="KT25"/>
          <cell r="KU25"/>
          <cell r="KV25"/>
          <cell r="KW25"/>
          <cell r="KX25"/>
          <cell r="KZ25">
            <v>0</v>
          </cell>
          <cell r="LB25">
            <v>0</v>
          </cell>
          <cell r="LH25">
            <v>0</v>
          </cell>
          <cell r="LI25">
            <v>0</v>
          </cell>
          <cell r="LJ25">
            <v>0</v>
          </cell>
          <cell r="LK25">
            <v>0</v>
          </cell>
          <cell r="LL25">
            <v>0</v>
          </cell>
          <cell r="LM25">
            <v>0</v>
          </cell>
          <cell r="LO25"/>
          <cell r="LP25"/>
          <cell r="LQ25"/>
          <cell r="LR25"/>
          <cell r="LS25"/>
          <cell r="LT25"/>
          <cell r="LV25">
            <v>0</v>
          </cell>
          <cell r="LW25">
            <v>0</v>
          </cell>
          <cell r="LX25">
            <v>0</v>
          </cell>
          <cell r="LY25">
            <v>0</v>
          </cell>
          <cell r="MA25"/>
          <cell r="MB25"/>
          <cell r="MC25"/>
          <cell r="MD25"/>
          <cell r="ND25">
            <v>0</v>
          </cell>
          <cell r="NE25">
            <v>0</v>
          </cell>
          <cell r="NG25"/>
          <cell r="NH25"/>
          <cell r="NV25">
            <v>0</v>
          </cell>
          <cell r="NW25">
            <v>0</v>
          </cell>
          <cell r="NX25">
            <v>0</v>
          </cell>
          <cell r="NY25">
            <v>0</v>
          </cell>
          <cell r="NZ25">
            <v>0</v>
          </cell>
          <cell r="OA25">
            <v>0</v>
          </cell>
          <cell r="OC25"/>
          <cell r="OD25"/>
          <cell r="OE25"/>
          <cell r="OF25"/>
          <cell r="OG25"/>
          <cell r="OH25"/>
          <cell r="OJ25">
            <v>0</v>
          </cell>
          <cell r="OK25">
            <v>0</v>
          </cell>
          <cell r="OL25">
            <v>0</v>
          </cell>
          <cell r="OM25">
            <v>0</v>
          </cell>
          <cell r="ON25">
            <v>0</v>
          </cell>
          <cell r="OO25">
            <v>0</v>
          </cell>
          <cell r="OP25">
            <v>0</v>
          </cell>
          <cell r="OQ25">
            <v>0</v>
          </cell>
          <cell r="OS25"/>
          <cell r="OT25"/>
          <cell r="OU25"/>
          <cell r="OV25"/>
          <cell r="OW25"/>
          <cell r="OX25"/>
          <cell r="OY25"/>
          <cell r="OZ25"/>
          <cell r="QK25">
            <v>24993729.649999999</v>
          </cell>
          <cell r="QL25">
            <v>24993729.649999999</v>
          </cell>
          <cell r="RC25">
            <v>5724787</v>
          </cell>
          <cell r="RD25">
            <v>5724787</v>
          </cell>
          <cell r="RE25">
            <v>2414454</v>
          </cell>
          <cell r="RF25">
            <v>2414454</v>
          </cell>
          <cell r="RG25">
            <v>1321300</v>
          </cell>
          <cell r="RH25">
            <v>1321300</v>
          </cell>
          <cell r="RI25">
            <v>2000</v>
          </cell>
          <cell r="RJ25">
            <v>0</v>
          </cell>
          <cell r="RK25">
            <v>1191816.0000000002</v>
          </cell>
          <cell r="RL25">
            <v>1191816.0000000002</v>
          </cell>
          <cell r="RM25">
            <v>0</v>
          </cell>
          <cell r="RN25">
            <v>0</v>
          </cell>
          <cell r="RO25">
            <v>0</v>
          </cell>
          <cell r="RP25">
            <v>0</v>
          </cell>
          <cell r="RQ25">
            <v>3022000</v>
          </cell>
          <cell r="RT25">
            <v>3022000</v>
          </cell>
          <cell r="RY25">
            <v>0</v>
          </cell>
          <cell r="RZ25">
            <v>0</v>
          </cell>
          <cell r="SF25">
            <v>0</v>
          </cell>
          <cell r="SG25">
            <v>0</v>
          </cell>
          <cell r="SH25">
            <v>0</v>
          </cell>
          <cell r="SI25">
            <v>0</v>
          </cell>
          <cell r="SJ25">
            <v>0</v>
          </cell>
          <cell r="SK25">
            <v>0</v>
          </cell>
          <cell r="SL25">
            <v>0</v>
          </cell>
          <cell r="SN25">
            <v>0</v>
          </cell>
          <cell r="SO25">
            <v>0</v>
          </cell>
          <cell r="SP25">
            <v>0</v>
          </cell>
          <cell r="SQ25">
            <v>0</v>
          </cell>
          <cell r="SR25">
            <v>0</v>
          </cell>
          <cell r="SS25">
            <v>0</v>
          </cell>
          <cell r="ST25">
            <v>0</v>
          </cell>
          <cell r="SV25">
            <v>0</v>
          </cell>
          <cell r="SX25">
            <v>0</v>
          </cell>
          <cell r="SZ25">
            <v>0</v>
          </cell>
          <cell r="TB25">
            <v>0</v>
          </cell>
          <cell r="TH25">
            <v>0</v>
          </cell>
          <cell r="TJ25">
            <v>0</v>
          </cell>
          <cell r="TL25">
            <v>0</v>
          </cell>
          <cell r="TN25">
            <v>0</v>
          </cell>
        </row>
        <row r="26">
          <cell r="F26">
            <v>27840300</v>
          </cell>
          <cell r="G26">
            <v>27840300</v>
          </cell>
          <cell r="H26">
            <v>25796700</v>
          </cell>
          <cell r="I26">
            <v>25796700</v>
          </cell>
          <cell r="N26">
            <v>389829</v>
          </cell>
          <cell r="O26">
            <v>389829</v>
          </cell>
          <cell r="P26">
            <v>14256100</v>
          </cell>
          <cell r="Q26">
            <v>14256100</v>
          </cell>
          <cell r="X26">
            <v>500000</v>
          </cell>
          <cell r="Y26">
            <v>0</v>
          </cell>
          <cell r="Z26">
            <v>0</v>
          </cell>
          <cell r="AC26">
            <v>1500000</v>
          </cell>
          <cell r="AD26">
            <v>0</v>
          </cell>
          <cell r="AI26">
            <v>140579926.66</v>
          </cell>
          <cell r="AL26">
            <v>0</v>
          </cell>
          <cell r="AM26">
            <v>0</v>
          </cell>
          <cell r="AN26">
            <v>0</v>
          </cell>
          <cell r="AO26">
            <v>0</v>
          </cell>
          <cell r="AQ26"/>
          <cell r="AR26"/>
          <cell r="AS26"/>
          <cell r="AT26"/>
          <cell r="AV26">
            <v>0</v>
          </cell>
          <cell r="AW26">
            <v>0</v>
          </cell>
          <cell r="AX26">
            <v>0</v>
          </cell>
          <cell r="AY26">
            <v>0</v>
          </cell>
          <cell r="AZ26">
            <v>0</v>
          </cell>
          <cell r="BB26"/>
          <cell r="BC26"/>
          <cell r="BD26"/>
          <cell r="BE26"/>
          <cell r="BF26"/>
          <cell r="CF26">
            <v>0</v>
          </cell>
          <cell r="CG26">
            <v>23341729</v>
          </cell>
          <cell r="CH26">
            <v>0</v>
          </cell>
          <cell r="CI26">
            <v>0</v>
          </cell>
          <cell r="CK26">
            <v>0</v>
          </cell>
          <cell r="CL26">
            <v>23341729</v>
          </cell>
          <cell r="CM26"/>
          <cell r="CN26"/>
          <cell r="CP26">
            <v>0</v>
          </cell>
          <cell r="CQ26">
            <v>0</v>
          </cell>
          <cell r="CR26">
            <v>0</v>
          </cell>
          <cell r="CS26">
            <v>0</v>
          </cell>
          <cell r="CU26"/>
          <cell r="CV26"/>
          <cell r="CW26"/>
          <cell r="CX26"/>
          <cell r="DC26">
            <v>0</v>
          </cell>
          <cell r="DD26"/>
          <cell r="DE26">
            <v>0</v>
          </cell>
          <cell r="DF26"/>
          <cell r="DG26">
            <v>0</v>
          </cell>
          <cell r="DH26"/>
          <cell r="DM26">
            <v>0</v>
          </cell>
          <cell r="DN26"/>
          <cell r="DO26">
            <v>0</v>
          </cell>
          <cell r="DP26"/>
          <cell r="DV26">
            <v>1000000</v>
          </cell>
          <cell r="DW26">
            <v>0</v>
          </cell>
          <cell r="DX26">
            <v>0</v>
          </cell>
          <cell r="DY26">
            <v>0</v>
          </cell>
          <cell r="DZ26">
            <v>0</v>
          </cell>
          <cell r="EA26">
            <v>1434300</v>
          </cell>
          <cell r="EB26">
            <v>253125</v>
          </cell>
          <cell r="ED26">
            <v>1000000</v>
          </cell>
          <cell r="EE26"/>
          <cell r="EF26"/>
          <cell r="EG26">
            <v>0</v>
          </cell>
          <cell r="EH26">
            <v>0</v>
          </cell>
          <cell r="EI26">
            <v>1216357.01</v>
          </cell>
          <cell r="EJ26">
            <v>253125</v>
          </cell>
          <cell r="EL26">
            <v>0</v>
          </cell>
          <cell r="EN26">
            <v>0</v>
          </cell>
          <cell r="ES26">
            <v>0</v>
          </cell>
          <cell r="EV26">
            <v>0</v>
          </cell>
          <cell r="EY26">
            <v>0</v>
          </cell>
          <cell r="FB26">
            <v>0</v>
          </cell>
          <cell r="FF26">
            <v>143220</v>
          </cell>
          <cell r="FG26">
            <v>2721180</v>
          </cell>
          <cell r="FH26">
            <v>0</v>
          </cell>
          <cell r="FI26">
            <v>0</v>
          </cell>
          <cell r="FK26">
            <v>143220</v>
          </cell>
          <cell r="FL26">
            <v>2721180</v>
          </cell>
          <cell r="FM26"/>
          <cell r="FN26"/>
          <cell r="FO26">
            <v>0</v>
          </cell>
          <cell r="FR26">
            <v>0</v>
          </cell>
          <cell r="FV26"/>
          <cell r="FW26"/>
          <cell r="FY26"/>
          <cell r="FZ26"/>
          <cell r="GB26">
            <v>345046.39</v>
          </cell>
          <cell r="GC26">
            <v>207741.71000000002</v>
          </cell>
          <cell r="GE26"/>
          <cell r="GF26"/>
          <cell r="GS26">
            <v>0</v>
          </cell>
          <cell r="GV26">
            <v>0</v>
          </cell>
          <cell r="GY26">
            <v>1047233</v>
          </cell>
          <cell r="HB26">
            <v>1047233</v>
          </cell>
          <cell r="HE26">
            <v>301000</v>
          </cell>
          <cell r="HH26">
            <v>301000</v>
          </cell>
          <cell r="HX26">
            <v>0</v>
          </cell>
          <cell r="HY26">
            <v>0</v>
          </cell>
          <cell r="HZ26">
            <v>108695.65</v>
          </cell>
          <cell r="IA26">
            <v>12409.42</v>
          </cell>
          <cell r="IB26">
            <v>0</v>
          </cell>
          <cell r="IC26">
            <v>0</v>
          </cell>
          <cell r="IE26"/>
          <cell r="IF26"/>
          <cell r="IG26">
            <v>108695.65</v>
          </cell>
          <cell r="IH26">
            <v>12409.42</v>
          </cell>
          <cell r="II26">
            <v>0</v>
          </cell>
          <cell r="IJ26">
            <v>0</v>
          </cell>
          <cell r="IL26">
            <v>0</v>
          </cell>
          <cell r="IM26">
            <v>0</v>
          </cell>
          <cell r="IN26">
            <v>0</v>
          </cell>
          <cell r="IO26">
            <v>0</v>
          </cell>
          <cell r="IP26">
            <v>0</v>
          </cell>
          <cell r="IQ26">
            <v>0</v>
          </cell>
          <cell r="IS26"/>
          <cell r="IT26"/>
          <cell r="IU26">
            <v>0</v>
          </cell>
          <cell r="IV26">
            <v>0</v>
          </cell>
          <cell r="IW26"/>
          <cell r="IX26"/>
          <cell r="KB26">
            <v>0</v>
          </cell>
          <cell r="KC26">
            <v>0</v>
          </cell>
          <cell r="KD26">
            <v>0</v>
          </cell>
          <cell r="KE26">
            <v>0</v>
          </cell>
          <cell r="KG26"/>
          <cell r="KH26"/>
          <cell r="KI26"/>
          <cell r="KJ26"/>
          <cell r="KL26">
            <v>327250</v>
          </cell>
          <cell r="KM26">
            <v>0</v>
          </cell>
          <cell r="KN26">
            <v>0</v>
          </cell>
          <cell r="KO26">
            <v>0</v>
          </cell>
          <cell r="KP26">
            <v>0</v>
          </cell>
          <cell r="KQ26">
            <v>0</v>
          </cell>
          <cell r="KS26">
            <v>327250</v>
          </cell>
          <cell r="KT26"/>
          <cell r="KU26"/>
          <cell r="KV26"/>
          <cell r="KW26"/>
          <cell r="KX26"/>
          <cell r="KZ26">
            <v>0</v>
          </cell>
          <cell r="LB26">
            <v>0</v>
          </cell>
          <cell r="LH26">
            <v>0</v>
          </cell>
          <cell r="LI26">
            <v>0</v>
          </cell>
          <cell r="LJ26">
            <v>0</v>
          </cell>
          <cell r="LK26">
            <v>0</v>
          </cell>
          <cell r="LL26">
            <v>0</v>
          </cell>
          <cell r="LM26">
            <v>0</v>
          </cell>
          <cell r="LO26"/>
          <cell r="LP26"/>
          <cell r="LQ26"/>
          <cell r="LR26"/>
          <cell r="LS26"/>
          <cell r="LT26"/>
          <cell r="LV26">
            <v>0</v>
          </cell>
          <cell r="LW26">
            <v>0</v>
          </cell>
          <cell r="LX26">
            <v>0</v>
          </cell>
          <cell r="LY26">
            <v>0</v>
          </cell>
          <cell r="MA26"/>
          <cell r="MB26"/>
          <cell r="MC26"/>
          <cell r="MD26"/>
          <cell r="ND26">
            <v>0</v>
          </cell>
          <cell r="NE26">
            <v>0</v>
          </cell>
          <cell r="NG26"/>
          <cell r="NH26"/>
          <cell r="NV26">
            <v>0</v>
          </cell>
          <cell r="NW26">
            <v>0</v>
          </cell>
          <cell r="NX26">
            <v>0</v>
          </cell>
          <cell r="NY26">
            <v>0</v>
          </cell>
          <cell r="NZ26">
            <v>3447625.58</v>
          </cell>
          <cell r="OA26">
            <v>6549089.8799999999</v>
          </cell>
          <cell r="OC26"/>
          <cell r="OD26"/>
          <cell r="OE26"/>
          <cell r="OF26"/>
          <cell r="OG26">
            <v>3447625.58</v>
          </cell>
          <cell r="OH26">
            <v>6549089.8800000008</v>
          </cell>
          <cell r="OJ26">
            <v>0</v>
          </cell>
          <cell r="OK26">
            <v>0</v>
          </cell>
          <cell r="OL26">
            <v>0</v>
          </cell>
          <cell r="OM26">
            <v>0</v>
          </cell>
          <cell r="ON26">
            <v>0</v>
          </cell>
          <cell r="OO26">
            <v>0</v>
          </cell>
          <cell r="OP26">
            <v>0</v>
          </cell>
          <cell r="OQ26">
            <v>0</v>
          </cell>
          <cell r="OS26"/>
          <cell r="OT26"/>
          <cell r="OU26"/>
          <cell r="OV26"/>
          <cell r="OW26"/>
          <cell r="OX26"/>
          <cell r="OY26"/>
          <cell r="OZ26"/>
          <cell r="QK26">
            <v>22140864.32</v>
          </cell>
          <cell r="QL26">
            <v>22140864.32</v>
          </cell>
          <cell r="RC26">
            <v>3327944</v>
          </cell>
          <cell r="RD26">
            <v>3327944</v>
          </cell>
          <cell r="RE26">
            <v>3283876</v>
          </cell>
          <cell r="RF26">
            <v>3283876</v>
          </cell>
          <cell r="RG26">
            <v>1223600</v>
          </cell>
          <cell r="RH26">
            <v>1223600</v>
          </cell>
          <cell r="RI26">
            <v>4000</v>
          </cell>
          <cell r="RJ26">
            <v>4000</v>
          </cell>
          <cell r="RK26">
            <v>5007888.0000000009</v>
          </cell>
          <cell r="RL26">
            <v>5007888.0000000009</v>
          </cell>
          <cell r="RM26">
            <v>0</v>
          </cell>
          <cell r="RN26">
            <v>0</v>
          </cell>
          <cell r="RO26">
            <v>0</v>
          </cell>
          <cell r="RP26">
            <v>0</v>
          </cell>
          <cell r="RQ26">
            <v>2713189</v>
          </cell>
          <cell r="RT26">
            <v>2713189</v>
          </cell>
          <cell r="RY26">
            <v>0</v>
          </cell>
          <cell r="RZ26">
            <v>0</v>
          </cell>
          <cell r="SF26">
            <v>0</v>
          </cell>
          <cell r="SG26">
            <v>0</v>
          </cell>
          <cell r="SH26">
            <v>0</v>
          </cell>
          <cell r="SI26">
            <v>0</v>
          </cell>
          <cell r="SJ26">
            <v>0</v>
          </cell>
          <cell r="SK26">
            <v>0</v>
          </cell>
          <cell r="SL26">
            <v>0</v>
          </cell>
          <cell r="SN26">
            <v>0</v>
          </cell>
          <cell r="SO26">
            <v>0</v>
          </cell>
          <cell r="SP26">
            <v>0</v>
          </cell>
          <cell r="SQ26">
            <v>0</v>
          </cell>
          <cell r="SR26">
            <v>0</v>
          </cell>
          <cell r="SS26">
            <v>0</v>
          </cell>
          <cell r="ST26">
            <v>0</v>
          </cell>
          <cell r="SV26">
            <v>0</v>
          </cell>
          <cell r="SX26">
            <v>0</v>
          </cell>
          <cell r="SZ26">
            <v>0</v>
          </cell>
          <cell r="TB26">
            <v>0</v>
          </cell>
          <cell r="TH26">
            <v>0</v>
          </cell>
          <cell r="TJ26">
            <v>0</v>
          </cell>
          <cell r="TL26">
            <v>0</v>
          </cell>
          <cell r="TN26">
            <v>0</v>
          </cell>
        </row>
        <row r="27">
          <cell r="F27">
            <v>58823200</v>
          </cell>
          <cell r="G27">
            <v>58823200</v>
          </cell>
          <cell r="H27">
            <v>93266400</v>
          </cell>
          <cell r="I27">
            <v>93266400</v>
          </cell>
          <cell r="N27">
            <v>16332451</v>
          </cell>
          <cell r="O27">
            <v>16332451</v>
          </cell>
          <cell r="P27">
            <v>21184500</v>
          </cell>
          <cell r="Q27">
            <v>21184500</v>
          </cell>
          <cell r="X27">
            <v>0</v>
          </cell>
          <cell r="Y27">
            <v>0</v>
          </cell>
          <cell r="Z27">
            <v>1057484</v>
          </cell>
          <cell r="AC27">
            <v>600000</v>
          </cell>
          <cell r="AD27">
            <v>0</v>
          </cell>
          <cell r="AI27">
            <v>525408081.99999994</v>
          </cell>
          <cell r="AL27">
            <v>0</v>
          </cell>
          <cell r="AM27">
            <v>36950614</v>
          </cell>
          <cell r="AN27">
            <v>0</v>
          </cell>
          <cell r="AO27">
            <v>0</v>
          </cell>
          <cell r="AQ27"/>
          <cell r="AR27">
            <v>36950614</v>
          </cell>
          <cell r="AS27"/>
          <cell r="AT27"/>
          <cell r="AV27">
            <v>0</v>
          </cell>
          <cell r="AW27">
            <v>0</v>
          </cell>
          <cell r="AX27">
            <v>0</v>
          </cell>
          <cell r="AY27">
            <v>0</v>
          </cell>
          <cell r="AZ27">
            <v>0</v>
          </cell>
          <cell r="BB27"/>
          <cell r="BC27"/>
          <cell r="BD27"/>
          <cell r="BE27"/>
          <cell r="BF27"/>
          <cell r="CF27">
            <v>0</v>
          </cell>
          <cell r="CG27">
            <v>15218215.119999999</v>
          </cell>
          <cell r="CH27">
            <v>0</v>
          </cell>
          <cell r="CI27">
            <v>0</v>
          </cell>
          <cell r="CK27">
            <v>0</v>
          </cell>
          <cell r="CL27">
            <v>15197580.48</v>
          </cell>
          <cell r="CM27"/>
          <cell r="CN27"/>
          <cell r="CP27">
            <v>0</v>
          </cell>
          <cell r="CQ27">
            <v>53327230.039999999</v>
          </cell>
          <cell r="CR27">
            <v>0</v>
          </cell>
          <cell r="CS27">
            <v>0</v>
          </cell>
          <cell r="CU27"/>
          <cell r="CV27">
            <v>53327230.039999999</v>
          </cell>
          <cell r="CW27"/>
          <cell r="CX27"/>
          <cell r="DC27">
            <v>0</v>
          </cell>
          <cell r="DD27"/>
          <cell r="DE27">
            <v>0</v>
          </cell>
          <cell r="DF27"/>
          <cell r="DG27">
            <v>0</v>
          </cell>
          <cell r="DH27"/>
          <cell r="DM27">
            <v>0</v>
          </cell>
          <cell r="DN27"/>
          <cell r="DO27">
            <v>0</v>
          </cell>
          <cell r="DP27"/>
          <cell r="DV27">
            <v>0</v>
          </cell>
          <cell r="DW27">
            <v>0</v>
          </cell>
          <cell r="DX27">
            <v>0</v>
          </cell>
          <cell r="DY27">
            <v>716500</v>
          </cell>
          <cell r="DZ27">
            <v>1842356.4</v>
          </cell>
          <cell r="EA27">
            <v>0</v>
          </cell>
          <cell r="EB27">
            <v>351562.5</v>
          </cell>
          <cell r="ED27"/>
          <cell r="EE27"/>
          <cell r="EF27"/>
          <cell r="EG27">
            <v>716500</v>
          </cell>
          <cell r="EH27">
            <v>1842356.4</v>
          </cell>
          <cell r="EI27">
            <v>0</v>
          </cell>
          <cell r="EJ27">
            <v>351562.5</v>
          </cell>
          <cell r="EL27">
            <v>0</v>
          </cell>
          <cell r="EN27">
            <v>0</v>
          </cell>
          <cell r="ES27">
            <v>0</v>
          </cell>
          <cell r="EV27">
            <v>0</v>
          </cell>
          <cell r="EY27">
            <v>0</v>
          </cell>
          <cell r="FB27">
            <v>0</v>
          </cell>
          <cell r="FF27">
            <v>143220</v>
          </cell>
          <cell r="FG27">
            <v>2721180</v>
          </cell>
          <cell r="FH27">
            <v>0</v>
          </cell>
          <cell r="FI27">
            <v>0</v>
          </cell>
          <cell r="FK27">
            <v>143220</v>
          </cell>
          <cell r="FL27">
            <v>2721180</v>
          </cell>
          <cell r="FM27"/>
          <cell r="FN27"/>
          <cell r="FO27">
            <v>0</v>
          </cell>
          <cell r="FR27">
            <v>0</v>
          </cell>
          <cell r="FV27"/>
          <cell r="FW27"/>
          <cell r="FY27"/>
          <cell r="FZ27"/>
          <cell r="GB27">
            <v>378259.82</v>
          </cell>
          <cell r="GC27">
            <v>227738.49</v>
          </cell>
          <cell r="GE27"/>
          <cell r="GF27"/>
          <cell r="GS27">
            <v>0</v>
          </cell>
          <cell r="GV27">
            <v>0</v>
          </cell>
          <cell r="GY27">
            <v>0</v>
          </cell>
          <cell r="HB27">
            <v>0</v>
          </cell>
          <cell r="HE27">
            <v>1600000</v>
          </cell>
          <cell r="HH27">
            <v>1600000</v>
          </cell>
          <cell r="HX27">
            <v>0</v>
          </cell>
          <cell r="HY27">
            <v>0</v>
          </cell>
          <cell r="HZ27">
            <v>43478.260000000009</v>
          </cell>
          <cell r="IA27">
            <v>4963.7700000000004</v>
          </cell>
          <cell r="IB27">
            <v>0</v>
          </cell>
          <cell r="IC27">
            <v>0</v>
          </cell>
          <cell r="IE27"/>
          <cell r="IF27"/>
          <cell r="IG27">
            <v>43478.260000000009</v>
          </cell>
          <cell r="IH27">
            <v>4963.7700000000004</v>
          </cell>
          <cell r="II27">
            <v>0</v>
          </cell>
          <cell r="IJ27">
            <v>0</v>
          </cell>
          <cell r="IL27">
            <v>0</v>
          </cell>
          <cell r="IM27">
            <v>0</v>
          </cell>
          <cell r="IN27">
            <v>32608.689999999995</v>
          </cell>
          <cell r="IO27">
            <v>3722.83</v>
          </cell>
          <cell r="IP27">
            <v>0</v>
          </cell>
          <cell r="IQ27">
            <v>0</v>
          </cell>
          <cell r="IS27"/>
          <cell r="IT27"/>
          <cell r="IU27">
            <v>32608.689999999995</v>
          </cell>
          <cell r="IV27">
            <v>3722.83</v>
          </cell>
          <cell r="IW27"/>
          <cell r="IX27"/>
          <cell r="KB27">
            <v>60804000</v>
          </cell>
          <cell r="KC27">
            <v>156353100</v>
          </cell>
          <cell r="KD27">
            <v>0</v>
          </cell>
          <cell r="KE27">
            <v>0</v>
          </cell>
          <cell r="KG27">
            <v>60804000</v>
          </cell>
          <cell r="KH27">
            <v>156353100</v>
          </cell>
          <cell r="KI27"/>
          <cell r="KJ27"/>
          <cell r="KL27">
            <v>698780.76</v>
          </cell>
          <cell r="KM27">
            <v>0</v>
          </cell>
          <cell r="KN27">
            <v>0</v>
          </cell>
          <cell r="KO27">
            <v>0</v>
          </cell>
          <cell r="KP27">
            <v>0</v>
          </cell>
          <cell r="KQ27">
            <v>0</v>
          </cell>
          <cell r="KS27">
            <v>698780.76</v>
          </cell>
          <cell r="KT27"/>
          <cell r="KU27"/>
          <cell r="KV27"/>
          <cell r="KW27"/>
          <cell r="KX27"/>
          <cell r="KZ27">
            <v>0</v>
          </cell>
          <cell r="LB27">
            <v>0</v>
          </cell>
          <cell r="LH27">
            <v>0</v>
          </cell>
          <cell r="LI27">
            <v>0</v>
          </cell>
          <cell r="LJ27">
            <v>0</v>
          </cell>
          <cell r="LK27">
            <v>0</v>
          </cell>
          <cell r="LL27">
            <v>0</v>
          </cell>
          <cell r="LM27">
            <v>0</v>
          </cell>
          <cell r="LO27"/>
          <cell r="LP27"/>
          <cell r="LQ27"/>
          <cell r="LR27"/>
          <cell r="LS27"/>
          <cell r="LT27"/>
          <cell r="LV27">
            <v>275000</v>
          </cell>
          <cell r="LW27">
            <v>5225000</v>
          </cell>
          <cell r="LX27">
            <v>0</v>
          </cell>
          <cell r="LY27">
            <v>0</v>
          </cell>
          <cell r="MA27">
            <v>275000</v>
          </cell>
          <cell r="MB27">
            <v>5225000</v>
          </cell>
          <cell r="MC27"/>
          <cell r="MD27"/>
          <cell r="ND27">
            <v>0</v>
          </cell>
          <cell r="NE27">
            <v>0</v>
          </cell>
          <cell r="NG27"/>
          <cell r="NH27"/>
          <cell r="NV27">
            <v>0</v>
          </cell>
          <cell r="NW27">
            <v>0</v>
          </cell>
          <cell r="NX27">
            <v>0</v>
          </cell>
          <cell r="NY27">
            <v>0</v>
          </cell>
          <cell r="NZ27">
            <v>0</v>
          </cell>
          <cell r="OA27">
            <v>0</v>
          </cell>
          <cell r="OC27"/>
          <cell r="OD27"/>
          <cell r="OE27"/>
          <cell r="OF27"/>
          <cell r="OG27"/>
          <cell r="OH27"/>
          <cell r="OJ27">
            <v>0</v>
          </cell>
          <cell r="OK27">
            <v>0</v>
          </cell>
          <cell r="OL27">
            <v>0</v>
          </cell>
          <cell r="OM27">
            <v>0</v>
          </cell>
          <cell r="ON27">
            <v>0</v>
          </cell>
          <cell r="OO27">
            <v>0</v>
          </cell>
          <cell r="OP27">
            <v>0</v>
          </cell>
          <cell r="OQ27">
            <v>0</v>
          </cell>
          <cell r="OS27"/>
          <cell r="OT27"/>
          <cell r="OU27"/>
          <cell r="OV27"/>
          <cell r="OW27"/>
          <cell r="OX27"/>
          <cell r="OY27"/>
          <cell r="OZ27"/>
          <cell r="QK27">
            <v>57608009.650000006</v>
          </cell>
          <cell r="QL27">
            <v>57608009.650000006</v>
          </cell>
          <cell r="RC27">
            <v>16540504</v>
          </cell>
          <cell r="RD27">
            <v>16505980.41</v>
          </cell>
          <cell r="RE27">
            <v>7575325</v>
          </cell>
          <cell r="RF27">
            <v>7575325</v>
          </cell>
          <cell r="RG27">
            <v>2343100</v>
          </cell>
          <cell r="RH27">
            <v>2343100</v>
          </cell>
          <cell r="RI27">
            <v>6000</v>
          </cell>
          <cell r="RJ27">
            <v>4934.5</v>
          </cell>
          <cell r="RK27">
            <v>1348488</v>
          </cell>
          <cell r="RL27">
            <v>1348488</v>
          </cell>
          <cell r="RM27">
            <v>0</v>
          </cell>
          <cell r="RN27">
            <v>0</v>
          </cell>
          <cell r="RO27">
            <v>0</v>
          </cell>
          <cell r="RP27">
            <v>0</v>
          </cell>
          <cell r="RQ27">
            <v>4711922</v>
          </cell>
          <cell r="RT27">
            <v>4711922</v>
          </cell>
          <cell r="RY27">
            <v>0</v>
          </cell>
          <cell r="RZ27">
            <v>0</v>
          </cell>
          <cell r="SF27">
            <v>0</v>
          </cell>
          <cell r="SG27">
            <v>0</v>
          </cell>
          <cell r="SH27">
            <v>0</v>
          </cell>
          <cell r="SI27">
            <v>0</v>
          </cell>
          <cell r="SJ27">
            <v>0</v>
          </cell>
          <cell r="SK27">
            <v>0</v>
          </cell>
          <cell r="SL27">
            <v>0</v>
          </cell>
          <cell r="SN27">
            <v>0</v>
          </cell>
          <cell r="SO27">
            <v>0</v>
          </cell>
          <cell r="SP27">
            <v>0</v>
          </cell>
          <cell r="SQ27">
            <v>0</v>
          </cell>
          <cell r="SR27">
            <v>0</v>
          </cell>
          <cell r="SS27">
            <v>0</v>
          </cell>
          <cell r="ST27">
            <v>0</v>
          </cell>
          <cell r="SV27">
            <v>0</v>
          </cell>
          <cell r="SX27">
            <v>0</v>
          </cell>
          <cell r="SZ27">
            <v>0</v>
          </cell>
          <cell r="TB27">
            <v>0</v>
          </cell>
          <cell r="TH27">
            <v>0</v>
          </cell>
          <cell r="TJ27">
            <v>0</v>
          </cell>
          <cell r="TL27">
            <v>0</v>
          </cell>
          <cell r="TN27">
            <v>0</v>
          </cell>
        </row>
        <row r="28">
          <cell r="F28">
            <v>32300900</v>
          </cell>
          <cell r="G28">
            <v>32300900</v>
          </cell>
          <cell r="H28">
            <v>26291500</v>
          </cell>
          <cell r="I28">
            <v>26291500</v>
          </cell>
          <cell r="N28">
            <v>7257947</v>
          </cell>
          <cell r="O28">
            <v>7257947</v>
          </cell>
          <cell r="P28">
            <v>13385300</v>
          </cell>
          <cell r="Q28">
            <v>13385300</v>
          </cell>
          <cell r="X28">
            <v>1500000</v>
          </cell>
          <cell r="Y28">
            <v>0</v>
          </cell>
          <cell r="Z28">
            <v>0</v>
          </cell>
          <cell r="AC28">
            <v>0</v>
          </cell>
          <cell r="AD28">
            <v>0</v>
          </cell>
          <cell r="AI28">
            <v>226458328.92999998</v>
          </cell>
          <cell r="AL28">
            <v>0</v>
          </cell>
          <cell r="AM28">
            <v>74290725</v>
          </cell>
          <cell r="AN28">
            <v>6931832.2699999996</v>
          </cell>
          <cell r="AO28">
            <v>0</v>
          </cell>
          <cell r="AQ28"/>
          <cell r="AR28">
            <v>74290725</v>
          </cell>
          <cell r="AS28">
            <v>6894320.2699999996</v>
          </cell>
          <cell r="AT28"/>
          <cell r="AV28">
            <v>0</v>
          </cell>
          <cell r="AW28">
            <v>0</v>
          </cell>
          <cell r="AX28">
            <v>0</v>
          </cell>
          <cell r="AY28">
            <v>0</v>
          </cell>
          <cell r="AZ28">
            <v>0</v>
          </cell>
          <cell r="BB28"/>
          <cell r="BC28"/>
          <cell r="BD28"/>
          <cell r="BE28"/>
          <cell r="BF28"/>
          <cell r="CF28">
            <v>0</v>
          </cell>
          <cell r="CG28">
            <v>19781627</v>
          </cell>
          <cell r="CH28">
            <v>0</v>
          </cell>
          <cell r="CI28">
            <v>0</v>
          </cell>
          <cell r="CK28">
            <v>0</v>
          </cell>
          <cell r="CL28">
            <v>19781627</v>
          </cell>
          <cell r="CM28"/>
          <cell r="CN28"/>
          <cell r="CP28">
            <v>0</v>
          </cell>
          <cell r="CQ28">
            <v>0</v>
          </cell>
          <cell r="CR28">
            <v>0</v>
          </cell>
          <cell r="CS28">
            <v>0</v>
          </cell>
          <cell r="CU28"/>
          <cell r="CV28"/>
          <cell r="CW28"/>
          <cell r="CX28"/>
          <cell r="DC28">
            <v>0</v>
          </cell>
          <cell r="DD28"/>
          <cell r="DE28">
            <v>0</v>
          </cell>
          <cell r="DF28"/>
          <cell r="DG28">
            <v>0</v>
          </cell>
          <cell r="DH28"/>
          <cell r="DM28">
            <v>0</v>
          </cell>
          <cell r="DN28"/>
          <cell r="DO28">
            <v>0</v>
          </cell>
          <cell r="DP28"/>
          <cell r="DV28">
            <v>0</v>
          </cell>
          <cell r="DW28">
            <v>0</v>
          </cell>
          <cell r="DX28">
            <v>0</v>
          </cell>
          <cell r="DY28">
            <v>0</v>
          </cell>
          <cell r="DZ28">
            <v>0</v>
          </cell>
          <cell r="EA28">
            <v>1035000</v>
          </cell>
          <cell r="EB28">
            <v>281250</v>
          </cell>
          <cell r="ED28"/>
          <cell r="EE28"/>
          <cell r="EF28"/>
          <cell r="EG28">
            <v>0</v>
          </cell>
          <cell r="EH28">
            <v>0</v>
          </cell>
          <cell r="EI28">
            <v>1035000</v>
          </cell>
          <cell r="EJ28">
            <v>281250</v>
          </cell>
          <cell r="EL28">
            <v>0</v>
          </cell>
          <cell r="EN28">
            <v>0</v>
          </cell>
          <cell r="ES28">
            <v>0</v>
          </cell>
          <cell r="EV28">
            <v>0</v>
          </cell>
          <cell r="EY28">
            <v>0</v>
          </cell>
          <cell r="FB28">
            <v>0</v>
          </cell>
          <cell r="FF28">
            <v>143220</v>
          </cell>
          <cell r="FG28">
            <v>2721180</v>
          </cell>
          <cell r="FH28">
            <v>0</v>
          </cell>
          <cell r="FI28">
            <v>0</v>
          </cell>
          <cell r="FK28">
            <v>143220</v>
          </cell>
          <cell r="FL28">
            <v>2721180</v>
          </cell>
          <cell r="FM28"/>
          <cell r="FN28"/>
          <cell r="FO28">
            <v>0</v>
          </cell>
          <cell r="FR28">
            <v>0</v>
          </cell>
          <cell r="FV28"/>
          <cell r="FW28"/>
          <cell r="FY28"/>
          <cell r="FZ28"/>
          <cell r="GB28">
            <v>1374.56</v>
          </cell>
          <cell r="GC28">
            <v>827.6</v>
          </cell>
          <cell r="GE28">
            <v>1374.57</v>
          </cell>
          <cell r="GF28">
            <v>827.58999999999992</v>
          </cell>
          <cell r="GS28">
            <v>0</v>
          </cell>
          <cell r="GV28">
            <v>0</v>
          </cell>
          <cell r="GY28">
            <v>1348233</v>
          </cell>
          <cell r="HB28">
            <v>1348233</v>
          </cell>
          <cell r="HE28">
            <v>0</v>
          </cell>
          <cell r="HH28">
            <v>0</v>
          </cell>
          <cell r="HX28">
            <v>0</v>
          </cell>
          <cell r="HY28">
            <v>0</v>
          </cell>
          <cell r="HZ28">
            <v>21739.13</v>
          </cell>
          <cell r="IA28">
            <v>2481.8799999999997</v>
          </cell>
          <cell r="IB28">
            <v>0</v>
          </cell>
          <cell r="IC28">
            <v>0</v>
          </cell>
          <cell r="IE28"/>
          <cell r="IF28"/>
          <cell r="IG28">
            <v>21739.13</v>
          </cell>
          <cell r="IH28">
            <v>2481.8799999999997</v>
          </cell>
          <cell r="II28">
            <v>0</v>
          </cell>
          <cell r="IJ28">
            <v>0</v>
          </cell>
          <cell r="IL28">
            <v>0</v>
          </cell>
          <cell r="IM28">
            <v>0</v>
          </cell>
          <cell r="IN28">
            <v>0</v>
          </cell>
          <cell r="IO28">
            <v>0</v>
          </cell>
          <cell r="IP28">
            <v>0</v>
          </cell>
          <cell r="IQ28">
            <v>0</v>
          </cell>
          <cell r="IS28"/>
          <cell r="IT28"/>
          <cell r="IU28">
            <v>0</v>
          </cell>
          <cell r="IV28">
            <v>0</v>
          </cell>
          <cell r="IW28"/>
          <cell r="IX28"/>
          <cell r="KB28">
            <v>0</v>
          </cell>
          <cell r="KC28">
            <v>0</v>
          </cell>
          <cell r="KD28">
            <v>0</v>
          </cell>
          <cell r="KE28">
            <v>0</v>
          </cell>
          <cell r="KG28"/>
          <cell r="KH28"/>
          <cell r="KI28"/>
          <cell r="KJ28"/>
          <cell r="KL28">
            <v>1014834.56</v>
          </cell>
          <cell r="KM28">
            <v>0</v>
          </cell>
          <cell r="KN28">
            <v>0</v>
          </cell>
          <cell r="KO28">
            <v>0</v>
          </cell>
          <cell r="KP28">
            <v>0</v>
          </cell>
          <cell r="KQ28">
            <v>0</v>
          </cell>
          <cell r="KS28">
            <v>1014834.56</v>
          </cell>
          <cell r="KT28"/>
          <cell r="KU28"/>
          <cell r="KV28"/>
          <cell r="KW28"/>
          <cell r="KX28"/>
          <cell r="KZ28">
            <v>0</v>
          </cell>
          <cell r="LB28">
            <v>0</v>
          </cell>
          <cell r="LH28">
            <v>0</v>
          </cell>
          <cell r="LI28">
            <v>0</v>
          </cell>
          <cell r="LJ28">
            <v>0</v>
          </cell>
          <cell r="LK28">
            <v>0</v>
          </cell>
          <cell r="LL28">
            <v>0</v>
          </cell>
          <cell r="LM28">
            <v>0</v>
          </cell>
          <cell r="LO28"/>
          <cell r="LP28"/>
          <cell r="LQ28"/>
          <cell r="LR28"/>
          <cell r="LS28"/>
          <cell r="LT28"/>
          <cell r="LV28">
            <v>0</v>
          </cell>
          <cell r="LW28">
            <v>0</v>
          </cell>
          <cell r="LX28">
            <v>0</v>
          </cell>
          <cell r="LY28">
            <v>0</v>
          </cell>
          <cell r="MA28"/>
          <cell r="MB28"/>
          <cell r="MC28"/>
          <cell r="MD28"/>
          <cell r="ND28">
            <v>0</v>
          </cell>
          <cell r="NE28">
            <v>0</v>
          </cell>
          <cell r="NG28"/>
          <cell r="NH28"/>
          <cell r="NV28">
            <v>1452437</v>
          </cell>
          <cell r="NW28">
            <v>3734837.9899999998</v>
          </cell>
          <cell r="NX28">
            <v>0</v>
          </cell>
          <cell r="NY28">
            <v>0</v>
          </cell>
          <cell r="NZ28">
            <v>16875777.379999999</v>
          </cell>
          <cell r="OA28">
            <v>23333364.879999999</v>
          </cell>
          <cell r="OC28">
            <v>1452437</v>
          </cell>
          <cell r="OD28">
            <v>3734837.9899999998</v>
          </cell>
          <cell r="OE28"/>
          <cell r="OF28"/>
          <cell r="OG28">
            <v>16875777.129999999</v>
          </cell>
          <cell r="OH28">
            <v>23333304.140000004</v>
          </cell>
          <cell r="OJ28">
            <v>0</v>
          </cell>
          <cell r="OK28">
            <v>0</v>
          </cell>
          <cell r="OL28">
            <v>0</v>
          </cell>
          <cell r="OM28">
            <v>0</v>
          </cell>
          <cell r="ON28">
            <v>0</v>
          </cell>
          <cell r="OO28">
            <v>0</v>
          </cell>
          <cell r="OP28">
            <v>0</v>
          </cell>
          <cell r="OQ28">
            <v>0</v>
          </cell>
          <cell r="OS28"/>
          <cell r="OT28"/>
          <cell r="OU28"/>
          <cell r="OV28"/>
          <cell r="OW28"/>
          <cell r="OX28"/>
          <cell r="OY28"/>
          <cell r="OZ28"/>
          <cell r="QK28">
            <v>24269258.869999997</v>
          </cell>
          <cell r="QL28">
            <v>24269258.869999997</v>
          </cell>
          <cell r="RC28">
            <v>6431405.0000000009</v>
          </cell>
          <cell r="RD28">
            <v>6431405</v>
          </cell>
          <cell r="RE28">
            <v>2784956</v>
          </cell>
          <cell r="RF28">
            <v>2731512.66</v>
          </cell>
          <cell r="RG28">
            <v>1305400</v>
          </cell>
          <cell r="RH28">
            <v>1305400</v>
          </cell>
          <cell r="RI28">
            <v>0</v>
          </cell>
          <cell r="RJ28">
            <v>0</v>
          </cell>
          <cell r="RK28">
            <v>1348488</v>
          </cell>
          <cell r="RL28">
            <v>1348488</v>
          </cell>
          <cell r="RM28">
            <v>0</v>
          </cell>
          <cell r="RN28">
            <v>0</v>
          </cell>
          <cell r="RO28">
            <v>611865</v>
          </cell>
          <cell r="RP28">
            <v>595908</v>
          </cell>
          <cell r="RQ28">
            <v>2444300</v>
          </cell>
          <cell r="RT28">
            <v>2444300</v>
          </cell>
          <cell r="RY28">
            <v>0</v>
          </cell>
          <cell r="RZ28">
            <v>0</v>
          </cell>
          <cell r="SF28">
            <v>0</v>
          </cell>
          <cell r="SG28">
            <v>0</v>
          </cell>
          <cell r="SH28">
            <v>0</v>
          </cell>
          <cell r="SI28">
            <v>0</v>
          </cell>
          <cell r="SJ28">
            <v>0</v>
          </cell>
          <cell r="SK28">
            <v>0</v>
          </cell>
          <cell r="SL28">
            <v>0</v>
          </cell>
          <cell r="SN28">
            <v>0</v>
          </cell>
          <cell r="SO28">
            <v>0</v>
          </cell>
          <cell r="SP28">
            <v>0</v>
          </cell>
          <cell r="SQ28">
            <v>0</v>
          </cell>
          <cell r="SR28">
            <v>0</v>
          </cell>
          <cell r="SS28">
            <v>0</v>
          </cell>
          <cell r="ST28">
            <v>0</v>
          </cell>
          <cell r="SV28">
            <v>0</v>
          </cell>
          <cell r="SX28">
            <v>0</v>
          </cell>
          <cell r="SZ28">
            <v>0</v>
          </cell>
          <cell r="TB28">
            <v>0</v>
          </cell>
          <cell r="TH28">
            <v>0</v>
          </cell>
          <cell r="TJ28">
            <v>0</v>
          </cell>
          <cell r="TL28">
            <v>0</v>
          </cell>
          <cell r="TN28">
            <v>0</v>
          </cell>
        </row>
        <row r="29">
          <cell r="F29">
            <v>48506100</v>
          </cell>
          <cell r="G29">
            <v>48506100</v>
          </cell>
          <cell r="H29">
            <v>36631700</v>
          </cell>
          <cell r="I29">
            <v>36631700</v>
          </cell>
          <cell r="N29">
            <v>661748</v>
          </cell>
          <cell r="O29">
            <v>661748</v>
          </cell>
          <cell r="P29">
            <v>15572100</v>
          </cell>
          <cell r="Q29">
            <v>15572100</v>
          </cell>
          <cell r="X29">
            <v>0</v>
          </cell>
          <cell r="Y29">
            <v>1500000</v>
          </cell>
          <cell r="Z29">
            <v>1409475</v>
          </cell>
          <cell r="AC29">
            <v>300000</v>
          </cell>
          <cell r="AD29">
            <v>1800000</v>
          </cell>
          <cell r="AI29">
            <v>137580643.65000001</v>
          </cell>
          <cell r="AL29">
            <v>0</v>
          </cell>
          <cell r="AM29">
            <v>0</v>
          </cell>
          <cell r="AN29">
            <v>0</v>
          </cell>
          <cell r="AO29">
            <v>0</v>
          </cell>
          <cell r="AQ29"/>
          <cell r="AR29"/>
          <cell r="AS29"/>
          <cell r="AT29"/>
          <cell r="AV29">
            <v>0</v>
          </cell>
          <cell r="AW29">
            <v>0</v>
          </cell>
          <cell r="AX29">
            <v>0</v>
          </cell>
          <cell r="AY29">
            <v>0</v>
          </cell>
          <cell r="AZ29">
            <v>0</v>
          </cell>
          <cell r="BB29"/>
          <cell r="BC29"/>
          <cell r="BD29"/>
          <cell r="BE29"/>
          <cell r="BF29"/>
          <cell r="CF29">
            <v>0</v>
          </cell>
          <cell r="CG29">
            <v>31088992</v>
          </cell>
          <cell r="CH29">
            <v>0</v>
          </cell>
          <cell r="CI29">
            <v>0</v>
          </cell>
          <cell r="CK29">
            <v>0</v>
          </cell>
          <cell r="CL29">
            <v>31088992</v>
          </cell>
          <cell r="CM29"/>
          <cell r="CN29"/>
          <cell r="CP29">
            <v>0</v>
          </cell>
          <cell r="CQ29">
            <v>0</v>
          </cell>
          <cell r="CR29">
            <v>0</v>
          </cell>
          <cell r="CS29">
            <v>0</v>
          </cell>
          <cell r="CU29"/>
          <cell r="CV29"/>
          <cell r="CW29"/>
          <cell r="CX29"/>
          <cell r="DC29">
            <v>0</v>
          </cell>
          <cell r="DD29"/>
          <cell r="DE29">
            <v>0</v>
          </cell>
          <cell r="DF29"/>
          <cell r="DG29">
            <v>0</v>
          </cell>
          <cell r="DH29"/>
          <cell r="DM29">
            <v>0</v>
          </cell>
          <cell r="DN29"/>
          <cell r="DO29">
            <v>0</v>
          </cell>
          <cell r="DP29"/>
          <cell r="DV29">
            <v>0</v>
          </cell>
          <cell r="DW29">
            <v>0</v>
          </cell>
          <cell r="DX29">
            <v>0</v>
          </cell>
          <cell r="DY29">
            <v>0</v>
          </cell>
          <cell r="DZ29">
            <v>0</v>
          </cell>
          <cell r="EA29">
            <v>0</v>
          </cell>
          <cell r="EB29">
            <v>281250</v>
          </cell>
          <cell r="ED29"/>
          <cell r="EE29"/>
          <cell r="EF29"/>
          <cell r="EG29">
            <v>0</v>
          </cell>
          <cell r="EH29">
            <v>0</v>
          </cell>
          <cell r="EI29">
            <v>0</v>
          </cell>
          <cell r="EJ29">
            <v>281250</v>
          </cell>
          <cell r="EL29">
            <v>0</v>
          </cell>
          <cell r="EN29">
            <v>0</v>
          </cell>
          <cell r="ES29">
            <v>4181042</v>
          </cell>
          <cell r="EV29">
            <v>4181042</v>
          </cell>
          <cell r="EY29">
            <v>0</v>
          </cell>
          <cell r="FB29">
            <v>0</v>
          </cell>
          <cell r="FF29">
            <v>0</v>
          </cell>
          <cell r="FG29">
            <v>0</v>
          </cell>
          <cell r="FH29">
            <v>0</v>
          </cell>
          <cell r="FI29">
            <v>0</v>
          </cell>
          <cell r="FK29"/>
          <cell r="FL29"/>
          <cell r="FM29"/>
          <cell r="FN29"/>
          <cell r="FO29">
            <v>0</v>
          </cell>
          <cell r="FR29">
            <v>0</v>
          </cell>
          <cell r="FV29"/>
          <cell r="FW29"/>
          <cell r="FY29"/>
          <cell r="FZ29"/>
          <cell r="GB29">
            <v>0</v>
          </cell>
          <cell r="GC29">
            <v>0</v>
          </cell>
          <cell r="GE29"/>
          <cell r="GF29"/>
          <cell r="GS29">
            <v>0</v>
          </cell>
          <cell r="GV29">
            <v>0</v>
          </cell>
          <cell r="GY29">
            <v>0</v>
          </cell>
          <cell r="HB29">
            <v>0</v>
          </cell>
          <cell r="HE29">
            <v>1700000</v>
          </cell>
          <cell r="HH29">
            <v>1700000</v>
          </cell>
          <cell r="HX29">
            <v>0</v>
          </cell>
          <cell r="HY29">
            <v>0</v>
          </cell>
          <cell r="HZ29">
            <v>36231.89</v>
          </cell>
          <cell r="IA29">
            <v>4136.47</v>
          </cell>
          <cell r="IB29">
            <v>0</v>
          </cell>
          <cell r="IC29">
            <v>0</v>
          </cell>
          <cell r="IE29"/>
          <cell r="IF29"/>
          <cell r="IG29">
            <v>36231.89</v>
          </cell>
          <cell r="IH29">
            <v>4136.47</v>
          </cell>
          <cell r="II29">
            <v>0</v>
          </cell>
          <cell r="IJ29">
            <v>0</v>
          </cell>
          <cell r="IL29">
            <v>0</v>
          </cell>
          <cell r="IM29">
            <v>0</v>
          </cell>
          <cell r="IN29">
            <v>0</v>
          </cell>
          <cell r="IO29">
            <v>0</v>
          </cell>
          <cell r="IP29">
            <v>0</v>
          </cell>
          <cell r="IQ29">
            <v>0</v>
          </cell>
          <cell r="IS29"/>
          <cell r="IT29"/>
          <cell r="IU29">
            <v>0</v>
          </cell>
          <cell r="IV29">
            <v>0</v>
          </cell>
          <cell r="IW29"/>
          <cell r="IX29"/>
          <cell r="KB29">
            <v>0</v>
          </cell>
          <cell r="KC29">
            <v>0</v>
          </cell>
          <cell r="KD29">
            <v>0</v>
          </cell>
          <cell r="KE29">
            <v>0</v>
          </cell>
          <cell r="KG29"/>
          <cell r="KH29"/>
          <cell r="KI29"/>
          <cell r="KJ29"/>
          <cell r="KL29">
            <v>700000</v>
          </cell>
          <cell r="KM29">
            <v>0</v>
          </cell>
          <cell r="KN29">
            <v>0</v>
          </cell>
          <cell r="KO29">
            <v>0</v>
          </cell>
          <cell r="KP29">
            <v>0</v>
          </cell>
          <cell r="KQ29">
            <v>0</v>
          </cell>
          <cell r="KS29">
            <v>700000</v>
          </cell>
          <cell r="KT29"/>
          <cell r="KU29"/>
          <cell r="KV29"/>
          <cell r="KW29"/>
          <cell r="KX29"/>
          <cell r="KZ29">
            <v>0</v>
          </cell>
          <cell r="LB29">
            <v>0</v>
          </cell>
          <cell r="LH29">
            <v>0</v>
          </cell>
          <cell r="LI29">
            <v>0</v>
          </cell>
          <cell r="LJ29">
            <v>0</v>
          </cell>
          <cell r="LK29">
            <v>0</v>
          </cell>
          <cell r="LL29">
            <v>0</v>
          </cell>
          <cell r="LM29">
            <v>0</v>
          </cell>
          <cell r="LO29"/>
          <cell r="LP29"/>
          <cell r="LQ29"/>
          <cell r="LR29"/>
          <cell r="LS29"/>
          <cell r="LT29"/>
          <cell r="LV29">
            <v>225000</v>
          </cell>
          <cell r="LW29">
            <v>4275000</v>
          </cell>
          <cell r="LX29">
            <v>0</v>
          </cell>
          <cell r="LY29">
            <v>0</v>
          </cell>
          <cell r="MA29">
            <v>225000</v>
          </cell>
          <cell r="MB29">
            <v>4275000</v>
          </cell>
          <cell r="MC29"/>
          <cell r="MD29"/>
          <cell r="ND29">
            <v>0</v>
          </cell>
          <cell r="NE29">
            <v>0</v>
          </cell>
          <cell r="NG29"/>
          <cell r="NH29"/>
          <cell r="NV29">
            <v>0</v>
          </cell>
          <cell r="NW29">
            <v>0</v>
          </cell>
          <cell r="NX29">
            <v>0</v>
          </cell>
          <cell r="NY29">
            <v>0</v>
          </cell>
          <cell r="NZ29">
            <v>0</v>
          </cell>
          <cell r="OA29">
            <v>0</v>
          </cell>
          <cell r="OC29"/>
          <cell r="OD29"/>
          <cell r="OE29"/>
          <cell r="OF29"/>
          <cell r="OG29"/>
          <cell r="OH29"/>
          <cell r="OJ29">
            <v>0</v>
          </cell>
          <cell r="OK29">
            <v>0</v>
          </cell>
          <cell r="OL29">
            <v>0</v>
          </cell>
          <cell r="OM29">
            <v>0</v>
          </cell>
          <cell r="ON29">
            <v>0</v>
          </cell>
          <cell r="OO29">
            <v>0</v>
          </cell>
          <cell r="OP29">
            <v>0</v>
          </cell>
          <cell r="OQ29">
            <v>0</v>
          </cell>
          <cell r="OS29"/>
          <cell r="OT29"/>
          <cell r="OU29"/>
          <cell r="OV29"/>
          <cell r="OW29"/>
          <cell r="OX29"/>
          <cell r="OY29"/>
          <cell r="OZ29"/>
          <cell r="QK29">
            <v>34383226.390000001</v>
          </cell>
          <cell r="QL29">
            <v>34383226.390000001</v>
          </cell>
          <cell r="RC29">
            <v>8965228</v>
          </cell>
          <cell r="RD29">
            <v>8965228</v>
          </cell>
          <cell r="RE29">
            <v>4249609</v>
          </cell>
          <cell r="RF29">
            <v>4249609</v>
          </cell>
          <cell r="RG29">
            <v>1820600</v>
          </cell>
          <cell r="RH29">
            <v>1820600</v>
          </cell>
          <cell r="RI29">
            <v>2000</v>
          </cell>
          <cell r="RJ29">
            <v>2000</v>
          </cell>
          <cell r="RK29">
            <v>2467584</v>
          </cell>
          <cell r="RL29">
            <v>2467584</v>
          </cell>
          <cell r="RM29">
            <v>0</v>
          </cell>
          <cell r="RN29">
            <v>0</v>
          </cell>
          <cell r="RO29">
            <v>0</v>
          </cell>
          <cell r="RP29">
            <v>0</v>
          </cell>
          <cell r="RQ29">
            <v>3770000</v>
          </cell>
          <cell r="RT29">
            <v>3770000</v>
          </cell>
          <cell r="RY29">
            <v>0</v>
          </cell>
          <cell r="RZ29">
            <v>0</v>
          </cell>
          <cell r="SF29">
            <v>0</v>
          </cell>
          <cell r="SG29">
            <v>0</v>
          </cell>
          <cell r="SH29">
            <v>0</v>
          </cell>
          <cell r="SI29">
            <v>0</v>
          </cell>
          <cell r="SJ29">
            <v>0</v>
          </cell>
          <cell r="SK29">
            <v>0</v>
          </cell>
          <cell r="SL29">
            <v>0</v>
          </cell>
          <cell r="SN29">
            <v>0</v>
          </cell>
          <cell r="SO29">
            <v>0</v>
          </cell>
          <cell r="SP29">
            <v>0</v>
          </cell>
          <cell r="SQ29">
            <v>0</v>
          </cell>
          <cell r="SR29">
            <v>0</v>
          </cell>
          <cell r="SS29">
            <v>0</v>
          </cell>
          <cell r="ST29">
            <v>0</v>
          </cell>
          <cell r="SV29">
            <v>0</v>
          </cell>
          <cell r="SX29">
            <v>0</v>
          </cell>
          <cell r="SZ29">
            <v>0</v>
          </cell>
          <cell r="TB29">
            <v>0</v>
          </cell>
          <cell r="TH29">
            <v>0</v>
          </cell>
          <cell r="TJ29">
            <v>0</v>
          </cell>
          <cell r="TL29">
            <v>0</v>
          </cell>
          <cell r="TN29">
            <v>0</v>
          </cell>
        </row>
        <row r="30">
          <cell r="AI30">
            <v>3727087362.7499995</v>
          </cell>
        </row>
        <row r="31">
          <cell r="AI31"/>
        </row>
        <row r="32">
          <cell r="F32">
            <v>211781600</v>
          </cell>
          <cell r="G32">
            <v>211781600</v>
          </cell>
          <cell r="H32">
            <v>0</v>
          </cell>
          <cell r="I32">
            <v>0</v>
          </cell>
          <cell r="N32">
            <v>74730285</v>
          </cell>
          <cell r="O32">
            <v>74730285</v>
          </cell>
          <cell r="P32">
            <v>0</v>
          </cell>
          <cell r="Q32">
            <v>0</v>
          </cell>
          <cell r="X32">
            <v>1200000</v>
          </cell>
          <cell r="Y32">
            <v>0</v>
          </cell>
          <cell r="Z32">
            <v>0</v>
          </cell>
          <cell r="AC32">
            <v>0</v>
          </cell>
          <cell r="AD32">
            <v>0</v>
          </cell>
          <cell r="AI32">
            <v>662107230.02999997</v>
          </cell>
          <cell r="AL32">
            <v>0</v>
          </cell>
          <cell r="AM32">
            <v>0</v>
          </cell>
          <cell r="AN32">
            <v>0</v>
          </cell>
          <cell r="AO32">
            <v>0</v>
          </cell>
          <cell r="AQ32"/>
          <cell r="AR32">
            <v>0</v>
          </cell>
          <cell r="AS32"/>
          <cell r="AT32"/>
          <cell r="AV32"/>
          <cell r="AW32"/>
          <cell r="AX32"/>
          <cell r="AY32"/>
          <cell r="AZ32"/>
          <cell r="BB32"/>
          <cell r="BC32"/>
          <cell r="BD32"/>
          <cell r="BE32"/>
          <cell r="BF32"/>
          <cell r="CF32">
            <v>78786666.670000002</v>
          </cell>
          <cell r="CG32">
            <v>14785620.34</v>
          </cell>
          <cell r="CH32">
            <v>0</v>
          </cell>
          <cell r="CI32">
            <v>99332500</v>
          </cell>
          <cell r="CK32">
            <v>78786638.480000004</v>
          </cell>
          <cell r="CL32">
            <v>9785620.3399999999</v>
          </cell>
          <cell r="CM32"/>
          <cell r="CN32">
            <v>99332500</v>
          </cell>
          <cell r="CP32"/>
          <cell r="CQ32"/>
          <cell r="CR32"/>
          <cell r="CS32"/>
          <cell r="CU32"/>
          <cell r="CV32"/>
          <cell r="CW32"/>
          <cell r="CX32"/>
          <cell r="DC32">
            <v>2971979.76</v>
          </cell>
          <cell r="DD32">
            <v>2971979.76</v>
          </cell>
          <cell r="DE32">
            <v>13574122.119999999</v>
          </cell>
          <cell r="DF32"/>
          <cell r="DG32"/>
          <cell r="DH32"/>
          <cell r="DM32">
            <v>714427.48</v>
          </cell>
          <cell r="DN32"/>
          <cell r="DO32"/>
          <cell r="DP32"/>
          <cell r="DV32">
            <v>2000000</v>
          </cell>
          <cell r="DW32">
            <v>0</v>
          </cell>
          <cell r="DX32">
            <v>0</v>
          </cell>
          <cell r="DY32">
            <v>0</v>
          </cell>
          <cell r="DZ32">
            <v>0</v>
          </cell>
          <cell r="EA32">
            <v>1800000</v>
          </cell>
          <cell r="EB32">
            <v>0</v>
          </cell>
          <cell r="ED32">
            <v>2000000</v>
          </cell>
          <cell r="EE32"/>
          <cell r="EF32"/>
          <cell r="EG32"/>
          <cell r="EH32"/>
          <cell r="EI32">
            <v>1800000</v>
          </cell>
          <cell r="EJ32"/>
          <cell r="EL32"/>
          <cell r="EN32"/>
          <cell r="ES32">
            <v>0</v>
          </cell>
          <cell r="EV32">
            <v>0</v>
          </cell>
          <cell r="EY32">
            <v>0</v>
          </cell>
          <cell r="FB32">
            <v>0</v>
          </cell>
          <cell r="FF32">
            <v>143220</v>
          </cell>
          <cell r="FG32">
            <v>2721180</v>
          </cell>
          <cell r="FH32">
            <v>0</v>
          </cell>
          <cell r="FI32">
            <v>0</v>
          </cell>
          <cell r="FK32">
            <v>143220</v>
          </cell>
          <cell r="FL32">
            <v>2721180</v>
          </cell>
          <cell r="FM32"/>
          <cell r="FN32"/>
          <cell r="FO32">
            <v>0</v>
          </cell>
          <cell r="FR32">
            <v>0</v>
          </cell>
          <cell r="FV32">
            <v>0</v>
          </cell>
          <cell r="FW32">
            <v>0</v>
          </cell>
          <cell r="FY32"/>
          <cell r="FZ32"/>
          <cell r="GB32"/>
          <cell r="GC32"/>
          <cell r="GE32"/>
          <cell r="GF32"/>
          <cell r="GS32">
            <v>6082100</v>
          </cell>
          <cell r="GV32">
            <v>6082099.9900000002</v>
          </cell>
          <cell r="GY32">
            <v>0</v>
          </cell>
          <cell r="HB32">
            <v>0</v>
          </cell>
          <cell r="HE32"/>
          <cell r="HH32"/>
          <cell r="HX32">
            <v>0</v>
          </cell>
          <cell r="HY32">
            <v>0</v>
          </cell>
          <cell r="HZ32">
            <v>228260.87000000002</v>
          </cell>
          <cell r="IA32">
            <v>26059.78</v>
          </cell>
          <cell r="IB32">
            <v>0</v>
          </cell>
          <cell r="IC32">
            <v>0</v>
          </cell>
          <cell r="IE32"/>
          <cell r="IF32"/>
          <cell r="IG32">
            <v>228260.87000000002</v>
          </cell>
          <cell r="IH32">
            <v>26059.78</v>
          </cell>
          <cell r="II32"/>
          <cell r="IJ32"/>
          <cell r="IL32"/>
          <cell r="IM32"/>
          <cell r="IN32"/>
          <cell r="IO32"/>
          <cell r="IP32"/>
          <cell r="IQ32"/>
          <cell r="IS32"/>
          <cell r="IT32"/>
          <cell r="IU32"/>
          <cell r="IV32"/>
          <cell r="IW32"/>
          <cell r="IX32"/>
          <cell r="KB32">
            <v>0</v>
          </cell>
          <cell r="KC32">
            <v>0</v>
          </cell>
          <cell r="KD32">
            <v>0</v>
          </cell>
          <cell r="KE32">
            <v>0</v>
          </cell>
          <cell r="KG32"/>
          <cell r="KH32"/>
          <cell r="KI32"/>
          <cell r="KJ32"/>
          <cell r="KL32">
            <v>4530901.63</v>
          </cell>
          <cell r="KM32">
            <v>0</v>
          </cell>
          <cell r="KN32">
            <v>0</v>
          </cell>
          <cell r="KO32">
            <v>0</v>
          </cell>
          <cell r="KP32">
            <v>0</v>
          </cell>
          <cell r="KQ32">
            <v>0</v>
          </cell>
          <cell r="KS32">
            <v>4530901.63</v>
          </cell>
          <cell r="KT32"/>
          <cell r="KU32"/>
          <cell r="KV32"/>
          <cell r="KW32"/>
          <cell r="KX32"/>
          <cell r="KZ32">
            <v>0</v>
          </cell>
          <cell r="LB32"/>
          <cell r="LH32">
            <v>1250000</v>
          </cell>
          <cell r="LI32">
            <v>23750000</v>
          </cell>
          <cell r="LJ32">
            <v>1600000</v>
          </cell>
          <cell r="LK32">
            <v>30400000</v>
          </cell>
          <cell r="LL32">
            <v>4429.6299999999992</v>
          </cell>
          <cell r="LM32">
            <v>5200</v>
          </cell>
          <cell r="LO32">
            <v>1250000</v>
          </cell>
          <cell r="LP32">
            <v>23749999.949999999</v>
          </cell>
          <cell r="LQ32">
            <v>1600000</v>
          </cell>
          <cell r="LR32">
            <v>30400000</v>
          </cell>
          <cell r="LS32">
            <v>4429.6299999999992</v>
          </cell>
          <cell r="LT32">
            <v>5200</v>
          </cell>
          <cell r="LV32"/>
          <cell r="LW32"/>
          <cell r="LX32"/>
          <cell r="LY32"/>
          <cell r="MA32"/>
          <cell r="MB32"/>
          <cell r="MC32"/>
          <cell r="MD32"/>
          <cell r="ND32"/>
          <cell r="NE32"/>
          <cell r="NG32"/>
          <cell r="NH32"/>
          <cell r="NV32">
            <v>0</v>
          </cell>
          <cell r="NW32">
            <v>0</v>
          </cell>
          <cell r="NX32">
            <v>0</v>
          </cell>
          <cell r="NY32">
            <v>0</v>
          </cell>
          <cell r="NZ32">
            <v>0</v>
          </cell>
          <cell r="OA32">
            <v>0</v>
          </cell>
          <cell r="OC32"/>
          <cell r="OD32"/>
          <cell r="OE32"/>
          <cell r="OF32"/>
          <cell r="OG32"/>
          <cell r="OH32"/>
          <cell r="OJ32"/>
          <cell r="OK32"/>
          <cell r="OL32"/>
          <cell r="OM32"/>
          <cell r="ON32"/>
          <cell r="OO32"/>
          <cell r="OP32"/>
          <cell r="OQ32"/>
          <cell r="OS32"/>
          <cell r="OT32"/>
          <cell r="OU32"/>
          <cell r="OV32"/>
          <cell r="OW32"/>
          <cell r="OX32"/>
          <cell r="OY32"/>
          <cell r="OZ32"/>
          <cell r="QK32">
            <v>0</v>
          </cell>
          <cell r="QL32"/>
          <cell r="RC32">
            <v>30219782</v>
          </cell>
          <cell r="RD32">
            <v>30197590</v>
          </cell>
          <cell r="RE32">
            <v>22243590</v>
          </cell>
          <cell r="RF32">
            <v>22243590</v>
          </cell>
          <cell r="RG32">
            <v>0</v>
          </cell>
          <cell r="RH32">
            <v>0</v>
          </cell>
          <cell r="RI32">
            <v>17000</v>
          </cell>
          <cell r="RJ32">
            <v>17000</v>
          </cell>
          <cell r="RK32">
            <v>3575448</v>
          </cell>
          <cell r="RL32">
            <v>3575448</v>
          </cell>
          <cell r="RM32">
            <v>611962</v>
          </cell>
          <cell r="RN32">
            <v>595908</v>
          </cell>
          <cell r="RO32">
            <v>1223730</v>
          </cell>
          <cell r="RP32">
            <v>1191816</v>
          </cell>
          <cell r="RQ32">
            <v>6219120</v>
          </cell>
          <cell r="RT32">
            <v>6219120</v>
          </cell>
          <cell r="RY32">
            <v>0</v>
          </cell>
          <cell r="RZ32">
            <v>0</v>
          </cell>
          <cell r="SF32">
            <v>0</v>
          </cell>
          <cell r="SG32">
            <v>0</v>
          </cell>
          <cell r="SH32">
            <v>0</v>
          </cell>
          <cell r="SI32">
            <v>0</v>
          </cell>
          <cell r="SJ32">
            <v>0</v>
          </cell>
          <cell r="SK32">
            <v>0</v>
          </cell>
          <cell r="SL32">
            <v>0</v>
          </cell>
          <cell r="SN32">
            <v>0</v>
          </cell>
          <cell r="SO32">
            <v>0</v>
          </cell>
          <cell r="SP32">
            <v>0</v>
          </cell>
          <cell r="SQ32">
            <v>0</v>
          </cell>
          <cell r="SR32">
            <v>0</v>
          </cell>
          <cell r="SS32">
            <v>0</v>
          </cell>
          <cell r="ST32">
            <v>0</v>
          </cell>
          <cell r="SV32">
            <v>100000000</v>
          </cell>
          <cell r="SX32">
            <v>100000000</v>
          </cell>
          <cell r="SZ32">
            <v>0</v>
          </cell>
          <cell r="TB32">
            <v>0</v>
          </cell>
          <cell r="TH32">
            <v>50000000</v>
          </cell>
          <cell r="TJ32">
            <v>50000000</v>
          </cell>
          <cell r="TL32">
            <v>0</v>
          </cell>
          <cell r="TN32">
            <v>0</v>
          </cell>
        </row>
        <row r="33">
          <cell r="F33">
            <v>402188100</v>
          </cell>
          <cell r="G33">
            <v>402188100</v>
          </cell>
          <cell r="H33">
            <v>0</v>
          </cell>
          <cell r="I33">
            <v>0</v>
          </cell>
          <cell r="N33">
            <v>225946798</v>
          </cell>
          <cell r="O33">
            <v>225946798</v>
          </cell>
          <cell r="P33">
            <v>0</v>
          </cell>
          <cell r="Q33">
            <v>0</v>
          </cell>
          <cell r="X33">
            <v>0</v>
          </cell>
          <cell r="Y33">
            <v>600000</v>
          </cell>
          <cell r="Z33">
            <v>0</v>
          </cell>
          <cell r="AC33">
            <v>0</v>
          </cell>
          <cell r="AD33">
            <v>0</v>
          </cell>
          <cell r="AI33">
            <v>3411453206.6300001</v>
          </cell>
          <cell r="AL33">
            <v>0</v>
          </cell>
          <cell r="AM33">
            <v>113110338</v>
          </cell>
          <cell r="AN33">
            <v>0</v>
          </cell>
          <cell r="AO33">
            <v>0</v>
          </cell>
          <cell r="AQ33"/>
          <cell r="AR33">
            <v>112122062.40000001</v>
          </cell>
          <cell r="AS33"/>
          <cell r="AT33"/>
          <cell r="AV33"/>
          <cell r="AW33"/>
          <cell r="AX33"/>
          <cell r="AY33"/>
          <cell r="AZ33"/>
          <cell r="BB33"/>
          <cell r="BC33"/>
          <cell r="BD33"/>
          <cell r="BE33"/>
          <cell r="BF33"/>
          <cell r="CF33">
            <v>242668000</v>
          </cell>
          <cell r="CG33">
            <v>12132715.57</v>
          </cell>
          <cell r="CH33">
            <v>80000000</v>
          </cell>
          <cell r="CI33">
            <v>526356287.66000003</v>
          </cell>
          <cell r="CK33">
            <v>213584805.18000001</v>
          </cell>
          <cell r="CL33">
            <v>12132715.57</v>
          </cell>
          <cell r="CM33">
            <v>75180800.719999999</v>
          </cell>
          <cell r="CN33">
            <v>526172337.00999999</v>
          </cell>
          <cell r="CP33"/>
          <cell r="CQ33"/>
          <cell r="CR33"/>
          <cell r="CS33"/>
          <cell r="CU33"/>
          <cell r="CV33"/>
          <cell r="CW33"/>
          <cell r="CX33"/>
          <cell r="DC33">
            <v>0</v>
          </cell>
          <cell r="DD33"/>
          <cell r="DE33">
            <v>247463542.81</v>
          </cell>
          <cell r="DF33">
            <v>63338564.729999997</v>
          </cell>
          <cell r="DG33"/>
          <cell r="DH33"/>
          <cell r="DM33">
            <v>13024396.99</v>
          </cell>
          <cell r="DN33">
            <v>3333608.67</v>
          </cell>
          <cell r="DO33"/>
          <cell r="DP33"/>
          <cell r="DV33">
            <v>1720000</v>
          </cell>
          <cell r="DW33">
            <v>280000</v>
          </cell>
          <cell r="DX33">
            <v>719971.8</v>
          </cell>
          <cell r="DY33">
            <v>0</v>
          </cell>
          <cell r="DZ33">
            <v>0</v>
          </cell>
          <cell r="EA33">
            <v>0</v>
          </cell>
          <cell r="EB33">
            <v>0</v>
          </cell>
          <cell r="ED33">
            <v>1720000</v>
          </cell>
          <cell r="EE33">
            <v>280000</v>
          </cell>
          <cell r="EF33">
            <v>719971.8</v>
          </cell>
          <cell r="EG33"/>
          <cell r="EH33"/>
          <cell r="EI33"/>
          <cell r="EJ33"/>
          <cell r="EL33"/>
          <cell r="EN33"/>
          <cell r="ES33">
            <v>0</v>
          </cell>
          <cell r="EV33">
            <v>0</v>
          </cell>
          <cell r="EY33">
            <v>189427311.11000001</v>
          </cell>
          <cell r="FB33">
            <v>189426981.63999999</v>
          </cell>
          <cell r="FF33">
            <v>0</v>
          </cell>
          <cell r="FG33">
            <v>0</v>
          </cell>
          <cell r="FH33">
            <v>2105263.16</v>
          </cell>
          <cell r="FI33">
            <v>40000000</v>
          </cell>
          <cell r="FK33"/>
          <cell r="FL33"/>
          <cell r="FM33">
            <v>1978073.9100000039</v>
          </cell>
          <cell r="FN33">
            <v>37583404.159999996</v>
          </cell>
          <cell r="FO33">
            <v>264892710</v>
          </cell>
          <cell r="FR33">
            <v>189466569.36000001</v>
          </cell>
          <cell r="FV33">
            <v>0</v>
          </cell>
          <cell r="FW33">
            <v>0</v>
          </cell>
          <cell r="FY33"/>
          <cell r="FZ33"/>
          <cell r="GB33"/>
          <cell r="GC33"/>
          <cell r="GE33"/>
          <cell r="GF33"/>
          <cell r="GS33">
            <v>0</v>
          </cell>
          <cell r="GV33">
            <v>0</v>
          </cell>
          <cell r="GY33">
            <v>0</v>
          </cell>
          <cell r="HB33">
            <v>0</v>
          </cell>
          <cell r="HE33"/>
          <cell r="HH33"/>
          <cell r="HX33">
            <v>0</v>
          </cell>
          <cell r="HY33">
            <v>0</v>
          </cell>
          <cell r="HZ33">
            <v>1086956.54</v>
          </cell>
          <cell r="IA33">
            <v>124094.21</v>
          </cell>
          <cell r="IB33">
            <v>0</v>
          </cell>
          <cell r="IC33">
            <v>0</v>
          </cell>
          <cell r="IE33"/>
          <cell r="IF33"/>
          <cell r="IG33">
            <v>1086956.54</v>
          </cell>
          <cell r="IH33">
            <v>124094.21</v>
          </cell>
          <cell r="II33"/>
          <cell r="IJ33"/>
          <cell r="IL33"/>
          <cell r="IM33"/>
          <cell r="IN33"/>
          <cell r="IO33"/>
          <cell r="IP33"/>
          <cell r="IQ33"/>
          <cell r="IS33"/>
          <cell r="IT33"/>
          <cell r="IU33"/>
          <cell r="IV33"/>
          <cell r="IW33"/>
          <cell r="IX33"/>
          <cell r="KB33">
            <v>49214600</v>
          </cell>
          <cell r="KC33">
            <v>126551900</v>
          </cell>
          <cell r="KD33">
            <v>16290767.699999999</v>
          </cell>
          <cell r="KE33">
            <v>41890500</v>
          </cell>
          <cell r="KG33">
            <v>20750073.77</v>
          </cell>
          <cell r="KH33">
            <v>53357337.920000002</v>
          </cell>
          <cell r="KI33">
            <v>2663070.88</v>
          </cell>
          <cell r="KJ33">
            <v>6847889.1200000001</v>
          </cell>
          <cell r="KL33">
            <v>2763066.25</v>
          </cell>
          <cell r="KM33">
            <v>23434483.34</v>
          </cell>
          <cell r="KN33">
            <v>60260100</v>
          </cell>
          <cell r="KO33">
            <v>30835703.219999999</v>
          </cell>
          <cell r="KP33">
            <v>4826457.8999999985</v>
          </cell>
          <cell r="KQ33">
            <v>91702700</v>
          </cell>
          <cell r="KS33">
            <v>2763066.25</v>
          </cell>
          <cell r="KT33">
            <v>23008320.840000004</v>
          </cell>
          <cell r="KU33">
            <v>59164253.560000002</v>
          </cell>
          <cell r="KV33"/>
          <cell r="KW33">
            <v>4787264.9099999964</v>
          </cell>
          <cell r="KX33">
            <v>90958033.25</v>
          </cell>
          <cell r="KZ33">
            <v>0</v>
          </cell>
          <cell r="LB33"/>
          <cell r="LH33">
            <v>2500000</v>
          </cell>
          <cell r="LI33">
            <v>47500000</v>
          </cell>
          <cell r="LJ33">
            <v>10000000</v>
          </cell>
          <cell r="LK33">
            <v>190000000</v>
          </cell>
          <cell r="LL33">
            <v>0</v>
          </cell>
          <cell r="LM33">
            <v>0</v>
          </cell>
          <cell r="LO33">
            <v>2500000</v>
          </cell>
          <cell r="LP33">
            <v>47500000</v>
          </cell>
          <cell r="LQ33">
            <v>9824783.3100000005</v>
          </cell>
          <cell r="LR33">
            <v>186670882.85999998</v>
          </cell>
          <cell r="LS33"/>
          <cell r="LT33"/>
          <cell r="LV33"/>
          <cell r="LW33"/>
          <cell r="LX33"/>
          <cell r="LY33"/>
          <cell r="MA33"/>
          <cell r="MB33"/>
          <cell r="MC33"/>
          <cell r="MD33"/>
          <cell r="ND33"/>
          <cell r="NE33"/>
          <cell r="NG33"/>
          <cell r="NH33"/>
          <cell r="NV33">
            <v>0</v>
          </cell>
          <cell r="NW33">
            <v>0</v>
          </cell>
          <cell r="NX33">
            <v>0</v>
          </cell>
          <cell r="NY33">
            <v>0</v>
          </cell>
          <cell r="NZ33">
            <v>0</v>
          </cell>
          <cell r="OA33">
            <v>0</v>
          </cell>
          <cell r="OC33"/>
          <cell r="OD33"/>
          <cell r="OE33"/>
          <cell r="OF33"/>
          <cell r="OG33"/>
          <cell r="OH33"/>
          <cell r="OJ33"/>
          <cell r="OK33"/>
          <cell r="OL33"/>
          <cell r="OM33"/>
          <cell r="ON33"/>
          <cell r="OO33"/>
          <cell r="OP33"/>
          <cell r="OQ33"/>
          <cell r="OS33"/>
          <cell r="OT33"/>
          <cell r="OU33"/>
          <cell r="OV33"/>
          <cell r="OW33"/>
          <cell r="OX33"/>
          <cell r="OY33"/>
          <cell r="OZ33"/>
          <cell r="QK33">
            <v>0</v>
          </cell>
          <cell r="QL33"/>
          <cell r="RC33">
            <v>90368252</v>
          </cell>
          <cell r="RD33">
            <v>90368252</v>
          </cell>
          <cell r="RE33">
            <v>135851984</v>
          </cell>
          <cell r="RF33">
            <v>135851984</v>
          </cell>
          <cell r="RG33">
            <v>0</v>
          </cell>
          <cell r="RH33">
            <v>0</v>
          </cell>
          <cell r="RI33">
            <v>70000</v>
          </cell>
          <cell r="RJ33">
            <v>68587.5</v>
          </cell>
          <cell r="RK33">
            <v>6321404</v>
          </cell>
          <cell r="RL33">
            <v>6194994.7999999998</v>
          </cell>
          <cell r="RM33">
            <v>6569420</v>
          </cell>
          <cell r="RN33">
            <v>6507432</v>
          </cell>
          <cell r="RO33">
            <v>10745109.999999998</v>
          </cell>
          <cell r="RP33">
            <v>10699728</v>
          </cell>
          <cell r="RQ33">
            <v>29723000</v>
          </cell>
          <cell r="RT33">
            <v>29723000</v>
          </cell>
          <cell r="RY33">
            <v>0</v>
          </cell>
          <cell r="RZ33">
            <v>0</v>
          </cell>
          <cell r="SF33">
            <v>78807712</v>
          </cell>
          <cell r="SG33">
            <v>202648400</v>
          </cell>
          <cell r="SH33">
            <v>35620396.289999999</v>
          </cell>
          <cell r="SI33">
            <v>91595400</v>
          </cell>
          <cell r="SJ33">
            <v>12370582.76</v>
          </cell>
          <cell r="SK33">
            <v>31810000</v>
          </cell>
          <cell r="SL33">
            <v>140000000</v>
          </cell>
          <cell r="SN33">
            <v>78807711.379999995</v>
          </cell>
          <cell r="SO33">
            <v>202648398.37</v>
          </cell>
          <cell r="SP33">
            <v>35620396.290000007</v>
          </cell>
          <cell r="SQ33">
            <v>91595399.989999995</v>
          </cell>
          <cell r="SR33">
            <v>12370582.75</v>
          </cell>
          <cell r="SS33">
            <v>31810000</v>
          </cell>
          <cell r="ST33">
            <v>119219089.11</v>
          </cell>
          <cell r="SV33">
            <v>0</v>
          </cell>
          <cell r="SX33">
            <v>0</v>
          </cell>
          <cell r="SZ33">
            <v>0</v>
          </cell>
          <cell r="TB33">
            <v>0</v>
          </cell>
          <cell r="TH33">
            <v>552500000</v>
          </cell>
          <cell r="TJ33">
            <v>552500000</v>
          </cell>
          <cell r="TL33">
            <v>0</v>
          </cell>
          <cell r="TN33">
            <v>0</v>
          </cell>
        </row>
        <row r="34">
          <cell r="AI34">
            <v>4073560436.6599998</v>
          </cell>
        </row>
        <row r="35">
          <cell r="AI35"/>
        </row>
        <row r="36">
          <cell r="AI36"/>
        </row>
        <row r="37">
          <cell r="AI37">
            <v>7800647799.4099998</v>
          </cell>
        </row>
      </sheetData>
      <sheetData sheetId="1">
        <row r="8">
          <cell r="B8">
            <v>11882028.59</v>
          </cell>
          <cell r="D8">
            <v>132000</v>
          </cell>
          <cell r="E8">
            <v>132000</v>
          </cell>
          <cell r="F8">
            <v>0</v>
          </cell>
          <cell r="G8"/>
          <cell r="H8">
            <v>3351175.2</v>
          </cell>
          <cell r="I8">
            <v>3351175.2</v>
          </cell>
          <cell r="J8">
            <v>44315.02</v>
          </cell>
          <cell r="K8">
            <v>44315.02</v>
          </cell>
          <cell r="L8">
            <v>0</v>
          </cell>
          <cell r="M8"/>
          <cell r="N8">
            <v>6174.65</v>
          </cell>
          <cell r="O8">
            <v>6174.65</v>
          </cell>
          <cell r="P8">
            <v>0</v>
          </cell>
          <cell r="Q8">
            <v>0</v>
          </cell>
          <cell r="R8">
            <v>0</v>
          </cell>
          <cell r="S8">
            <v>0</v>
          </cell>
          <cell r="T8">
            <v>52650</v>
          </cell>
          <cell r="U8">
            <v>52650</v>
          </cell>
          <cell r="V8">
            <v>0</v>
          </cell>
          <cell r="W8"/>
          <cell r="X8">
            <v>0</v>
          </cell>
          <cell r="Y8"/>
          <cell r="Z8">
            <v>0</v>
          </cell>
          <cell r="AA8">
            <v>0</v>
          </cell>
          <cell r="AB8"/>
          <cell r="AC8"/>
          <cell r="AD8">
            <v>0</v>
          </cell>
          <cell r="AE8">
            <v>0</v>
          </cell>
          <cell r="AF8">
            <v>0</v>
          </cell>
          <cell r="AG8"/>
          <cell r="AH8">
            <v>0</v>
          </cell>
          <cell r="AI8"/>
          <cell r="AJ8">
            <v>0</v>
          </cell>
          <cell r="AK8">
            <v>0</v>
          </cell>
          <cell r="AL8">
            <v>717070.91999999993</v>
          </cell>
          <cell r="AM8">
            <v>717070.91999999993</v>
          </cell>
          <cell r="AN8">
            <v>0</v>
          </cell>
          <cell r="AO8"/>
          <cell r="AP8">
            <v>0</v>
          </cell>
          <cell r="AQ8"/>
          <cell r="AR8">
            <v>0</v>
          </cell>
          <cell r="AS8"/>
          <cell r="AT8">
            <v>0</v>
          </cell>
          <cell r="AU8"/>
          <cell r="AV8">
            <v>3150000</v>
          </cell>
          <cell r="AW8">
            <v>3150000</v>
          </cell>
          <cell r="AX8">
            <v>0</v>
          </cell>
          <cell r="AY8"/>
          <cell r="AZ8">
            <v>0</v>
          </cell>
          <cell r="BA8"/>
          <cell r="BB8">
            <v>4193481.28</v>
          </cell>
          <cell r="BC8">
            <v>4193481.28</v>
          </cell>
          <cell r="BD8">
            <v>235161.52</v>
          </cell>
          <cell r="BE8">
            <v>235161.52</v>
          </cell>
          <cell r="BF8"/>
          <cell r="BG8"/>
          <cell r="BH8">
            <v>0</v>
          </cell>
          <cell r="BI8"/>
        </row>
        <row r="9">
          <cell r="D9">
            <v>220000</v>
          </cell>
          <cell r="E9">
            <v>220000</v>
          </cell>
          <cell r="F9">
            <v>0</v>
          </cell>
          <cell r="G9"/>
          <cell r="H9">
            <v>1603030.79</v>
          </cell>
          <cell r="I9">
            <v>1603030.79</v>
          </cell>
          <cell r="J9">
            <v>100658.39</v>
          </cell>
          <cell r="K9">
            <v>100658.39</v>
          </cell>
          <cell r="L9">
            <v>0</v>
          </cell>
          <cell r="M9"/>
          <cell r="N9">
            <v>16883.75</v>
          </cell>
          <cell r="O9">
            <v>16883.75</v>
          </cell>
          <cell r="P9">
            <v>222813.59</v>
          </cell>
          <cell r="Q9">
            <v>222813.59</v>
          </cell>
          <cell r="R9">
            <v>0</v>
          </cell>
          <cell r="S9">
            <v>0</v>
          </cell>
          <cell r="T9">
            <v>136890</v>
          </cell>
          <cell r="U9">
            <v>136890</v>
          </cell>
          <cell r="V9">
            <v>0</v>
          </cell>
          <cell r="W9"/>
          <cell r="X9">
            <v>0</v>
          </cell>
          <cell r="Y9"/>
          <cell r="Z9">
            <v>0</v>
          </cell>
          <cell r="AA9">
            <v>0</v>
          </cell>
          <cell r="AB9"/>
          <cell r="AC9"/>
          <cell r="AD9">
            <v>0</v>
          </cell>
          <cell r="AE9">
            <v>0</v>
          </cell>
          <cell r="AF9">
            <v>0</v>
          </cell>
          <cell r="AG9"/>
          <cell r="AH9">
            <v>0</v>
          </cell>
          <cell r="AI9"/>
          <cell r="AJ9">
            <v>228095.09</v>
          </cell>
          <cell r="AK9">
            <v>228095.09</v>
          </cell>
          <cell r="AL9">
            <v>2447323.6200000006</v>
          </cell>
          <cell r="AM9">
            <v>2447323.6200000006</v>
          </cell>
          <cell r="AN9">
            <v>0</v>
          </cell>
          <cell r="AO9"/>
          <cell r="AP9">
            <v>0</v>
          </cell>
          <cell r="AQ9"/>
          <cell r="AR9">
            <v>0</v>
          </cell>
          <cell r="AS9"/>
          <cell r="AT9">
            <v>0</v>
          </cell>
          <cell r="AU9"/>
          <cell r="AV9">
            <v>9450000</v>
          </cell>
          <cell r="AW9">
            <v>9450000</v>
          </cell>
          <cell r="AX9">
            <v>0</v>
          </cell>
          <cell r="AY9"/>
          <cell r="AZ9">
            <v>0</v>
          </cell>
          <cell r="BA9"/>
          <cell r="BB9">
            <v>7483440</v>
          </cell>
          <cell r="BC9">
            <v>7474776</v>
          </cell>
          <cell r="BD9">
            <v>186450.88</v>
          </cell>
          <cell r="BE9">
            <v>186450.88</v>
          </cell>
          <cell r="BF9"/>
          <cell r="BG9"/>
          <cell r="BH9">
            <v>0</v>
          </cell>
          <cell r="BI9"/>
        </row>
        <row r="10">
          <cell r="D10">
            <v>264000</v>
          </cell>
          <cell r="E10">
            <v>264000</v>
          </cell>
          <cell r="F10">
            <v>0</v>
          </cell>
          <cell r="G10"/>
          <cell r="H10">
            <v>3190600.88</v>
          </cell>
          <cell r="I10">
            <v>3190600.88</v>
          </cell>
          <cell r="J10">
            <v>58242.59</v>
          </cell>
          <cell r="K10">
            <v>58242.59</v>
          </cell>
          <cell r="L10">
            <v>62825.599999999999</v>
          </cell>
          <cell r="M10">
            <v>62825.599999999999</v>
          </cell>
          <cell r="N10">
            <v>4823.92</v>
          </cell>
          <cell r="O10">
            <v>4823.92</v>
          </cell>
          <cell r="P10">
            <v>258101.41</v>
          </cell>
          <cell r="Q10">
            <v>258101.41</v>
          </cell>
          <cell r="R10">
            <v>92906.91</v>
          </cell>
          <cell r="S10">
            <v>92906.91</v>
          </cell>
          <cell r="T10">
            <v>157950</v>
          </cell>
          <cell r="U10">
            <v>157950</v>
          </cell>
          <cell r="V10">
            <v>0</v>
          </cell>
          <cell r="W10"/>
          <cell r="X10">
            <v>30622252.829999998</v>
          </cell>
          <cell r="Y10">
            <v>30581834</v>
          </cell>
          <cell r="Z10">
            <v>126954.68</v>
          </cell>
          <cell r="AA10">
            <v>126954.68</v>
          </cell>
          <cell r="AB10"/>
          <cell r="AC10"/>
          <cell r="AD10">
            <v>0</v>
          </cell>
          <cell r="AE10">
            <v>0</v>
          </cell>
          <cell r="AF10">
            <v>7323931.4000000004</v>
          </cell>
          <cell r="AG10">
            <v>6765085.4400000004</v>
          </cell>
          <cell r="AH10">
            <v>0</v>
          </cell>
          <cell r="AI10"/>
          <cell r="AJ10">
            <v>0</v>
          </cell>
          <cell r="AK10">
            <v>0</v>
          </cell>
          <cell r="AL10">
            <v>1726510.4100000001</v>
          </cell>
          <cell r="AM10">
            <v>1726510.4100000001</v>
          </cell>
          <cell r="AN10">
            <v>0</v>
          </cell>
          <cell r="AO10"/>
          <cell r="AP10">
            <v>0</v>
          </cell>
          <cell r="AQ10"/>
          <cell r="AR10">
            <v>0</v>
          </cell>
          <cell r="AS10"/>
          <cell r="AT10">
            <v>0</v>
          </cell>
          <cell r="AU10"/>
          <cell r="AV10">
            <v>9675000</v>
          </cell>
          <cell r="AW10">
            <v>9675000</v>
          </cell>
          <cell r="AX10">
            <v>0</v>
          </cell>
          <cell r="AY10"/>
          <cell r="AZ10">
            <v>0</v>
          </cell>
          <cell r="BA10"/>
          <cell r="BB10">
            <v>1296520</v>
          </cell>
          <cell r="BC10">
            <v>1296520</v>
          </cell>
          <cell r="BD10">
            <v>345085.77</v>
          </cell>
          <cell r="BE10">
            <v>345085.77</v>
          </cell>
          <cell r="BF10"/>
          <cell r="BG10"/>
          <cell r="BH10">
            <v>0</v>
          </cell>
          <cell r="BI10"/>
        </row>
        <row r="11">
          <cell r="D11">
            <v>511000</v>
          </cell>
          <cell r="E11">
            <v>511000</v>
          </cell>
          <cell r="F11">
            <v>0</v>
          </cell>
          <cell r="G11"/>
          <cell r="H11">
            <v>7482163.8499999996</v>
          </cell>
          <cell r="I11">
            <v>7482163.8499999996</v>
          </cell>
          <cell r="J11">
            <v>87996.96</v>
          </cell>
          <cell r="K11">
            <v>87996.96</v>
          </cell>
          <cell r="L11">
            <v>0</v>
          </cell>
          <cell r="M11">
            <v>0</v>
          </cell>
          <cell r="N11">
            <v>7235.9</v>
          </cell>
          <cell r="O11">
            <v>7235.9</v>
          </cell>
          <cell r="P11">
            <v>224401.53</v>
          </cell>
          <cell r="Q11">
            <v>224401.53</v>
          </cell>
          <cell r="R11">
            <v>248592.66</v>
          </cell>
          <cell r="S11">
            <v>248592.66</v>
          </cell>
          <cell r="T11">
            <v>115830</v>
          </cell>
          <cell r="U11">
            <v>115830</v>
          </cell>
          <cell r="V11">
            <v>0</v>
          </cell>
          <cell r="W11"/>
          <cell r="X11">
            <v>18701932</v>
          </cell>
          <cell r="Y11">
            <v>18689132.210000001</v>
          </cell>
          <cell r="Z11">
            <v>0</v>
          </cell>
          <cell r="AA11">
            <v>0</v>
          </cell>
          <cell r="AB11"/>
          <cell r="AC11"/>
          <cell r="AD11">
            <v>0</v>
          </cell>
          <cell r="AE11">
            <v>0</v>
          </cell>
          <cell r="AF11">
            <v>0</v>
          </cell>
          <cell r="AG11"/>
          <cell r="AH11">
            <v>0</v>
          </cell>
          <cell r="AI11"/>
          <cell r="AJ11">
            <v>513334.1</v>
          </cell>
          <cell r="AK11">
            <v>513334.1</v>
          </cell>
          <cell r="AL11">
            <v>1464943.09</v>
          </cell>
          <cell r="AM11">
            <v>1464943.09</v>
          </cell>
          <cell r="AN11">
            <v>0</v>
          </cell>
          <cell r="AO11"/>
          <cell r="AP11">
            <v>0</v>
          </cell>
          <cell r="AQ11"/>
          <cell r="AR11">
            <v>0</v>
          </cell>
          <cell r="AS11"/>
          <cell r="AT11">
            <v>0</v>
          </cell>
          <cell r="AU11"/>
          <cell r="AV11">
            <v>9450000</v>
          </cell>
          <cell r="AW11">
            <v>9450000</v>
          </cell>
          <cell r="AX11">
            <v>0</v>
          </cell>
          <cell r="AY11"/>
          <cell r="AZ11">
            <v>0</v>
          </cell>
          <cell r="BA11"/>
          <cell r="BB11">
            <v>5508297</v>
          </cell>
          <cell r="BC11">
            <v>5484339.9000000004</v>
          </cell>
          <cell r="BD11">
            <v>253246.43</v>
          </cell>
          <cell r="BE11">
            <v>253246.43</v>
          </cell>
          <cell r="BF11"/>
          <cell r="BG11"/>
          <cell r="BH11">
            <v>0</v>
          </cell>
          <cell r="BI11"/>
        </row>
        <row r="12">
          <cell r="D12">
            <v>176000</v>
          </cell>
          <cell r="E12">
            <v>176000</v>
          </cell>
          <cell r="F12">
            <v>0</v>
          </cell>
          <cell r="G12"/>
          <cell r="H12">
            <v>3206061.58</v>
          </cell>
          <cell r="I12">
            <v>3206061.58</v>
          </cell>
          <cell r="J12">
            <v>67738.67</v>
          </cell>
          <cell r="K12">
            <v>67738.67</v>
          </cell>
          <cell r="L12">
            <v>0</v>
          </cell>
          <cell r="M12">
            <v>0</v>
          </cell>
          <cell r="N12">
            <v>3859.2</v>
          </cell>
          <cell r="O12">
            <v>3859.2</v>
          </cell>
          <cell r="P12">
            <v>0</v>
          </cell>
          <cell r="Q12">
            <v>0</v>
          </cell>
          <cell r="R12">
            <v>0</v>
          </cell>
          <cell r="S12">
            <v>0</v>
          </cell>
          <cell r="T12">
            <v>115830</v>
          </cell>
          <cell r="U12">
            <v>115830</v>
          </cell>
          <cell r="V12">
            <v>0</v>
          </cell>
          <cell r="W12"/>
          <cell r="X12">
            <v>30030967</v>
          </cell>
          <cell r="Y12">
            <v>30030967</v>
          </cell>
          <cell r="Z12">
            <v>139167</v>
          </cell>
          <cell r="AA12">
            <v>139167</v>
          </cell>
          <cell r="AB12"/>
          <cell r="AC12"/>
          <cell r="AD12">
            <v>0</v>
          </cell>
          <cell r="AE12">
            <v>0</v>
          </cell>
          <cell r="AF12">
            <v>0</v>
          </cell>
          <cell r="AG12"/>
          <cell r="AH12">
            <v>0</v>
          </cell>
          <cell r="AI12"/>
          <cell r="AJ12">
            <v>0</v>
          </cell>
          <cell r="AK12">
            <v>0</v>
          </cell>
          <cell r="AL12">
            <v>746371.83999999985</v>
          </cell>
          <cell r="AM12">
            <v>746371.83999999985</v>
          </cell>
          <cell r="AN12">
            <v>0</v>
          </cell>
          <cell r="AO12"/>
          <cell r="AP12">
            <v>0</v>
          </cell>
          <cell r="AQ12"/>
          <cell r="AR12">
            <v>0</v>
          </cell>
          <cell r="AS12"/>
          <cell r="AT12">
            <v>0</v>
          </cell>
          <cell r="AU12"/>
          <cell r="AV12">
            <v>3150000</v>
          </cell>
          <cell r="AW12">
            <v>3150000</v>
          </cell>
          <cell r="AX12">
            <v>0</v>
          </cell>
          <cell r="AY12"/>
          <cell r="AZ12">
            <v>0</v>
          </cell>
          <cell r="BA12"/>
          <cell r="BB12">
            <v>799100</v>
          </cell>
          <cell r="BC12">
            <v>779463.5</v>
          </cell>
          <cell r="BD12">
            <v>299485.84999999998</v>
          </cell>
          <cell r="BE12">
            <v>299485.84999999998</v>
          </cell>
          <cell r="BF12"/>
          <cell r="BG12"/>
          <cell r="BH12">
            <v>0</v>
          </cell>
          <cell r="BI12"/>
        </row>
        <row r="13">
          <cell r="D13">
            <v>396000</v>
          </cell>
          <cell r="E13">
            <v>396000</v>
          </cell>
          <cell r="F13">
            <v>0</v>
          </cell>
          <cell r="G13"/>
          <cell r="H13">
            <v>5596593.6900000004</v>
          </cell>
          <cell r="I13">
            <v>5596593.6900000004</v>
          </cell>
          <cell r="J13">
            <v>71537.100000000006</v>
          </cell>
          <cell r="K13">
            <v>71537.100000000006</v>
          </cell>
          <cell r="L13">
            <v>0</v>
          </cell>
          <cell r="M13">
            <v>0</v>
          </cell>
          <cell r="N13">
            <v>12059.8</v>
          </cell>
          <cell r="O13">
            <v>12059.8</v>
          </cell>
          <cell r="P13">
            <v>190551.31</v>
          </cell>
          <cell r="Q13">
            <v>190551.31</v>
          </cell>
          <cell r="R13">
            <v>81608.679999999993</v>
          </cell>
          <cell r="S13">
            <v>81608.679999999993</v>
          </cell>
          <cell r="T13">
            <v>157950</v>
          </cell>
          <cell r="U13">
            <v>157950</v>
          </cell>
          <cell r="V13">
            <v>0</v>
          </cell>
          <cell r="W13"/>
          <cell r="X13">
            <v>18412565.600000001</v>
          </cell>
          <cell r="Y13">
            <v>18393304.600000001</v>
          </cell>
          <cell r="Z13">
            <v>0</v>
          </cell>
          <cell r="AA13">
            <v>0</v>
          </cell>
          <cell r="AB13"/>
          <cell r="AC13"/>
          <cell r="AD13">
            <v>0</v>
          </cell>
          <cell r="AE13">
            <v>0</v>
          </cell>
          <cell r="AF13">
            <v>2425407</v>
          </cell>
          <cell r="AG13">
            <v>2208090.35</v>
          </cell>
          <cell r="AH13">
            <v>0</v>
          </cell>
          <cell r="AI13"/>
          <cell r="AJ13">
            <v>329178.53999999998</v>
          </cell>
          <cell r="AK13">
            <v>329178.53999999998</v>
          </cell>
          <cell r="AL13">
            <v>346035.08999999997</v>
          </cell>
          <cell r="AM13">
            <v>346035.08999999997</v>
          </cell>
          <cell r="AN13">
            <v>0</v>
          </cell>
          <cell r="AO13"/>
          <cell r="AP13">
            <v>0</v>
          </cell>
          <cell r="AQ13"/>
          <cell r="AR13">
            <v>0</v>
          </cell>
          <cell r="AS13"/>
          <cell r="AT13">
            <v>0</v>
          </cell>
          <cell r="AU13"/>
          <cell r="AV13">
            <v>3150000</v>
          </cell>
          <cell r="AW13">
            <v>3150000</v>
          </cell>
          <cell r="AX13">
            <v>0</v>
          </cell>
          <cell r="AY13"/>
          <cell r="AZ13">
            <v>0</v>
          </cell>
          <cell r="BA13"/>
          <cell r="BB13">
            <v>2910000</v>
          </cell>
          <cell r="BC13">
            <v>2882640</v>
          </cell>
          <cell r="BD13">
            <v>221922.66</v>
          </cell>
          <cell r="BE13">
            <v>221922.66</v>
          </cell>
          <cell r="BF13"/>
          <cell r="BG13"/>
          <cell r="BH13">
            <v>0</v>
          </cell>
          <cell r="BI13"/>
        </row>
        <row r="14">
          <cell r="D14">
            <v>132000</v>
          </cell>
          <cell r="E14">
            <v>132000</v>
          </cell>
          <cell r="F14">
            <v>200166</v>
          </cell>
          <cell r="G14">
            <v>200166</v>
          </cell>
          <cell r="H14">
            <v>4149978.19</v>
          </cell>
          <cell r="I14">
            <v>4149978.19</v>
          </cell>
          <cell r="J14">
            <v>104456.82</v>
          </cell>
          <cell r="K14">
            <v>104456.82</v>
          </cell>
          <cell r="L14">
            <v>907381.19</v>
          </cell>
          <cell r="M14">
            <v>907381.19</v>
          </cell>
          <cell r="N14">
            <v>16400.400000000001</v>
          </cell>
          <cell r="O14">
            <v>16400.400000000001</v>
          </cell>
          <cell r="P14">
            <v>285000</v>
          </cell>
          <cell r="Q14">
            <v>285000</v>
          </cell>
          <cell r="R14">
            <v>226220.35</v>
          </cell>
          <cell r="S14">
            <v>226220.35</v>
          </cell>
          <cell r="T14">
            <v>168480</v>
          </cell>
          <cell r="U14">
            <v>168480</v>
          </cell>
          <cell r="V14">
            <v>0</v>
          </cell>
          <cell r="W14"/>
          <cell r="X14">
            <v>6456968</v>
          </cell>
          <cell r="Y14">
            <v>6456968</v>
          </cell>
          <cell r="Z14">
            <v>146308.53</v>
          </cell>
          <cell r="AA14">
            <v>146308.53</v>
          </cell>
          <cell r="AB14"/>
          <cell r="AC14"/>
          <cell r="AD14">
            <v>0</v>
          </cell>
          <cell r="AE14">
            <v>0</v>
          </cell>
          <cell r="AF14">
            <v>2196476.0499999998</v>
          </cell>
          <cell r="AG14">
            <v>2151384.75</v>
          </cell>
          <cell r="AH14">
            <v>0</v>
          </cell>
          <cell r="AI14"/>
          <cell r="AJ14">
            <v>0</v>
          </cell>
          <cell r="AK14">
            <v>0</v>
          </cell>
          <cell r="AL14">
            <v>472003.9</v>
          </cell>
          <cell r="AM14">
            <v>472003.9</v>
          </cell>
          <cell r="AN14">
            <v>0</v>
          </cell>
          <cell r="AO14"/>
          <cell r="AP14">
            <v>0</v>
          </cell>
          <cell r="AQ14"/>
          <cell r="AR14">
            <v>0</v>
          </cell>
          <cell r="AS14"/>
          <cell r="AT14">
            <v>0</v>
          </cell>
          <cell r="AU14"/>
          <cell r="AV14">
            <v>0</v>
          </cell>
          <cell r="AW14">
            <v>0</v>
          </cell>
          <cell r="AX14">
            <v>0</v>
          </cell>
          <cell r="AY14"/>
          <cell r="AZ14">
            <v>0</v>
          </cell>
          <cell r="BA14"/>
          <cell r="BB14">
            <v>7786554.3700000001</v>
          </cell>
          <cell r="BC14">
            <v>7160461.4400000004</v>
          </cell>
          <cell r="BD14">
            <v>300388.69</v>
          </cell>
          <cell r="BE14">
            <v>275780.21999999997</v>
          </cell>
          <cell r="BF14"/>
          <cell r="BG14"/>
          <cell r="BH14">
            <v>0</v>
          </cell>
          <cell r="BI14"/>
        </row>
        <row r="15">
          <cell r="D15">
            <v>352000</v>
          </cell>
          <cell r="E15">
            <v>352000</v>
          </cell>
          <cell r="F15">
            <v>0</v>
          </cell>
          <cell r="G15"/>
          <cell r="H15">
            <v>8812600.75</v>
          </cell>
          <cell r="I15">
            <v>8812600.75</v>
          </cell>
          <cell r="J15">
            <v>43681.94</v>
          </cell>
          <cell r="K15">
            <v>43681.94</v>
          </cell>
          <cell r="L15">
            <v>80237.27</v>
          </cell>
          <cell r="M15">
            <v>80237.27</v>
          </cell>
          <cell r="N15">
            <v>4823.95</v>
          </cell>
          <cell r="O15">
            <v>4823.95</v>
          </cell>
          <cell r="P15">
            <v>162122.96</v>
          </cell>
          <cell r="Q15">
            <v>162122.96</v>
          </cell>
          <cell r="R15">
            <v>191401.57</v>
          </cell>
          <cell r="S15">
            <v>191401.57</v>
          </cell>
          <cell r="T15">
            <v>157950</v>
          </cell>
          <cell r="U15">
            <v>157950</v>
          </cell>
          <cell r="V15">
            <v>0</v>
          </cell>
          <cell r="W15"/>
          <cell r="X15">
            <v>3504348</v>
          </cell>
          <cell r="Y15">
            <v>3260155.35</v>
          </cell>
          <cell r="Z15">
            <v>0</v>
          </cell>
          <cell r="AA15">
            <v>0</v>
          </cell>
          <cell r="AB15"/>
          <cell r="AC15"/>
          <cell r="AD15">
            <v>0</v>
          </cell>
          <cell r="AE15">
            <v>0</v>
          </cell>
          <cell r="AF15">
            <v>5300002</v>
          </cell>
          <cell r="AG15">
            <v>0</v>
          </cell>
          <cell r="AH15">
            <v>0</v>
          </cell>
          <cell r="AI15"/>
          <cell r="AJ15">
            <v>0</v>
          </cell>
          <cell r="AK15">
            <v>0</v>
          </cell>
          <cell r="AL15">
            <v>867359.58</v>
          </cell>
          <cell r="AM15">
            <v>867359.58</v>
          </cell>
          <cell r="AN15">
            <v>0</v>
          </cell>
          <cell r="AO15"/>
          <cell r="AP15">
            <v>0</v>
          </cell>
          <cell r="AQ15"/>
          <cell r="AR15">
            <v>0</v>
          </cell>
          <cell r="AS15"/>
          <cell r="AT15">
            <v>0</v>
          </cell>
          <cell r="AU15"/>
          <cell r="AV15">
            <v>3150000</v>
          </cell>
          <cell r="AW15">
            <v>3150000</v>
          </cell>
          <cell r="AX15">
            <v>0</v>
          </cell>
          <cell r="AY15"/>
          <cell r="AZ15">
            <v>0</v>
          </cell>
          <cell r="BA15"/>
          <cell r="BB15">
            <v>2282584</v>
          </cell>
          <cell r="BC15">
            <v>2282584</v>
          </cell>
          <cell r="BD15">
            <v>93496.23</v>
          </cell>
          <cell r="BE15">
            <v>93496.23</v>
          </cell>
          <cell r="BF15"/>
          <cell r="BG15"/>
          <cell r="BH15">
            <v>0</v>
          </cell>
          <cell r="BI15"/>
        </row>
        <row r="16">
          <cell r="D16">
            <v>308000</v>
          </cell>
          <cell r="E16">
            <v>308000</v>
          </cell>
          <cell r="F16">
            <v>0</v>
          </cell>
          <cell r="G16"/>
          <cell r="H16">
            <v>2481849.7000000002</v>
          </cell>
          <cell r="I16">
            <v>2481849.7000000002</v>
          </cell>
          <cell r="J16">
            <v>82932.39</v>
          </cell>
          <cell r="K16">
            <v>82932.39</v>
          </cell>
          <cell r="L16">
            <v>0</v>
          </cell>
          <cell r="M16">
            <v>0</v>
          </cell>
          <cell r="N16">
            <v>7235.95</v>
          </cell>
          <cell r="O16">
            <v>7235.95</v>
          </cell>
          <cell r="P16">
            <v>0</v>
          </cell>
          <cell r="Q16">
            <v>0</v>
          </cell>
          <cell r="R16">
            <v>142915.84</v>
          </cell>
          <cell r="S16">
            <v>142915.84</v>
          </cell>
          <cell r="T16">
            <v>168480</v>
          </cell>
          <cell r="U16">
            <v>168480</v>
          </cell>
          <cell r="V16">
            <v>0</v>
          </cell>
          <cell r="W16"/>
          <cell r="X16">
            <v>16433562</v>
          </cell>
          <cell r="Y16">
            <v>16433562</v>
          </cell>
          <cell r="Z16">
            <v>0</v>
          </cell>
          <cell r="AA16">
            <v>0</v>
          </cell>
          <cell r="AB16"/>
          <cell r="AC16"/>
          <cell r="AD16">
            <v>0</v>
          </cell>
          <cell r="AE16">
            <v>0</v>
          </cell>
          <cell r="AF16">
            <v>0</v>
          </cell>
          <cell r="AG16"/>
          <cell r="AH16">
            <v>0</v>
          </cell>
          <cell r="AI16"/>
          <cell r="AJ16">
            <v>0</v>
          </cell>
          <cell r="AK16">
            <v>0</v>
          </cell>
          <cell r="AL16">
            <v>894007.95</v>
          </cell>
          <cell r="AM16">
            <v>894007.95</v>
          </cell>
          <cell r="AN16">
            <v>0</v>
          </cell>
          <cell r="AO16"/>
          <cell r="AP16">
            <v>0</v>
          </cell>
          <cell r="AQ16"/>
          <cell r="AR16">
            <v>0</v>
          </cell>
          <cell r="AS16"/>
          <cell r="AT16">
            <v>0</v>
          </cell>
          <cell r="AU16"/>
          <cell r="AV16">
            <v>3150000</v>
          </cell>
          <cell r="AW16">
            <v>3150000</v>
          </cell>
          <cell r="AX16">
            <v>0</v>
          </cell>
          <cell r="AY16"/>
          <cell r="AZ16">
            <v>0</v>
          </cell>
          <cell r="BA16"/>
          <cell r="BB16">
            <v>2796400</v>
          </cell>
          <cell r="BC16">
            <v>2796400</v>
          </cell>
          <cell r="BD16">
            <v>159114.54999999999</v>
          </cell>
          <cell r="BE16">
            <v>159114.54999999999</v>
          </cell>
          <cell r="BF16"/>
          <cell r="BG16"/>
          <cell r="BH16">
            <v>0</v>
          </cell>
          <cell r="BI16"/>
        </row>
        <row r="17">
          <cell r="D17">
            <v>66000</v>
          </cell>
          <cell r="E17">
            <v>66000</v>
          </cell>
          <cell r="F17">
            <v>0</v>
          </cell>
          <cell r="G17"/>
          <cell r="H17">
            <v>4149978.19</v>
          </cell>
          <cell r="I17">
            <v>4149978.19</v>
          </cell>
          <cell r="J17">
            <v>30387.439999999999</v>
          </cell>
          <cell r="K17">
            <v>30387.439999999999</v>
          </cell>
          <cell r="L17">
            <v>1136844.22</v>
          </cell>
          <cell r="M17">
            <v>1136844.22</v>
          </cell>
          <cell r="N17">
            <v>4823.95</v>
          </cell>
          <cell r="O17">
            <v>4823.95</v>
          </cell>
          <cell r="P17">
            <v>222902.58</v>
          </cell>
          <cell r="Q17">
            <v>222902.58</v>
          </cell>
          <cell r="R17">
            <v>67930.47</v>
          </cell>
          <cell r="S17">
            <v>67930.47</v>
          </cell>
          <cell r="T17">
            <v>84240</v>
          </cell>
          <cell r="U17">
            <v>84240</v>
          </cell>
          <cell r="V17">
            <v>0</v>
          </cell>
          <cell r="W17"/>
          <cell r="X17">
            <v>58355838</v>
          </cell>
          <cell r="Y17">
            <v>58355833</v>
          </cell>
          <cell r="Z17">
            <v>0</v>
          </cell>
          <cell r="AA17">
            <v>0</v>
          </cell>
          <cell r="AB17"/>
          <cell r="AC17"/>
          <cell r="AD17">
            <v>0</v>
          </cell>
          <cell r="AE17">
            <v>0</v>
          </cell>
          <cell r="AF17">
            <v>0</v>
          </cell>
          <cell r="AG17"/>
          <cell r="AH17">
            <v>0</v>
          </cell>
          <cell r="AI17"/>
          <cell r="AJ17">
            <v>0</v>
          </cell>
          <cell r="AK17">
            <v>0</v>
          </cell>
          <cell r="AL17">
            <v>1035654.17</v>
          </cell>
          <cell r="AM17">
            <v>1035654.17</v>
          </cell>
          <cell r="AN17">
            <v>0</v>
          </cell>
          <cell r="AO17"/>
          <cell r="AP17">
            <v>0</v>
          </cell>
          <cell r="AQ17"/>
          <cell r="AR17">
            <v>0</v>
          </cell>
          <cell r="AS17"/>
          <cell r="AT17">
            <v>0</v>
          </cell>
          <cell r="AU17"/>
          <cell r="AV17">
            <v>3420000</v>
          </cell>
          <cell r="AW17">
            <v>3420000</v>
          </cell>
          <cell r="AX17">
            <v>0</v>
          </cell>
          <cell r="AY17"/>
          <cell r="AZ17">
            <v>0</v>
          </cell>
          <cell r="BA17"/>
          <cell r="BB17">
            <v>2372204.86</v>
          </cell>
          <cell r="BC17">
            <v>2372204.86</v>
          </cell>
          <cell r="BD17">
            <v>276353.65999999997</v>
          </cell>
          <cell r="BE17">
            <v>276353.65999999997</v>
          </cell>
          <cell r="BF17"/>
          <cell r="BG17"/>
          <cell r="BH17">
            <v>0</v>
          </cell>
          <cell r="BI17"/>
        </row>
        <row r="18">
          <cell r="D18">
            <v>242000</v>
          </cell>
          <cell r="E18">
            <v>231219.6</v>
          </cell>
          <cell r="F18">
            <v>0</v>
          </cell>
          <cell r="G18"/>
          <cell r="H18">
            <v>8015153.96</v>
          </cell>
          <cell r="I18">
            <v>8015153.96</v>
          </cell>
          <cell r="J18">
            <v>72170.17</v>
          </cell>
          <cell r="K18">
            <v>72170.17</v>
          </cell>
          <cell r="L18">
            <v>1768424</v>
          </cell>
          <cell r="M18">
            <v>1768424</v>
          </cell>
          <cell r="N18">
            <v>43415.34</v>
          </cell>
          <cell r="O18">
            <v>43415.34</v>
          </cell>
          <cell r="P18">
            <v>285000</v>
          </cell>
          <cell r="Q18">
            <v>285000</v>
          </cell>
          <cell r="R18">
            <v>47109.16</v>
          </cell>
          <cell r="S18">
            <v>47109.16</v>
          </cell>
          <cell r="T18">
            <v>200070</v>
          </cell>
          <cell r="U18">
            <v>200070</v>
          </cell>
          <cell r="V18">
            <v>0</v>
          </cell>
          <cell r="W18"/>
          <cell r="X18">
            <v>0</v>
          </cell>
          <cell r="Y18"/>
          <cell r="Z18">
            <v>120000.00000000001</v>
          </cell>
          <cell r="AA18">
            <v>120000.00000000001</v>
          </cell>
          <cell r="AB18"/>
          <cell r="AC18"/>
          <cell r="AD18">
            <v>0</v>
          </cell>
          <cell r="AE18">
            <v>0</v>
          </cell>
          <cell r="AF18">
            <v>0</v>
          </cell>
          <cell r="AG18"/>
          <cell r="AH18">
            <v>0</v>
          </cell>
          <cell r="AI18"/>
          <cell r="AJ18">
            <v>0</v>
          </cell>
          <cell r="AK18">
            <v>0</v>
          </cell>
          <cell r="AL18">
            <v>909634.83</v>
          </cell>
          <cell r="AM18">
            <v>909634.83</v>
          </cell>
          <cell r="AN18">
            <v>0</v>
          </cell>
          <cell r="AO18"/>
          <cell r="AP18">
            <v>0</v>
          </cell>
          <cell r="AQ18"/>
          <cell r="AR18">
            <v>0</v>
          </cell>
          <cell r="AS18"/>
          <cell r="AT18">
            <v>0</v>
          </cell>
          <cell r="AU18"/>
          <cell r="AV18">
            <v>6840000</v>
          </cell>
          <cell r="AW18">
            <v>6840000</v>
          </cell>
          <cell r="AX18">
            <v>0</v>
          </cell>
          <cell r="AY18"/>
          <cell r="AZ18">
            <v>0</v>
          </cell>
          <cell r="BA18"/>
          <cell r="BB18">
            <v>1734844.8</v>
          </cell>
          <cell r="BC18">
            <v>1734844.8</v>
          </cell>
          <cell r="BD18">
            <v>218321.75</v>
          </cell>
          <cell r="BE18">
            <v>208067.77</v>
          </cell>
          <cell r="BF18"/>
          <cell r="BG18"/>
          <cell r="BH18">
            <v>0</v>
          </cell>
          <cell r="BI18"/>
        </row>
        <row r="19">
          <cell r="D19">
            <v>185000</v>
          </cell>
          <cell r="E19">
            <v>185000</v>
          </cell>
          <cell r="F19">
            <v>0</v>
          </cell>
          <cell r="G19"/>
          <cell r="H19">
            <v>0</v>
          </cell>
          <cell r="I19">
            <v>0</v>
          </cell>
          <cell r="J19">
            <v>56343.38</v>
          </cell>
          <cell r="K19">
            <v>56343.38</v>
          </cell>
          <cell r="L19">
            <v>0</v>
          </cell>
          <cell r="M19">
            <v>0</v>
          </cell>
          <cell r="N19">
            <v>4824</v>
          </cell>
          <cell r="O19">
            <v>4824</v>
          </cell>
          <cell r="P19">
            <v>0</v>
          </cell>
          <cell r="Q19">
            <v>0</v>
          </cell>
          <cell r="R19">
            <v>33984</v>
          </cell>
          <cell r="S19">
            <v>33984</v>
          </cell>
          <cell r="T19">
            <v>42120</v>
          </cell>
          <cell r="U19">
            <v>42120</v>
          </cell>
          <cell r="V19">
            <v>0</v>
          </cell>
          <cell r="W19"/>
          <cell r="X19">
            <v>13074705</v>
          </cell>
          <cell r="Y19">
            <v>13074705</v>
          </cell>
          <cell r="Z19">
            <v>0</v>
          </cell>
          <cell r="AA19">
            <v>0</v>
          </cell>
          <cell r="AB19"/>
          <cell r="AC19"/>
          <cell r="AD19">
            <v>380000</v>
          </cell>
          <cell r="AE19">
            <v>380000</v>
          </cell>
          <cell r="AF19">
            <v>8683240</v>
          </cell>
          <cell r="AG19">
            <v>6383765.4299999997</v>
          </cell>
          <cell r="AH19">
            <v>0</v>
          </cell>
          <cell r="AI19"/>
          <cell r="AJ19">
            <v>0</v>
          </cell>
          <cell r="AK19">
            <v>0</v>
          </cell>
          <cell r="AL19">
            <v>537147.31000000006</v>
          </cell>
          <cell r="AM19">
            <v>537147.31000000006</v>
          </cell>
          <cell r="AN19">
            <v>0</v>
          </cell>
          <cell r="AO19"/>
          <cell r="AP19">
            <v>0</v>
          </cell>
          <cell r="AQ19"/>
          <cell r="AR19">
            <v>0</v>
          </cell>
          <cell r="AS19"/>
          <cell r="AT19">
            <v>0</v>
          </cell>
          <cell r="AU19"/>
          <cell r="AV19">
            <v>3420000</v>
          </cell>
          <cell r="AW19">
            <v>3420000</v>
          </cell>
          <cell r="AX19">
            <v>0</v>
          </cell>
          <cell r="AY19"/>
          <cell r="AZ19">
            <v>0</v>
          </cell>
          <cell r="BA19"/>
          <cell r="BB19">
            <v>2474000</v>
          </cell>
          <cell r="BC19">
            <v>2474000</v>
          </cell>
          <cell r="BD19">
            <v>166726.32</v>
          </cell>
          <cell r="BE19">
            <v>166726.32</v>
          </cell>
          <cell r="BF19"/>
          <cell r="BG19"/>
          <cell r="BH19">
            <v>0</v>
          </cell>
          <cell r="BI19"/>
        </row>
        <row r="20">
          <cell r="D20">
            <v>220000</v>
          </cell>
          <cell r="E20">
            <v>220000</v>
          </cell>
          <cell r="F20">
            <v>0</v>
          </cell>
          <cell r="G20"/>
          <cell r="H20">
            <v>4809092.38</v>
          </cell>
          <cell r="I20">
            <v>4809092.38</v>
          </cell>
          <cell r="J20">
            <v>97493.04</v>
          </cell>
          <cell r="K20">
            <v>97493.04</v>
          </cell>
          <cell r="L20">
            <v>0</v>
          </cell>
          <cell r="M20">
            <v>0</v>
          </cell>
          <cell r="N20">
            <v>4341.55</v>
          </cell>
          <cell r="O20">
            <v>4341.55</v>
          </cell>
          <cell r="P20">
            <v>285000</v>
          </cell>
          <cell r="Q20">
            <v>285000</v>
          </cell>
          <cell r="R20">
            <v>0</v>
          </cell>
          <cell r="S20">
            <v>0</v>
          </cell>
          <cell r="T20">
            <v>141750</v>
          </cell>
          <cell r="U20">
            <v>141750</v>
          </cell>
          <cell r="V20">
            <v>0</v>
          </cell>
          <cell r="W20"/>
          <cell r="X20">
            <v>665119</v>
          </cell>
          <cell r="Y20">
            <v>665119</v>
          </cell>
          <cell r="Z20">
            <v>163415.76999999999</v>
          </cell>
          <cell r="AA20">
            <v>163415.76999999999</v>
          </cell>
          <cell r="AB20"/>
          <cell r="AC20"/>
          <cell r="AD20">
            <v>0</v>
          </cell>
          <cell r="AE20">
            <v>0</v>
          </cell>
          <cell r="AF20">
            <v>13794560.9</v>
          </cell>
          <cell r="AG20">
            <v>13342703.42</v>
          </cell>
          <cell r="AH20">
            <v>0</v>
          </cell>
          <cell r="AI20"/>
          <cell r="AJ20">
            <v>0</v>
          </cell>
          <cell r="AK20">
            <v>0</v>
          </cell>
          <cell r="AL20">
            <v>259398.08</v>
          </cell>
          <cell r="AM20">
            <v>259398.08</v>
          </cell>
          <cell r="AN20">
            <v>0</v>
          </cell>
          <cell r="AO20"/>
          <cell r="AP20">
            <v>0</v>
          </cell>
          <cell r="AQ20"/>
          <cell r="AR20">
            <v>0</v>
          </cell>
          <cell r="AS20"/>
          <cell r="AT20">
            <v>0</v>
          </cell>
          <cell r="AU20"/>
          <cell r="AV20">
            <v>0</v>
          </cell>
          <cell r="AW20">
            <v>0</v>
          </cell>
          <cell r="AX20">
            <v>0</v>
          </cell>
          <cell r="AY20"/>
          <cell r="AZ20">
            <v>0</v>
          </cell>
          <cell r="BA20"/>
          <cell r="BB20">
            <v>4400200</v>
          </cell>
          <cell r="BC20">
            <v>4332940</v>
          </cell>
          <cell r="BD20">
            <v>268514.62</v>
          </cell>
          <cell r="BE20">
            <v>268514.62</v>
          </cell>
          <cell r="BF20"/>
          <cell r="BG20"/>
          <cell r="BH20">
            <v>0</v>
          </cell>
          <cell r="BI20"/>
        </row>
        <row r="21">
          <cell r="D21">
            <v>132000</v>
          </cell>
          <cell r="E21">
            <v>132000</v>
          </cell>
          <cell r="F21">
            <v>0</v>
          </cell>
          <cell r="G21"/>
          <cell r="H21">
            <v>0</v>
          </cell>
          <cell r="I21">
            <v>0</v>
          </cell>
          <cell r="J21">
            <v>43681.94</v>
          </cell>
          <cell r="K21">
            <v>43681.94</v>
          </cell>
          <cell r="L21">
            <v>0</v>
          </cell>
          <cell r="M21">
            <v>0</v>
          </cell>
          <cell r="N21">
            <v>4341.6499999999996</v>
          </cell>
          <cell r="O21">
            <v>4341.6499999999996</v>
          </cell>
          <cell r="P21">
            <v>0</v>
          </cell>
          <cell r="Q21">
            <v>0</v>
          </cell>
          <cell r="R21">
            <v>36847.129999999997</v>
          </cell>
          <cell r="S21">
            <v>36847.129999999997</v>
          </cell>
          <cell r="T21">
            <v>29160</v>
          </cell>
          <cell r="U21">
            <v>29160</v>
          </cell>
          <cell r="V21">
            <v>0</v>
          </cell>
          <cell r="W21"/>
          <cell r="X21">
            <v>55956094</v>
          </cell>
          <cell r="Y21">
            <v>55956094</v>
          </cell>
          <cell r="Z21">
            <v>0</v>
          </cell>
          <cell r="AA21">
            <v>0</v>
          </cell>
          <cell r="AB21"/>
          <cell r="AC21"/>
          <cell r="AD21">
            <v>0</v>
          </cell>
          <cell r="AE21">
            <v>0</v>
          </cell>
          <cell r="AF21">
            <v>27134984.129999999</v>
          </cell>
          <cell r="AG21">
            <v>27125253.140000001</v>
          </cell>
          <cell r="AH21">
            <v>0</v>
          </cell>
          <cell r="AI21"/>
          <cell r="AJ21">
            <v>1761500</v>
          </cell>
          <cell r="AK21">
            <v>1761500</v>
          </cell>
          <cell r="AL21">
            <v>478714.62999999995</v>
          </cell>
          <cell r="AM21">
            <v>478714.62999999995</v>
          </cell>
          <cell r="AN21">
            <v>0</v>
          </cell>
          <cell r="AO21"/>
          <cell r="AP21">
            <v>0</v>
          </cell>
          <cell r="AQ21"/>
          <cell r="AR21">
            <v>0</v>
          </cell>
          <cell r="AS21"/>
          <cell r="AT21">
            <v>0</v>
          </cell>
          <cell r="AU21"/>
          <cell r="AV21">
            <v>3150000</v>
          </cell>
          <cell r="AW21">
            <v>3150000</v>
          </cell>
          <cell r="AX21">
            <v>0</v>
          </cell>
          <cell r="AY21"/>
          <cell r="AZ21">
            <v>0</v>
          </cell>
          <cell r="BA21"/>
          <cell r="BB21">
            <v>2813184</v>
          </cell>
          <cell r="BC21">
            <v>2813184</v>
          </cell>
          <cell r="BD21">
            <v>311150.3</v>
          </cell>
          <cell r="BE21">
            <v>311150.3</v>
          </cell>
          <cell r="BF21"/>
          <cell r="BG21"/>
          <cell r="BH21">
            <v>0</v>
          </cell>
          <cell r="BI21"/>
        </row>
        <row r="22">
          <cell r="D22">
            <v>132000</v>
          </cell>
          <cell r="E22">
            <v>132000</v>
          </cell>
          <cell r="F22">
            <v>0</v>
          </cell>
          <cell r="G22"/>
          <cell r="H22">
            <v>5523810.3799999999</v>
          </cell>
          <cell r="I22">
            <v>5523810.3799999999</v>
          </cell>
          <cell r="J22">
            <v>55710.31</v>
          </cell>
          <cell r="K22">
            <v>55710.31</v>
          </cell>
          <cell r="L22">
            <v>492632.49</v>
          </cell>
          <cell r="M22">
            <v>492632.49</v>
          </cell>
          <cell r="N22">
            <v>4823.92</v>
          </cell>
          <cell r="O22">
            <v>4823.92</v>
          </cell>
          <cell r="P22">
            <v>0</v>
          </cell>
          <cell r="Q22">
            <v>0</v>
          </cell>
          <cell r="R22">
            <v>53684.71</v>
          </cell>
          <cell r="S22">
            <v>53684.71</v>
          </cell>
          <cell r="T22">
            <v>21060</v>
          </cell>
          <cell r="U22">
            <v>21060</v>
          </cell>
          <cell r="V22">
            <v>0</v>
          </cell>
          <cell r="W22"/>
          <cell r="X22">
            <v>0</v>
          </cell>
          <cell r="Y22"/>
          <cell r="Z22">
            <v>118892.29000000001</v>
          </cell>
          <cell r="AA22">
            <v>118892.29000000001</v>
          </cell>
          <cell r="AB22"/>
          <cell r="AC22"/>
          <cell r="AD22">
            <v>0</v>
          </cell>
          <cell r="AE22">
            <v>0</v>
          </cell>
          <cell r="AF22">
            <v>0</v>
          </cell>
          <cell r="AG22"/>
          <cell r="AH22">
            <v>0</v>
          </cell>
          <cell r="AI22"/>
          <cell r="AJ22">
            <v>455000</v>
          </cell>
          <cell r="AK22">
            <v>455000</v>
          </cell>
          <cell r="AL22">
            <v>521450.73</v>
          </cell>
          <cell r="AM22">
            <v>521450.73</v>
          </cell>
          <cell r="AN22">
            <v>0</v>
          </cell>
          <cell r="AO22"/>
          <cell r="AP22">
            <v>0</v>
          </cell>
          <cell r="AQ22"/>
          <cell r="AR22">
            <v>0</v>
          </cell>
          <cell r="AS22"/>
          <cell r="AT22">
            <v>0</v>
          </cell>
          <cell r="AU22"/>
          <cell r="AV22">
            <v>3150000</v>
          </cell>
          <cell r="AW22">
            <v>3150000</v>
          </cell>
          <cell r="AX22">
            <v>720000</v>
          </cell>
          <cell r="AY22">
            <v>527449.5</v>
          </cell>
          <cell r="AZ22">
            <v>0</v>
          </cell>
          <cell r="BA22"/>
          <cell r="BB22">
            <v>2291744.59</v>
          </cell>
          <cell r="BC22">
            <v>2261819.59</v>
          </cell>
          <cell r="BD22">
            <v>297706.02</v>
          </cell>
          <cell r="BE22">
            <v>297706.02</v>
          </cell>
          <cell r="BF22"/>
          <cell r="BG22"/>
          <cell r="BH22">
            <v>0</v>
          </cell>
          <cell r="BI22"/>
        </row>
        <row r="23">
          <cell r="D23">
            <v>264000</v>
          </cell>
          <cell r="E23">
            <v>264000</v>
          </cell>
          <cell r="F23">
            <v>0</v>
          </cell>
          <cell r="G23"/>
          <cell r="H23">
            <v>7209569.96</v>
          </cell>
          <cell r="I23">
            <v>7209569.96</v>
          </cell>
          <cell r="J23">
            <v>118384.4</v>
          </cell>
          <cell r="K23">
            <v>118384.4</v>
          </cell>
          <cell r="L23">
            <v>0</v>
          </cell>
          <cell r="M23">
            <v>0</v>
          </cell>
          <cell r="N23">
            <v>7235.92</v>
          </cell>
          <cell r="O23">
            <v>7235.92</v>
          </cell>
          <cell r="P23">
            <v>196426.35</v>
          </cell>
          <cell r="Q23">
            <v>196426.35</v>
          </cell>
          <cell r="R23">
            <v>453697.4</v>
          </cell>
          <cell r="S23">
            <v>453697.4</v>
          </cell>
          <cell r="T23">
            <v>294840</v>
          </cell>
          <cell r="U23">
            <v>294840</v>
          </cell>
          <cell r="V23">
            <v>0</v>
          </cell>
          <cell r="W23"/>
          <cell r="X23">
            <v>18621253</v>
          </cell>
          <cell r="Y23">
            <v>18617159.050000001</v>
          </cell>
          <cell r="Z23">
            <v>137256.35</v>
          </cell>
          <cell r="AA23">
            <v>137256.35</v>
          </cell>
          <cell r="AB23"/>
          <cell r="AC23"/>
          <cell r="AD23">
            <v>0</v>
          </cell>
          <cell r="AE23">
            <v>0</v>
          </cell>
          <cell r="AF23">
            <v>0</v>
          </cell>
          <cell r="AG23"/>
          <cell r="AH23">
            <v>0</v>
          </cell>
          <cell r="AI23"/>
          <cell r="AJ23">
            <v>0</v>
          </cell>
          <cell r="AK23">
            <v>0</v>
          </cell>
          <cell r="AL23">
            <v>1662413.35</v>
          </cell>
          <cell r="AM23">
            <v>1662413.35</v>
          </cell>
          <cell r="AN23">
            <v>0</v>
          </cell>
          <cell r="AO23"/>
          <cell r="AP23">
            <v>0</v>
          </cell>
          <cell r="AQ23"/>
          <cell r="AR23">
            <v>0</v>
          </cell>
          <cell r="AS23"/>
          <cell r="AT23">
            <v>0</v>
          </cell>
          <cell r="AU23"/>
          <cell r="AV23">
            <v>12870000</v>
          </cell>
          <cell r="AW23">
            <v>12870000</v>
          </cell>
          <cell r="AX23">
            <v>0</v>
          </cell>
          <cell r="AY23"/>
          <cell r="AZ23">
            <v>0</v>
          </cell>
          <cell r="BA23"/>
          <cell r="BB23">
            <v>5895600</v>
          </cell>
          <cell r="BC23">
            <v>5891838</v>
          </cell>
          <cell r="BD23">
            <v>205409.48</v>
          </cell>
          <cell r="BE23">
            <v>205409.48</v>
          </cell>
          <cell r="BF23"/>
          <cell r="BG23"/>
          <cell r="BH23">
            <v>0</v>
          </cell>
          <cell r="BI23"/>
        </row>
        <row r="24">
          <cell r="D24">
            <v>352000</v>
          </cell>
          <cell r="E24">
            <v>352000</v>
          </cell>
          <cell r="F24">
            <v>0</v>
          </cell>
          <cell r="G24"/>
          <cell r="H24">
            <v>3206061.58</v>
          </cell>
          <cell r="I24">
            <v>3206061.58</v>
          </cell>
          <cell r="J24">
            <v>75968.600000000006</v>
          </cell>
          <cell r="K24">
            <v>75968.600000000006</v>
          </cell>
          <cell r="L24">
            <v>329403.59999999998</v>
          </cell>
          <cell r="M24">
            <v>329403.59999999998</v>
          </cell>
          <cell r="N24">
            <v>4824</v>
          </cell>
          <cell r="O24">
            <v>4824</v>
          </cell>
          <cell r="P24">
            <v>285000</v>
          </cell>
          <cell r="Q24">
            <v>285000</v>
          </cell>
          <cell r="R24">
            <v>95295.06</v>
          </cell>
          <cell r="S24">
            <v>95295.06</v>
          </cell>
          <cell r="T24">
            <v>136890</v>
          </cell>
          <cell r="U24">
            <v>136890</v>
          </cell>
          <cell r="V24">
            <v>0</v>
          </cell>
          <cell r="W24"/>
          <cell r="X24">
            <v>11580360.6</v>
          </cell>
          <cell r="Y24">
            <v>11580360.6</v>
          </cell>
          <cell r="Z24">
            <v>122247.15000000001</v>
          </cell>
          <cell r="AA24">
            <v>122247.15000000001</v>
          </cell>
          <cell r="AB24"/>
          <cell r="AC24"/>
          <cell r="AD24">
            <v>0</v>
          </cell>
          <cell r="AE24">
            <v>0</v>
          </cell>
          <cell r="AF24">
            <v>0</v>
          </cell>
          <cell r="AG24"/>
          <cell r="AH24">
            <v>0</v>
          </cell>
          <cell r="AI24"/>
          <cell r="AJ24">
            <v>1550835</v>
          </cell>
          <cell r="AK24">
            <v>1550835</v>
          </cell>
          <cell r="AL24">
            <v>1290043.3600000001</v>
          </cell>
          <cell r="AM24">
            <v>1290043.3600000001</v>
          </cell>
          <cell r="AN24">
            <v>0</v>
          </cell>
          <cell r="AO24"/>
          <cell r="AP24">
            <v>0</v>
          </cell>
          <cell r="AQ24"/>
          <cell r="AR24">
            <v>0</v>
          </cell>
          <cell r="AS24"/>
          <cell r="AT24">
            <v>0</v>
          </cell>
          <cell r="AU24"/>
          <cell r="AV24">
            <v>3150000</v>
          </cell>
          <cell r="AW24">
            <v>3150000</v>
          </cell>
          <cell r="AX24">
            <v>559137.6</v>
          </cell>
          <cell r="AY24">
            <v>379136.7</v>
          </cell>
          <cell r="AZ24">
            <v>0</v>
          </cell>
          <cell r="BA24"/>
          <cell r="BB24">
            <v>4565320</v>
          </cell>
          <cell r="BC24">
            <v>4565320</v>
          </cell>
          <cell r="BD24">
            <v>333621.45</v>
          </cell>
          <cell r="BE24">
            <v>333621.45</v>
          </cell>
          <cell r="BF24"/>
          <cell r="BG24"/>
          <cell r="BH24">
            <v>0</v>
          </cell>
          <cell r="BI24"/>
        </row>
        <row r="25">
          <cell r="D25">
            <v>220000</v>
          </cell>
          <cell r="E25">
            <v>220000</v>
          </cell>
          <cell r="F25">
            <v>0</v>
          </cell>
          <cell r="G25"/>
          <cell r="H25">
            <v>8032784.5999999996</v>
          </cell>
          <cell r="I25">
            <v>8032784.5999999996</v>
          </cell>
          <cell r="J25">
            <v>73436.31</v>
          </cell>
          <cell r="K25">
            <v>73436.31</v>
          </cell>
          <cell r="L25">
            <v>403878.87</v>
          </cell>
          <cell r="M25">
            <v>403878.87</v>
          </cell>
          <cell r="N25">
            <v>8683.1</v>
          </cell>
          <cell r="O25">
            <v>8683.1</v>
          </cell>
          <cell r="P25">
            <v>328543.95</v>
          </cell>
          <cell r="Q25">
            <v>328543.95</v>
          </cell>
          <cell r="R25">
            <v>567377.88</v>
          </cell>
          <cell r="S25">
            <v>567377.88</v>
          </cell>
          <cell r="T25">
            <v>294840</v>
          </cell>
          <cell r="U25">
            <v>294840</v>
          </cell>
          <cell r="V25">
            <v>0</v>
          </cell>
          <cell r="W25"/>
          <cell r="X25">
            <v>0</v>
          </cell>
          <cell r="Y25"/>
          <cell r="Z25">
            <v>0</v>
          </cell>
          <cell r="AA25">
            <v>0</v>
          </cell>
          <cell r="AB25"/>
          <cell r="AC25"/>
          <cell r="AD25">
            <v>0</v>
          </cell>
          <cell r="AE25">
            <v>0</v>
          </cell>
          <cell r="AF25">
            <v>6795592.25</v>
          </cell>
          <cell r="AG25">
            <v>6353941.9699999997</v>
          </cell>
          <cell r="AH25">
            <v>0</v>
          </cell>
          <cell r="AI25"/>
          <cell r="AJ25">
            <v>916500</v>
          </cell>
          <cell r="AK25">
            <v>916500</v>
          </cell>
          <cell r="AL25">
            <v>711826.39000000013</v>
          </cell>
          <cell r="AM25">
            <v>711826.39000000013</v>
          </cell>
          <cell r="AN25">
            <v>0</v>
          </cell>
          <cell r="AO25"/>
          <cell r="AP25">
            <v>0</v>
          </cell>
          <cell r="AQ25"/>
          <cell r="AR25">
            <v>0</v>
          </cell>
          <cell r="AS25"/>
          <cell r="AT25">
            <v>0</v>
          </cell>
          <cell r="AU25"/>
          <cell r="AV25">
            <v>3420000</v>
          </cell>
          <cell r="AW25">
            <v>3420000</v>
          </cell>
          <cell r="AX25">
            <v>0</v>
          </cell>
          <cell r="AY25"/>
          <cell r="AZ25">
            <v>0</v>
          </cell>
          <cell r="BA25"/>
          <cell r="BB25">
            <v>1499505.6</v>
          </cell>
          <cell r="BC25">
            <v>1499505.6</v>
          </cell>
          <cell r="BD25">
            <v>186960.41</v>
          </cell>
          <cell r="BE25">
            <v>186960.41</v>
          </cell>
          <cell r="BF25"/>
          <cell r="BG25"/>
          <cell r="BH25">
            <v>0</v>
          </cell>
          <cell r="BI25"/>
        </row>
        <row r="28">
          <cell r="D28">
            <v>524000</v>
          </cell>
          <cell r="E28">
            <v>524000</v>
          </cell>
          <cell r="F28">
            <v>0</v>
          </cell>
          <cell r="G28"/>
          <cell r="H28">
            <v>0</v>
          </cell>
          <cell r="I28">
            <v>0</v>
          </cell>
          <cell r="J28">
            <v>177260.07</v>
          </cell>
          <cell r="K28">
            <v>177260.07</v>
          </cell>
          <cell r="L28">
            <v>2330829.81</v>
          </cell>
          <cell r="M28">
            <v>2330829.81</v>
          </cell>
          <cell r="N28">
            <v>38591.5</v>
          </cell>
          <cell r="O28">
            <v>38591.5</v>
          </cell>
          <cell r="P28">
            <v>0</v>
          </cell>
          <cell r="Q28"/>
          <cell r="R28">
            <v>0</v>
          </cell>
          <cell r="S28"/>
          <cell r="T28">
            <v>0</v>
          </cell>
          <cell r="U28"/>
          <cell r="V28">
            <v>308025</v>
          </cell>
          <cell r="W28">
            <v>308025</v>
          </cell>
          <cell r="X28">
            <v>67259358</v>
          </cell>
          <cell r="Y28">
            <v>65009759</v>
          </cell>
          <cell r="Z28">
            <v>151528.84</v>
          </cell>
          <cell r="AA28">
            <v>151528.84</v>
          </cell>
          <cell r="AB28">
            <v>294000</v>
          </cell>
          <cell r="AC28">
            <v>294000</v>
          </cell>
          <cell r="AF28">
            <v>6104047.9199999999</v>
          </cell>
          <cell r="AG28">
            <v>171000</v>
          </cell>
          <cell r="AH28">
            <v>0</v>
          </cell>
          <cell r="AI28"/>
          <cell r="AJ28">
            <v>0</v>
          </cell>
          <cell r="AK28"/>
          <cell r="AL28">
            <v>0</v>
          </cell>
          <cell r="AM28"/>
          <cell r="AN28">
            <v>11111000</v>
          </cell>
          <cell r="AO28">
            <v>11111000</v>
          </cell>
          <cell r="AP28">
            <v>0</v>
          </cell>
          <cell r="AQ28"/>
          <cell r="AR28">
            <v>0</v>
          </cell>
          <cell r="AS28"/>
          <cell r="AT28">
            <v>0</v>
          </cell>
          <cell r="AU28"/>
          <cell r="AV28">
            <v>134299999.91999999</v>
          </cell>
          <cell r="AW28">
            <v>134299999.91999999</v>
          </cell>
          <cell r="AX28">
            <v>0</v>
          </cell>
          <cell r="AY28"/>
          <cell r="AZ28">
            <v>0</v>
          </cell>
          <cell r="BA28"/>
          <cell r="BB28">
            <v>9865200</v>
          </cell>
          <cell r="BC28">
            <v>9565038</v>
          </cell>
          <cell r="BD28">
            <v>496719.49</v>
          </cell>
          <cell r="BE28">
            <v>496719.49</v>
          </cell>
          <cell r="BF28">
            <v>144306684.11000001</v>
          </cell>
          <cell r="BG28">
            <v>144306684.11000001</v>
          </cell>
          <cell r="BH28">
            <v>133317.09</v>
          </cell>
          <cell r="BI28">
            <v>133317.09</v>
          </cell>
        </row>
        <row r="29">
          <cell r="D29">
            <v>572000</v>
          </cell>
          <cell r="E29">
            <v>571997.79</v>
          </cell>
          <cell r="F29">
            <v>1899834</v>
          </cell>
          <cell r="G29">
            <v>1899834</v>
          </cell>
          <cell r="H29">
            <v>22223630.5</v>
          </cell>
          <cell r="I29">
            <v>22223630.5</v>
          </cell>
          <cell r="J29">
            <v>1037604.46</v>
          </cell>
          <cell r="K29">
            <v>1037604.46</v>
          </cell>
          <cell r="L29">
            <v>4487542.95</v>
          </cell>
          <cell r="M29">
            <v>4487542.95</v>
          </cell>
          <cell r="N29">
            <v>38591.5</v>
          </cell>
          <cell r="O29">
            <v>38591.5</v>
          </cell>
          <cell r="P29">
            <v>0</v>
          </cell>
          <cell r="Q29"/>
          <cell r="R29">
            <v>0</v>
          </cell>
          <cell r="S29"/>
          <cell r="T29">
            <v>0</v>
          </cell>
          <cell r="U29"/>
          <cell r="V29">
            <v>6808598</v>
          </cell>
          <cell r="W29">
            <v>4683287</v>
          </cell>
          <cell r="X29">
            <v>73484389</v>
          </cell>
          <cell r="Y29">
            <v>64304084.560000002</v>
          </cell>
          <cell r="Z29">
            <v>749655.19</v>
          </cell>
          <cell r="AA29">
            <v>749655.19</v>
          </cell>
          <cell r="AB29">
            <v>0</v>
          </cell>
          <cell r="AC29"/>
          <cell r="AF29">
            <v>30909200</v>
          </cell>
          <cell r="AG29">
            <v>20691287.390000001</v>
          </cell>
          <cell r="AH29">
            <v>20000000</v>
          </cell>
          <cell r="AI29">
            <v>17479715.510000002</v>
          </cell>
          <cell r="AJ29">
            <v>0</v>
          </cell>
          <cell r="AK29"/>
          <cell r="AL29">
            <v>0</v>
          </cell>
          <cell r="AM29"/>
          <cell r="AN29">
            <v>75254789.590000004</v>
          </cell>
          <cell r="AO29">
            <v>75254789.590000004</v>
          </cell>
          <cell r="AP29">
            <v>25410000</v>
          </cell>
          <cell r="AQ29">
            <v>25410000</v>
          </cell>
          <cell r="AR29">
            <v>61300000</v>
          </cell>
          <cell r="AS29">
            <v>61300000</v>
          </cell>
          <cell r="AT29">
            <v>40425000</v>
          </cell>
          <cell r="AU29">
            <v>40425000</v>
          </cell>
          <cell r="AV29">
            <v>368500000.10000002</v>
          </cell>
          <cell r="AW29">
            <v>368500000.10000002</v>
          </cell>
          <cell r="AX29">
            <v>759734.1</v>
          </cell>
          <cell r="AY29">
            <v>759734.1</v>
          </cell>
          <cell r="AZ29">
            <v>0</v>
          </cell>
          <cell r="BA29"/>
          <cell r="BB29">
            <v>28984400</v>
          </cell>
          <cell r="BC29">
            <v>28473955.98</v>
          </cell>
          <cell r="BD29">
            <v>1414927.29</v>
          </cell>
          <cell r="BE29">
            <v>1407284.84</v>
          </cell>
          <cell r="BF29">
            <v>196637401</v>
          </cell>
          <cell r="BG29">
            <v>196634606</v>
          </cell>
          <cell r="BH29">
            <v>17674042.690000001</v>
          </cell>
          <cell r="BI29">
            <v>17674042.690000001</v>
          </cell>
        </row>
      </sheetData>
      <sheetData sheetId="2">
        <row r="8">
          <cell r="H8">
            <v>27785.85</v>
          </cell>
          <cell r="I8">
            <v>27785.85</v>
          </cell>
          <cell r="N8">
            <v>1207290</v>
          </cell>
          <cell r="O8">
            <v>1207290</v>
          </cell>
          <cell r="T8">
            <v>6426129</v>
          </cell>
          <cell r="U8">
            <v>6426129</v>
          </cell>
          <cell r="Z8">
            <v>643334</v>
          </cell>
          <cell r="AA8">
            <v>643334</v>
          </cell>
          <cell r="AF8">
            <v>0</v>
          </cell>
          <cell r="AG8"/>
          <cell r="AL8">
            <v>1762177.25</v>
          </cell>
          <cell r="AM8">
            <v>1664521.8</v>
          </cell>
          <cell r="AR8">
            <v>0</v>
          </cell>
          <cell r="AS8"/>
          <cell r="AX8">
            <v>0</v>
          </cell>
          <cell r="AY8">
            <v>0</v>
          </cell>
          <cell r="BD8">
            <v>0</v>
          </cell>
          <cell r="BE8">
            <v>0</v>
          </cell>
          <cell r="BJ8">
            <v>0</v>
          </cell>
          <cell r="BK8"/>
          <cell r="BP8">
            <v>0</v>
          </cell>
          <cell r="BQ8"/>
          <cell r="BV8">
            <v>0</v>
          </cell>
          <cell r="BW8"/>
          <cell r="CB8">
            <v>274682.63</v>
          </cell>
          <cell r="CC8">
            <v>271186.55</v>
          </cell>
          <cell r="CH8">
            <v>15013339</v>
          </cell>
          <cell r="CI8">
            <v>15013339</v>
          </cell>
          <cell r="CN8">
            <v>0</v>
          </cell>
          <cell r="CO8">
            <v>0</v>
          </cell>
        </row>
        <row r="9">
          <cell r="H9">
            <v>0</v>
          </cell>
          <cell r="I9">
            <v>0</v>
          </cell>
          <cell r="N9">
            <v>0</v>
          </cell>
          <cell r="O9">
            <v>0</v>
          </cell>
          <cell r="T9">
            <v>945720</v>
          </cell>
          <cell r="U9">
            <v>945720</v>
          </cell>
          <cell r="Z9">
            <v>215001</v>
          </cell>
          <cell r="AA9">
            <v>215001</v>
          </cell>
          <cell r="AF9">
            <v>0</v>
          </cell>
          <cell r="AG9"/>
          <cell r="AL9">
            <v>10635662</v>
          </cell>
          <cell r="AM9">
            <v>9487727.4499999993</v>
          </cell>
          <cell r="AR9">
            <v>0</v>
          </cell>
          <cell r="AS9"/>
          <cell r="AX9">
            <v>1572757</v>
          </cell>
          <cell r="AY9">
            <v>1572757</v>
          </cell>
          <cell r="BD9">
            <v>14184000</v>
          </cell>
          <cell r="BE9">
            <v>14184000</v>
          </cell>
          <cell r="BJ9">
            <v>0</v>
          </cell>
          <cell r="BK9"/>
          <cell r="BP9">
            <v>0</v>
          </cell>
          <cell r="BQ9"/>
          <cell r="BV9">
            <v>5874480</v>
          </cell>
          <cell r="BW9">
            <v>5874480</v>
          </cell>
          <cell r="CB9">
            <v>785620.80999999994</v>
          </cell>
          <cell r="CC9">
            <v>765421.55999999994</v>
          </cell>
          <cell r="CH9">
            <v>40378110</v>
          </cell>
          <cell r="CI9">
            <v>40378110</v>
          </cell>
          <cell r="CN9">
            <v>0</v>
          </cell>
          <cell r="CO9">
            <v>0</v>
          </cell>
        </row>
        <row r="10">
          <cell r="H10">
            <v>8924.35</v>
          </cell>
          <cell r="I10">
            <v>8924.35</v>
          </cell>
          <cell r="N10">
            <v>1147068</v>
          </cell>
          <cell r="O10">
            <v>1147068</v>
          </cell>
          <cell r="T10">
            <v>7608330</v>
          </cell>
          <cell r="U10">
            <v>7497389</v>
          </cell>
          <cell r="Z10">
            <v>299250</v>
          </cell>
          <cell r="AA10">
            <v>299250</v>
          </cell>
          <cell r="AF10">
            <v>0</v>
          </cell>
          <cell r="AG10"/>
          <cell r="AL10">
            <v>6853543</v>
          </cell>
          <cell r="AM10">
            <v>6232819.6499999994</v>
          </cell>
          <cell r="AR10">
            <v>0</v>
          </cell>
          <cell r="AS10"/>
          <cell r="AX10">
            <v>0</v>
          </cell>
          <cell r="AY10">
            <v>0</v>
          </cell>
          <cell r="BD10">
            <v>3420000</v>
          </cell>
          <cell r="BE10">
            <v>3420000</v>
          </cell>
          <cell r="BJ10">
            <v>0</v>
          </cell>
          <cell r="BK10"/>
          <cell r="BP10">
            <v>0</v>
          </cell>
          <cell r="BQ10"/>
          <cell r="BV10">
            <v>2960000</v>
          </cell>
          <cell r="BW10">
            <v>2960000</v>
          </cell>
          <cell r="CB10">
            <v>372279.43999999994</v>
          </cell>
          <cell r="CC10">
            <v>365234.73999999993</v>
          </cell>
          <cell r="CH10">
            <v>45039274</v>
          </cell>
          <cell r="CI10">
            <v>45039274</v>
          </cell>
          <cell r="CN10">
            <v>6457539.0300000003</v>
          </cell>
          <cell r="CO10">
            <v>6457539.0300000003</v>
          </cell>
        </row>
        <row r="11">
          <cell r="H11">
            <v>0</v>
          </cell>
          <cell r="I11">
            <v>0</v>
          </cell>
          <cell r="N11">
            <v>2351844</v>
          </cell>
          <cell r="O11">
            <v>2351844</v>
          </cell>
          <cell r="T11">
            <v>6884523</v>
          </cell>
          <cell r="U11">
            <v>6303506</v>
          </cell>
          <cell r="Z11">
            <v>340592.62</v>
          </cell>
          <cell r="AA11">
            <v>340592.62</v>
          </cell>
          <cell r="AF11">
            <v>0</v>
          </cell>
          <cell r="AG11"/>
          <cell r="AL11">
            <v>14920702.57</v>
          </cell>
          <cell r="AM11">
            <v>14409687.76</v>
          </cell>
          <cell r="AR11">
            <v>0</v>
          </cell>
          <cell r="AS11"/>
          <cell r="AX11">
            <v>0</v>
          </cell>
          <cell r="AY11">
            <v>0</v>
          </cell>
          <cell r="BD11">
            <v>0</v>
          </cell>
          <cell r="BE11">
            <v>0</v>
          </cell>
          <cell r="BJ11">
            <v>0</v>
          </cell>
          <cell r="BK11"/>
          <cell r="BP11">
            <v>0</v>
          </cell>
          <cell r="BQ11"/>
          <cell r="BV11">
            <v>0</v>
          </cell>
          <cell r="BW11"/>
          <cell r="CB11">
            <v>288917.37000000005</v>
          </cell>
          <cell r="CC11">
            <v>288917.37000000005</v>
          </cell>
          <cell r="CH11">
            <v>18385243</v>
          </cell>
          <cell r="CI11">
            <v>18385243</v>
          </cell>
          <cell r="CN11">
            <v>0</v>
          </cell>
          <cell r="CO11">
            <v>0</v>
          </cell>
        </row>
        <row r="12">
          <cell r="H12">
            <v>0</v>
          </cell>
          <cell r="I12">
            <v>0</v>
          </cell>
          <cell r="N12">
            <v>1031795</v>
          </cell>
          <cell r="O12">
            <v>1031795</v>
          </cell>
          <cell r="T12">
            <v>8815527</v>
          </cell>
          <cell r="U12">
            <v>8815527</v>
          </cell>
          <cell r="Z12">
            <v>427208.4</v>
          </cell>
          <cell r="AA12">
            <v>427208.4</v>
          </cell>
          <cell r="AF12">
            <v>190000</v>
          </cell>
          <cell r="AG12">
            <v>190000</v>
          </cell>
          <cell r="AL12">
            <v>17621551</v>
          </cell>
          <cell r="AM12">
            <v>16248647.33</v>
          </cell>
          <cell r="AR12">
            <v>0</v>
          </cell>
          <cell r="AS12"/>
          <cell r="AX12">
            <v>0</v>
          </cell>
          <cell r="AY12">
            <v>0</v>
          </cell>
          <cell r="BD12">
            <v>0</v>
          </cell>
          <cell r="BE12">
            <v>0</v>
          </cell>
          <cell r="BJ12">
            <v>0</v>
          </cell>
          <cell r="BK12"/>
          <cell r="BP12">
            <v>0</v>
          </cell>
          <cell r="BQ12"/>
          <cell r="BV12">
            <v>0</v>
          </cell>
          <cell r="BW12"/>
          <cell r="CB12">
            <v>516497.4</v>
          </cell>
          <cell r="CC12">
            <v>509618.43000000005</v>
          </cell>
          <cell r="CH12">
            <v>56521353</v>
          </cell>
          <cell r="CI12">
            <v>56521353</v>
          </cell>
          <cell r="CN12">
            <v>9215416.7400000002</v>
          </cell>
          <cell r="CO12">
            <v>9215416.7400000002</v>
          </cell>
        </row>
        <row r="13">
          <cell r="H13">
            <v>0</v>
          </cell>
          <cell r="I13">
            <v>0</v>
          </cell>
          <cell r="N13">
            <v>589320</v>
          </cell>
          <cell r="O13">
            <v>589320</v>
          </cell>
          <cell r="T13">
            <v>0</v>
          </cell>
          <cell r="U13">
            <v>0</v>
          </cell>
          <cell r="Z13">
            <v>319761</v>
          </cell>
          <cell r="AA13">
            <v>319761</v>
          </cell>
          <cell r="AF13">
            <v>0</v>
          </cell>
          <cell r="AG13"/>
          <cell r="AL13">
            <v>8742719.3599999994</v>
          </cell>
          <cell r="AM13">
            <v>8499350.9199999999</v>
          </cell>
          <cell r="AR13">
            <v>0</v>
          </cell>
          <cell r="AS13"/>
          <cell r="AX13">
            <v>0</v>
          </cell>
          <cell r="AY13">
            <v>0</v>
          </cell>
          <cell r="BD13">
            <v>0</v>
          </cell>
          <cell r="BE13">
            <v>0</v>
          </cell>
          <cell r="BJ13">
            <v>0</v>
          </cell>
          <cell r="BK13"/>
          <cell r="BP13">
            <v>0</v>
          </cell>
          <cell r="BQ13"/>
          <cell r="BV13">
            <v>0</v>
          </cell>
          <cell r="BW13"/>
          <cell r="CB13">
            <v>450820.89</v>
          </cell>
          <cell r="CC13">
            <v>450820.89</v>
          </cell>
          <cell r="CH13">
            <v>15359026</v>
          </cell>
          <cell r="CI13">
            <v>15359026</v>
          </cell>
          <cell r="CN13">
            <v>5361892.4400000004</v>
          </cell>
          <cell r="CO13">
            <v>5361892.4400000004</v>
          </cell>
        </row>
        <row r="14">
          <cell r="H14">
            <v>0</v>
          </cell>
          <cell r="I14">
            <v>0</v>
          </cell>
          <cell r="N14">
            <v>2404284</v>
          </cell>
          <cell r="O14">
            <v>2404284</v>
          </cell>
          <cell r="T14">
            <v>9771453</v>
          </cell>
          <cell r="U14">
            <v>9771453</v>
          </cell>
          <cell r="Z14">
            <v>1042123.45</v>
          </cell>
          <cell r="AA14">
            <v>981883.31</v>
          </cell>
          <cell r="AF14">
            <v>0</v>
          </cell>
          <cell r="AG14"/>
          <cell r="AL14">
            <v>690834.7</v>
          </cell>
          <cell r="AM14">
            <v>562625.79</v>
          </cell>
          <cell r="AR14">
            <v>0</v>
          </cell>
          <cell r="AS14"/>
          <cell r="AX14">
            <v>0</v>
          </cell>
          <cell r="AY14">
            <v>0</v>
          </cell>
          <cell r="BD14">
            <v>0</v>
          </cell>
          <cell r="BE14">
            <v>0</v>
          </cell>
          <cell r="BJ14">
            <v>0</v>
          </cell>
          <cell r="BK14"/>
          <cell r="BP14">
            <v>0</v>
          </cell>
          <cell r="BQ14"/>
          <cell r="BV14">
            <v>0</v>
          </cell>
          <cell r="BW14"/>
          <cell r="CB14">
            <v>468592.41</v>
          </cell>
          <cell r="CC14">
            <v>467394.91</v>
          </cell>
          <cell r="CH14">
            <v>37948903</v>
          </cell>
          <cell r="CI14">
            <v>37948903</v>
          </cell>
          <cell r="CN14">
            <v>6938930.2199999997</v>
          </cell>
          <cell r="CO14">
            <v>6938930.2199999997</v>
          </cell>
        </row>
        <row r="15">
          <cell r="H15">
            <v>7718.3</v>
          </cell>
          <cell r="I15">
            <v>7718.3</v>
          </cell>
          <cell r="N15">
            <v>1610783</v>
          </cell>
          <cell r="O15">
            <v>1295910</v>
          </cell>
          <cell r="T15">
            <v>8989949.5</v>
          </cell>
          <cell r="U15">
            <v>8989949</v>
          </cell>
          <cell r="Z15">
            <v>605361.53</v>
          </cell>
          <cell r="AA15">
            <v>501053.67</v>
          </cell>
          <cell r="AF15">
            <v>0</v>
          </cell>
          <cell r="AG15"/>
          <cell r="AL15">
            <v>1737650</v>
          </cell>
          <cell r="AM15">
            <v>1392798.56</v>
          </cell>
          <cell r="AR15">
            <v>0</v>
          </cell>
          <cell r="AS15"/>
          <cell r="AX15">
            <v>0</v>
          </cell>
          <cell r="AY15">
            <v>0</v>
          </cell>
          <cell r="BD15">
            <v>0</v>
          </cell>
          <cell r="BE15">
            <v>0</v>
          </cell>
          <cell r="BJ15">
            <v>0</v>
          </cell>
          <cell r="BK15"/>
          <cell r="BP15">
            <v>0</v>
          </cell>
          <cell r="BQ15"/>
          <cell r="BV15">
            <v>1920000</v>
          </cell>
          <cell r="BW15">
            <v>1920000</v>
          </cell>
          <cell r="CB15">
            <v>544803.48</v>
          </cell>
          <cell r="CC15">
            <v>544803.48</v>
          </cell>
          <cell r="CH15">
            <v>21652148</v>
          </cell>
          <cell r="CI15">
            <v>21652148</v>
          </cell>
          <cell r="CN15">
            <v>2178868.2799999998</v>
          </cell>
          <cell r="CO15">
            <v>2178868.2799999998</v>
          </cell>
        </row>
        <row r="16">
          <cell r="H16">
            <v>0</v>
          </cell>
          <cell r="I16">
            <v>0</v>
          </cell>
          <cell r="N16">
            <v>4138200</v>
          </cell>
          <cell r="O16">
            <v>4138200</v>
          </cell>
          <cell r="T16">
            <v>9719460</v>
          </cell>
          <cell r="U16">
            <v>9719460</v>
          </cell>
          <cell r="Z16">
            <v>219680</v>
          </cell>
          <cell r="AA16">
            <v>219680</v>
          </cell>
          <cell r="AF16">
            <v>0</v>
          </cell>
          <cell r="AG16"/>
          <cell r="AL16">
            <v>7136972.7800000003</v>
          </cell>
          <cell r="AM16">
            <v>5527594.7800000003</v>
          </cell>
          <cell r="AR16">
            <v>0</v>
          </cell>
          <cell r="AS16"/>
          <cell r="AX16">
            <v>0</v>
          </cell>
          <cell r="AY16">
            <v>0</v>
          </cell>
          <cell r="BD16">
            <v>0</v>
          </cell>
          <cell r="BE16">
            <v>0</v>
          </cell>
          <cell r="BJ16">
            <v>0</v>
          </cell>
          <cell r="BK16"/>
          <cell r="BP16">
            <v>2494479</v>
          </cell>
          <cell r="BQ16">
            <v>2494479</v>
          </cell>
          <cell r="BV16">
            <v>0</v>
          </cell>
          <cell r="BW16"/>
          <cell r="CB16">
            <v>538531.48</v>
          </cell>
          <cell r="CC16">
            <v>533727.5</v>
          </cell>
          <cell r="CH16">
            <v>18978280</v>
          </cell>
          <cell r="CI16">
            <v>18978280</v>
          </cell>
          <cell r="CN16">
            <v>1333170.8799999999</v>
          </cell>
          <cell r="CO16">
            <v>1333170.8799999999</v>
          </cell>
        </row>
        <row r="17">
          <cell r="H17">
            <v>4824</v>
          </cell>
          <cell r="I17">
            <v>4824</v>
          </cell>
          <cell r="N17">
            <v>2295000</v>
          </cell>
          <cell r="O17">
            <v>2295000</v>
          </cell>
          <cell r="T17">
            <v>0</v>
          </cell>
          <cell r="U17">
            <v>0</v>
          </cell>
          <cell r="Z17">
            <v>0</v>
          </cell>
          <cell r="AA17">
            <v>0</v>
          </cell>
          <cell r="AF17">
            <v>0</v>
          </cell>
          <cell r="AG17"/>
          <cell r="AL17">
            <v>1663751</v>
          </cell>
          <cell r="AM17">
            <v>1606436.08</v>
          </cell>
          <cell r="AR17">
            <v>0</v>
          </cell>
          <cell r="AS17"/>
          <cell r="AX17">
            <v>0</v>
          </cell>
          <cell r="AY17">
            <v>0</v>
          </cell>
          <cell r="BD17">
            <v>0</v>
          </cell>
          <cell r="BE17">
            <v>0</v>
          </cell>
          <cell r="BJ17">
            <v>0</v>
          </cell>
          <cell r="BK17"/>
          <cell r="BP17">
            <v>0</v>
          </cell>
          <cell r="BQ17"/>
          <cell r="BV17">
            <v>0</v>
          </cell>
          <cell r="BW17"/>
          <cell r="CB17">
            <v>435300.61000000004</v>
          </cell>
          <cell r="CC17">
            <v>435300.61000000004</v>
          </cell>
          <cell r="CH17">
            <v>24869127</v>
          </cell>
          <cell r="CI17">
            <v>24792326.640000001</v>
          </cell>
          <cell r="CN17">
            <v>0</v>
          </cell>
          <cell r="CO17">
            <v>0</v>
          </cell>
        </row>
        <row r="18">
          <cell r="H18">
            <v>4341.55</v>
          </cell>
          <cell r="I18">
            <v>4341.55</v>
          </cell>
          <cell r="N18">
            <v>2439650</v>
          </cell>
          <cell r="O18">
            <v>2419650</v>
          </cell>
          <cell r="T18">
            <v>5994782</v>
          </cell>
          <cell r="U18">
            <v>5994742</v>
          </cell>
          <cell r="Z18">
            <v>0</v>
          </cell>
          <cell r="AA18">
            <v>0</v>
          </cell>
          <cell r="AF18">
            <v>0</v>
          </cell>
          <cell r="AG18"/>
          <cell r="AL18">
            <v>11648642.890000001</v>
          </cell>
          <cell r="AM18">
            <v>11648642.890000001</v>
          </cell>
          <cell r="AR18">
            <v>40876293.789999999</v>
          </cell>
          <cell r="AS18">
            <v>40876293.789999999</v>
          </cell>
          <cell r="AX18">
            <v>536760</v>
          </cell>
          <cell r="AY18">
            <v>536760</v>
          </cell>
          <cell r="BD18">
            <v>6840000</v>
          </cell>
          <cell r="BE18">
            <v>6840000</v>
          </cell>
          <cell r="BJ18">
            <v>638574.30000000005</v>
          </cell>
          <cell r="BK18">
            <v>439674.3</v>
          </cell>
          <cell r="BP18">
            <v>0</v>
          </cell>
          <cell r="BQ18"/>
          <cell r="BV18">
            <v>4065000</v>
          </cell>
          <cell r="BW18">
            <v>4050560</v>
          </cell>
          <cell r="CB18">
            <v>661890.66</v>
          </cell>
          <cell r="CC18">
            <v>661409.21000000008</v>
          </cell>
          <cell r="CH18">
            <v>26949626</v>
          </cell>
          <cell r="CI18">
            <v>26949626</v>
          </cell>
          <cell r="CN18">
            <v>835301.97</v>
          </cell>
          <cell r="CO18">
            <v>835301.97</v>
          </cell>
        </row>
        <row r="19">
          <cell r="H19">
            <v>0</v>
          </cell>
          <cell r="I19">
            <v>0</v>
          </cell>
          <cell r="N19">
            <v>0</v>
          </cell>
          <cell r="O19"/>
          <cell r="T19">
            <v>0</v>
          </cell>
          <cell r="U19">
            <v>0</v>
          </cell>
          <cell r="Z19">
            <v>520043.3</v>
          </cell>
          <cell r="AA19">
            <v>520043.3</v>
          </cell>
          <cell r="AF19">
            <v>0</v>
          </cell>
          <cell r="AG19"/>
          <cell r="AL19">
            <v>90384</v>
          </cell>
          <cell r="AM19">
            <v>90384</v>
          </cell>
          <cell r="AR19">
            <v>0</v>
          </cell>
          <cell r="AS19"/>
          <cell r="AX19">
            <v>0</v>
          </cell>
          <cell r="AY19">
            <v>0</v>
          </cell>
          <cell r="BD19">
            <v>0</v>
          </cell>
          <cell r="BE19">
            <v>0</v>
          </cell>
          <cell r="BJ19">
            <v>0</v>
          </cell>
          <cell r="BK19"/>
          <cell r="BP19">
            <v>0</v>
          </cell>
          <cell r="BQ19"/>
          <cell r="BV19">
            <v>0</v>
          </cell>
          <cell r="BW19"/>
          <cell r="CB19">
            <v>440645.29</v>
          </cell>
          <cell r="CC19">
            <v>440645.29</v>
          </cell>
          <cell r="CH19">
            <v>11495846</v>
          </cell>
          <cell r="CI19">
            <v>11495846</v>
          </cell>
          <cell r="CN19">
            <v>438390.98</v>
          </cell>
          <cell r="CO19">
            <v>438390.98</v>
          </cell>
        </row>
        <row r="20">
          <cell r="H20">
            <v>0</v>
          </cell>
          <cell r="I20">
            <v>0</v>
          </cell>
          <cell r="N20">
            <v>825417</v>
          </cell>
          <cell r="O20">
            <v>825417</v>
          </cell>
          <cell r="T20">
            <v>35700000</v>
          </cell>
          <cell r="U20">
            <v>35700000</v>
          </cell>
          <cell r="Z20">
            <v>0</v>
          </cell>
          <cell r="AA20">
            <v>0</v>
          </cell>
          <cell r="AF20">
            <v>190000</v>
          </cell>
          <cell r="AG20">
            <v>190000</v>
          </cell>
          <cell r="AL20">
            <v>4144355.4699999997</v>
          </cell>
          <cell r="AM20">
            <v>2806914.91</v>
          </cell>
          <cell r="AR20">
            <v>0</v>
          </cell>
          <cell r="AS20"/>
          <cell r="AX20">
            <v>0</v>
          </cell>
          <cell r="AY20">
            <v>0</v>
          </cell>
          <cell r="BD20">
            <v>0</v>
          </cell>
          <cell r="BE20">
            <v>0</v>
          </cell>
          <cell r="BJ20">
            <v>0</v>
          </cell>
          <cell r="BK20"/>
          <cell r="BP20">
            <v>0</v>
          </cell>
          <cell r="BQ20"/>
          <cell r="BV20">
            <v>0</v>
          </cell>
          <cell r="BW20"/>
          <cell r="CB20">
            <v>602249.47</v>
          </cell>
          <cell r="CC20">
            <v>602249.47</v>
          </cell>
          <cell r="CH20">
            <v>75247346</v>
          </cell>
          <cell r="CI20">
            <v>75247346</v>
          </cell>
          <cell r="CN20">
            <v>6781992.29</v>
          </cell>
          <cell r="CO20">
            <v>6781992.29</v>
          </cell>
        </row>
        <row r="21">
          <cell r="H21">
            <v>0</v>
          </cell>
          <cell r="I21">
            <v>0</v>
          </cell>
          <cell r="N21">
            <v>4931091</v>
          </cell>
          <cell r="O21">
            <v>2791791</v>
          </cell>
          <cell r="T21">
            <v>0</v>
          </cell>
          <cell r="U21">
            <v>0</v>
          </cell>
          <cell r="Z21">
            <v>135000</v>
          </cell>
          <cell r="AA21">
            <v>135000</v>
          </cell>
          <cell r="AF21">
            <v>0</v>
          </cell>
          <cell r="AG21"/>
          <cell r="AL21">
            <v>4389668</v>
          </cell>
          <cell r="AM21">
            <v>4376154.8599999994</v>
          </cell>
          <cell r="AR21">
            <v>0</v>
          </cell>
          <cell r="AS21"/>
          <cell r="AX21">
            <v>0</v>
          </cell>
          <cell r="AY21">
            <v>0</v>
          </cell>
          <cell r="BD21">
            <v>0</v>
          </cell>
          <cell r="BE21">
            <v>0</v>
          </cell>
          <cell r="BJ21">
            <v>0</v>
          </cell>
          <cell r="BK21"/>
          <cell r="BP21">
            <v>0</v>
          </cell>
          <cell r="BQ21"/>
          <cell r="BV21">
            <v>0</v>
          </cell>
          <cell r="BW21"/>
          <cell r="CB21">
            <v>382884.09</v>
          </cell>
          <cell r="CC21">
            <v>382884.09</v>
          </cell>
          <cell r="CH21">
            <v>22033452</v>
          </cell>
          <cell r="CI21">
            <v>22033452</v>
          </cell>
          <cell r="CN21">
            <v>1549374.25</v>
          </cell>
          <cell r="CO21">
            <v>1549374.25</v>
          </cell>
        </row>
        <row r="22">
          <cell r="H22">
            <v>0</v>
          </cell>
          <cell r="I22">
            <v>0</v>
          </cell>
          <cell r="N22">
            <v>0</v>
          </cell>
          <cell r="O22">
            <v>0</v>
          </cell>
          <cell r="T22">
            <v>30495347</v>
          </cell>
          <cell r="U22">
            <v>27750007.920000002</v>
          </cell>
          <cell r="Z22">
            <v>465285</v>
          </cell>
          <cell r="AA22">
            <v>465285</v>
          </cell>
          <cell r="AF22">
            <v>0</v>
          </cell>
          <cell r="AG22"/>
          <cell r="AL22">
            <v>3709710</v>
          </cell>
          <cell r="AM22">
            <v>3709710</v>
          </cell>
          <cell r="AR22">
            <v>0</v>
          </cell>
          <cell r="AS22"/>
          <cell r="AX22">
            <v>0</v>
          </cell>
          <cell r="AY22">
            <v>0</v>
          </cell>
          <cell r="BD22">
            <v>0</v>
          </cell>
          <cell r="BE22">
            <v>0</v>
          </cell>
          <cell r="BJ22">
            <v>0</v>
          </cell>
          <cell r="BK22"/>
          <cell r="BP22">
            <v>0</v>
          </cell>
          <cell r="BQ22"/>
          <cell r="BV22">
            <v>0</v>
          </cell>
          <cell r="BW22"/>
          <cell r="CB22">
            <v>309495.17999999993</v>
          </cell>
          <cell r="CC22">
            <v>309495.17999999993</v>
          </cell>
          <cell r="CH22">
            <v>20992224</v>
          </cell>
          <cell r="CI22">
            <v>20992224</v>
          </cell>
          <cell r="CN22">
            <v>7388840.0899999999</v>
          </cell>
          <cell r="CO22">
            <v>7388840.0899999999</v>
          </cell>
        </row>
        <row r="23">
          <cell r="H23">
            <v>2412</v>
          </cell>
          <cell r="I23">
            <v>2412</v>
          </cell>
          <cell r="N23">
            <v>315000</v>
          </cell>
          <cell r="O23">
            <v>315000</v>
          </cell>
          <cell r="T23">
            <v>39949545</v>
          </cell>
          <cell r="U23">
            <v>39417353.030000001</v>
          </cell>
          <cell r="Z23">
            <v>135100</v>
          </cell>
          <cell r="AA23">
            <v>135100</v>
          </cell>
          <cell r="AF23">
            <v>350000</v>
          </cell>
          <cell r="AG23">
            <v>350000</v>
          </cell>
          <cell r="AL23">
            <v>2547642</v>
          </cell>
          <cell r="AM23">
            <v>2507131.6800000002</v>
          </cell>
          <cell r="AR23">
            <v>0</v>
          </cell>
          <cell r="AS23"/>
          <cell r="AX23">
            <v>0</v>
          </cell>
          <cell r="AY23">
            <v>0</v>
          </cell>
          <cell r="BD23">
            <v>0</v>
          </cell>
          <cell r="BE23">
            <v>0</v>
          </cell>
          <cell r="BJ23">
            <v>0</v>
          </cell>
          <cell r="BK23"/>
          <cell r="BP23">
            <v>0</v>
          </cell>
          <cell r="BQ23"/>
          <cell r="BV23">
            <v>2195424</v>
          </cell>
          <cell r="BW23">
            <v>2195424</v>
          </cell>
          <cell r="CB23">
            <v>799023.46</v>
          </cell>
          <cell r="CC23">
            <v>782519.1</v>
          </cell>
          <cell r="CH23">
            <v>36652309</v>
          </cell>
          <cell r="CI23">
            <v>36652309</v>
          </cell>
          <cell r="CN23">
            <v>0</v>
          </cell>
          <cell r="CO23">
            <v>0</v>
          </cell>
        </row>
        <row r="24">
          <cell r="H24">
            <v>0</v>
          </cell>
          <cell r="I24">
            <v>0</v>
          </cell>
          <cell r="N24">
            <v>1080153</v>
          </cell>
          <cell r="O24">
            <v>1080153</v>
          </cell>
          <cell r="T24">
            <v>0</v>
          </cell>
          <cell r="U24">
            <v>0</v>
          </cell>
          <cell r="Z24">
            <v>180500</v>
          </cell>
          <cell r="AA24">
            <v>180500</v>
          </cell>
          <cell r="AF24">
            <v>190000</v>
          </cell>
          <cell r="AG24">
            <v>190000</v>
          </cell>
          <cell r="AL24">
            <v>0</v>
          </cell>
          <cell r="AM24">
            <v>0</v>
          </cell>
          <cell r="AR24">
            <v>0</v>
          </cell>
          <cell r="AS24"/>
          <cell r="AX24">
            <v>0</v>
          </cell>
          <cell r="AY24">
            <v>0</v>
          </cell>
          <cell r="BD24">
            <v>0</v>
          </cell>
          <cell r="BE24">
            <v>0</v>
          </cell>
          <cell r="BJ24">
            <v>0</v>
          </cell>
          <cell r="BK24"/>
          <cell r="BP24">
            <v>0</v>
          </cell>
          <cell r="BQ24"/>
          <cell r="BV24">
            <v>0</v>
          </cell>
          <cell r="BW24"/>
          <cell r="CB24">
            <v>726716.40000000014</v>
          </cell>
          <cell r="CC24">
            <v>697402.34000000008</v>
          </cell>
          <cell r="CH24">
            <v>18605046</v>
          </cell>
          <cell r="CI24">
            <v>18605046</v>
          </cell>
          <cell r="CN24">
            <v>798904.41</v>
          </cell>
          <cell r="CO24">
            <v>798904.41</v>
          </cell>
        </row>
        <row r="25">
          <cell r="H25">
            <v>0</v>
          </cell>
          <cell r="I25">
            <v>0</v>
          </cell>
          <cell r="N25">
            <v>900000</v>
          </cell>
          <cell r="O25">
            <v>364500</v>
          </cell>
          <cell r="T25">
            <v>4990716</v>
          </cell>
          <cell r="U25">
            <v>4990716</v>
          </cell>
          <cell r="Z25">
            <v>188001</v>
          </cell>
          <cell r="AA25">
            <v>124987.75</v>
          </cell>
          <cell r="AF25">
            <v>0</v>
          </cell>
          <cell r="AG25"/>
          <cell r="AL25">
            <v>8496633</v>
          </cell>
          <cell r="AM25">
            <v>8400980.5100000016</v>
          </cell>
          <cell r="AR25">
            <v>0</v>
          </cell>
          <cell r="AS25"/>
          <cell r="AX25">
            <v>0</v>
          </cell>
          <cell r="AY25">
            <v>0</v>
          </cell>
          <cell r="BD25">
            <v>0</v>
          </cell>
          <cell r="BE25">
            <v>0</v>
          </cell>
          <cell r="BJ25">
            <v>0</v>
          </cell>
          <cell r="BK25"/>
          <cell r="BP25">
            <v>0</v>
          </cell>
          <cell r="BQ25"/>
          <cell r="BV25">
            <v>2963063.34</v>
          </cell>
          <cell r="BW25">
            <v>2936700.84</v>
          </cell>
          <cell r="CB25">
            <v>494285.55999999994</v>
          </cell>
          <cell r="CC25">
            <v>494285.55999999994</v>
          </cell>
          <cell r="CH25">
            <v>16299118</v>
          </cell>
          <cell r="CI25">
            <v>16299118</v>
          </cell>
          <cell r="CN25">
            <v>2914018.64</v>
          </cell>
          <cell r="CO25">
            <v>2914018.64</v>
          </cell>
        </row>
        <row r="28">
          <cell r="H28"/>
          <cell r="I28"/>
          <cell r="N28"/>
          <cell r="O28"/>
          <cell r="T28"/>
          <cell r="U28"/>
          <cell r="Z28"/>
          <cell r="AA28"/>
          <cell r="AL28"/>
          <cell r="AM28"/>
          <cell r="AX28"/>
          <cell r="AY28"/>
          <cell r="BP28"/>
          <cell r="BQ28"/>
          <cell r="CB28"/>
          <cell r="CC28"/>
          <cell r="CH28"/>
          <cell r="CI28"/>
        </row>
        <row r="29">
          <cell r="H29"/>
          <cell r="I29"/>
          <cell r="N29"/>
          <cell r="O29"/>
          <cell r="T29"/>
          <cell r="U29"/>
          <cell r="Z29"/>
          <cell r="AA29"/>
          <cell r="AL29"/>
          <cell r="AM29"/>
          <cell r="AX29"/>
          <cell r="AY29"/>
          <cell r="BP29"/>
          <cell r="BQ29"/>
          <cell r="CB29"/>
          <cell r="CC29"/>
          <cell r="CH29"/>
          <cell r="CI29"/>
        </row>
      </sheetData>
      <sheetData sheetId="3">
        <row r="8">
          <cell r="D8">
            <v>0</v>
          </cell>
          <cell r="E8">
            <v>0</v>
          </cell>
          <cell r="F8">
            <v>1375000</v>
          </cell>
          <cell r="G8">
            <v>1370908</v>
          </cell>
          <cell r="H8">
            <v>4736000</v>
          </cell>
          <cell r="I8">
            <v>4736000</v>
          </cell>
          <cell r="J8">
            <v>934270</v>
          </cell>
          <cell r="K8">
            <v>934270</v>
          </cell>
          <cell r="L8">
            <v>584200</v>
          </cell>
          <cell r="M8">
            <v>584200</v>
          </cell>
          <cell r="N8">
            <v>0</v>
          </cell>
          <cell r="O8">
            <v>0</v>
          </cell>
          <cell r="P8">
            <v>0</v>
          </cell>
          <cell r="Q8">
            <v>0</v>
          </cell>
          <cell r="R8">
            <v>1833900</v>
          </cell>
          <cell r="S8">
            <v>1833900</v>
          </cell>
          <cell r="T8">
            <v>477000</v>
          </cell>
          <cell r="U8">
            <v>477000</v>
          </cell>
          <cell r="V8">
            <v>21900000</v>
          </cell>
          <cell r="W8">
            <v>21900000</v>
          </cell>
          <cell r="X8">
            <v>116580208</v>
          </cell>
          <cell r="Y8">
            <v>116580208</v>
          </cell>
          <cell r="Z8">
            <v>0</v>
          </cell>
          <cell r="AA8">
            <v>0</v>
          </cell>
          <cell r="AB8">
            <v>500</v>
          </cell>
          <cell r="AC8">
            <v>500</v>
          </cell>
          <cell r="AD8">
            <v>1892000</v>
          </cell>
          <cell r="AE8">
            <v>1892000</v>
          </cell>
          <cell r="AF8">
            <v>0</v>
          </cell>
          <cell r="AG8">
            <v>0</v>
          </cell>
          <cell r="AH8">
            <v>592800</v>
          </cell>
          <cell r="AI8">
            <v>592800</v>
          </cell>
          <cell r="AJ8">
            <v>352200</v>
          </cell>
          <cell r="AK8">
            <v>352200</v>
          </cell>
          <cell r="AL8">
            <v>770000</v>
          </cell>
          <cell r="AM8">
            <v>770000</v>
          </cell>
        </row>
        <row r="9">
          <cell r="D9">
            <v>0</v>
          </cell>
          <cell r="E9">
            <v>0</v>
          </cell>
          <cell r="F9">
            <v>1540000</v>
          </cell>
          <cell r="G9">
            <v>1481942</v>
          </cell>
          <cell r="H9">
            <v>31415339</v>
          </cell>
          <cell r="I9">
            <v>31415339</v>
          </cell>
          <cell r="J9">
            <v>6366830</v>
          </cell>
          <cell r="K9">
            <v>6366830</v>
          </cell>
          <cell r="L9">
            <v>1112195</v>
          </cell>
          <cell r="M9">
            <v>1112195</v>
          </cell>
          <cell r="N9">
            <v>50250</v>
          </cell>
          <cell r="O9">
            <v>50250</v>
          </cell>
          <cell r="P9">
            <v>1865280</v>
          </cell>
          <cell r="Q9">
            <v>1865280</v>
          </cell>
          <cell r="R9">
            <v>5948400</v>
          </cell>
          <cell r="S9">
            <v>5948400</v>
          </cell>
          <cell r="T9">
            <v>481300</v>
          </cell>
          <cell r="U9">
            <v>481300</v>
          </cell>
          <cell r="V9">
            <v>146936000</v>
          </cell>
          <cell r="W9">
            <v>146936000</v>
          </cell>
          <cell r="X9">
            <v>365300420</v>
          </cell>
          <cell r="Y9">
            <v>365300420</v>
          </cell>
          <cell r="Z9">
            <v>0</v>
          </cell>
          <cell r="AA9">
            <v>0</v>
          </cell>
          <cell r="AB9">
            <v>1000</v>
          </cell>
          <cell r="AC9">
            <v>1000</v>
          </cell>
          <cell r="AD9">
            <v>2380945</v>
          </cell>
          <cell r="AE9">
            <v>2380945</v>
          </cell>
          <cell r="AF9">
            <v>0</v>
          </cell>
          <cell r="AG9">
            <v>0</v>
          </cell>
          <cell r="AH9">
            <v>1130700</v>
          </cell>
          <cell r="AI9">
            <v>1130700</v>
          </cell>
          <cell r="AJ9">
            <v>421300</v>
          </cell>
          <cell r="AK9">
            <v>421300</v>
          </cell>
          <cell r="AL9">
            <v>824500</v>
          </cell>
          <cell r="AM9">
            <v>824500</v>
          </cell>
        </row>
        <row r="10">
          <cell r="D10">
            <v>0</v>
          </cell>
          <cell r="E10">
            <v>0</v>
          </cell>
          <cell r="F10">
            <v>1060000</v>
          </cell>
          <cell r="G10">
            <v>950334</v>
          </cell>
          <cell r="H10">
            <v>12061342</v>
          </cell>
          <cell r="I10">
            <v>12061342</v>
          </cell>
          <cell r="J10">
            <v>2524009.9999999995</v>
          </cell>
          <cell r="K10">
            <v>2524010</v>
          </cell>
          <cell r="L10">
            <v>1061600</v>
          </cell>
          <cell r="M10">
            <v>1061600</v>
          </cell>
          <cell r="N10">
            <v>50250</v>
          </cell>
          <cell r="O10">
            <v>50250</v>
          </cell>
          <cell r="P10">
            <v>482400</v>
          </cell>
          <cell r="Q10">
            <v>482400</v>
          </cell>
          <cell r="R10">
            <v>2414700</v>
          </cell>
          <cell r="S10">
            <v>2414700</v>
          </cell>
          <cell r="T10">
            <v>477500</v>
          </cell>
          <cell r="U10">
            <v>477500</v>
          </cell>
          <cell r="V10">
            <v>106504000</v>
          </cell>
          <cell r="W10">
            <v>106504000</v>
          </cell>
          <cell r="X10">
            <v>186247274</v>
          </cell>
          <cell r="Y10">
            <v>186247274</v>
          </cell>
          <cell r="Z10">
            <v>0</v>
          </cell>
          <cell r="AA10">
            <v>0</v>
          </cell>
          <cell r="AB10">
            <v>0</v>
          </cell>
          <cell r="AC10">
            <v>0</v>
          </cell>
          <cell r="AD10">
            <v>2387000</v>
          </cell>
          <cell r="AE10">
            <v>2387000</v>
          </cell>
          <cell r="AF10">
            <v>0</v>
          </cell>
          <cell r="AG10">
            <v>0</v>
          </cell>
          <cell r="AH10">
            <v>592600</v>
          </cell>
          <cell r="AI10">
            <v>497329.73</v>
          </cell>
          <cell r="AJ10">
            <v>659300</v>
          </cell>
          <cell r="AK10">
            <v>659300</v>
          </cell>
          <cell r="AL10">
            <v>882000</v>
          </cell>
          <cell r="AM10">
            <v>732501.75</v>
          </cell>
        </row>
        <row r="11">
          <cell r="D11">
            <v>0</v>
          </cell>
          <cell r="E11">
            <v>0</v>
          </cell>
          <cell r="F11">
            <v>2691000</v>
          </cell>
          <cell r="G11">
            <v>2382918</v>
          </cell>
          <cell r="H11">
            <v>13109000</v>
          </cell>
          <cell r="I11">
            <v>13109000</v>
          </cell>
          <cell r="J11">
            <v>2974240</v>
          </cell>
          <cell r="K11">
            <v>2974240</v>
          </cell>
          <cell r="L11">
            <v>1190500</v>
          </cell>
          <cell r="M11">
            <v>1190500</v>
          </cell>
          <cell r="N11">
            <v>0</v>
          </cell>
          <cell r="O11">
            <v>0</v>
          </cell>
          <cell r="P11">
            <v>96480</v>
          </cell>
          <cell r="Q11">
            <v>96480</v>
          </cell>
          <cell r="R11">
            <v>3118800</v>
          </cell>
          <cell r="S11">
            <v>3118800</v>
          </cell>
          <cell r="T11">
            <v>498700</v>
          </cell>
          <cell r="U11">
            <v>498700</v>
          </cell>
          <cell r="V11">
            <v>35325703</v>
          </cell>
          <cell r="W11">
            <v>35325703</v>
          </cell>
          <cell r="X11">
            <v>271190492</v>
          </cell>
          <cell r="Y11">
            <v>271190492</v>
          </cell>
          <cell r="Z11">
            <v>0</v>
          </cell>
          <cell r="AA11">
            <v>0</v>
          </cell>
          <cell r="AB11">
            <v>0</v>
          </cell>
          <cell r="AC11">
            <v>0</v>
          </cell>
          <cell r="AD11">
            <v>1893000</v>
          </cell>
          <cell r="AE11">
            <v>1893000</v>
          </cell>
          <cell r="AF11">
            <v>0</v>
          </cell>
          <cell r="AG11">
            <v>0</v>
          </cell>
          <cell r="AH11">
            <v>550000</v>
          </cell>
          <cell r="AI11">
            <v>550000</v>
          </cell>
          <cell r="AJ11">
            <v>504700</v>
          </cell>
          <cell r="AK11">
            <v>504700</v>
          </cell>
          <cell r="AL11">
            <v>853300</v>
          </cell>
          <cell r="AM11">
            <v>853300</v>
          </cell>
        </row>
        <row r="12">
          <cell r="D12">
            <v>0</v>
          </cell>
          <cell r="E12">
            <v>0</v>
          </cell>
          <cell r="F12">
            <v>2258000</v>
          </cell>
          <cell r="G12">
            <v>2258000</v>
          </cell>
          <cell r="H12">
            <v>9801000</v>
          </cell>
          <cell r="I12">
            <v>9801000</v>
          </cell>
          <cell r="J12">
            <v>1886480</v>
          </cell>
          <cell r="K12">
            <v>1886480</v>
          </cell>
          <cell r="L12">
            <v>1248500</v>
          </cell>
          <cell r="M12">
            <v>1248500</v>
          </cell>
          <cell r="N12">
            <v>0</v>
          </cell>
          <cell r="O12">
            <v>0</v>
          </cell>
          <cell r="P12">
            <v>530640</v>
          </cell>
          <cell r="Q12">
            <v>530640</v>
          </cell>
          <cell r="R12">
            <v>2470560</v>
          </cell>
          <cell r="S12">
            <v>2470560</v>
          </cell>
          <cell r="T12">
            <v>473800</v>
          </cell>
          <cell r="U12">
            <v>473800</v>
          </cell>
          <cell r="V12">
            <v>72440000</v>
          </cell>
          <cell r="W12">
            <v>72440000</v>
          </cell>
          <cell r="X12">
            <v>207799598</v>
          </cell>
          <cell r="Y12">
            <v>207799598</v>
          </cell>
          <cell r="Z12">
            <v>0</v>
          </cell>
          <cell r="AA12">
            <v>0</v>
          </cell>
          <cell r="AB12">
            <v>3000</v>
          </cell>
          <cell r="AC12">
            <v>3000</v>
          </cell>
          <cell r="AD12">
            <v>1720000</v>
          </cell>
          <cell r="AE12">
            <v>1720000</v>
          </cell>
          <cell r="AF12">
            <v>0</v>
          </cell>
          <cell r="AG12">
            <v>0</v>
          </cell>
          <cell r="AH12">
            <v>597800</v>
          </cell>
          <cell r="AI12">
            <v>597800</v>
          </cell>
          <cell r="AJ12">
            <v>269800</v>
          </cell>
          <cell r="AK12">
            <v>267831</v>
          </cell>
          <cell r="AL12">
            <v>834100</v>
          </cell>
          <cell r="AM12">
            <v>834100</v>
          </cell>
        </row>
        <row r="13">
          <cell r="D13">
            <v>0</v>
          </cell>
          <cell r="E13">
            <v>0</v>
          </cell>
          <cell r="F13">
            <v>1771000</v>
          </cell>
          <cell r="G13">
            <v>1687870.77</v>
          </cell>
          <cell r="H13">
            <v>6830640</v>
          </cell>
          <cell r="I13">
            <v>6830640</v>
          </cell>
          <cell r="J13">
            <v>1631830.0000000002</v>
          </cell>
          <cell r="K13">
            <v>1631830</v>
          </cell>
          <cell r="L13">
            <v>588000</v>
          </cell>
          <cell r="M13">
            <v>588000</v>
          </cell>
          <cell r="N13">
            <v>0</v>
          </cell>
          <cell r="O13">
            <v>0</v>
          </cell>
          <cell r="P13">
            <v>345719.99999999994</v>
          </cell>
          <cell r="Q13">
            <v>345720</v>
          </cell>
          <cell r="R13">
            <v>1810700</v>
          </cell>
          <cell r="S13">
            <v>1810700</v>
          </cell>
          <cell r="T13">
            <v>546000</v>
          </cell>
          <cell r="U13">
            <v>546000</v>
          </cell>
          <cell r="V13">
            <v>29070000</v>
          </cell>
          <cell r="W13">
            <v>29070000</v>
          </cell>
          <cell r="X13">
            <v>159505043</v>
          </cell>
          <cell r="Y13">
            <v>159505043</v>
          </cell>
          <cell r="Z13">
            <v>0</v>
          </cell>
          <cell r="AA13">
            <v>0</v>
          </cell>
          <cell r="AB13">
            <v>0</v>
          </cell>
          <cell r="AC13">
            <v>0</v>
          </cell>
          <cell r="AD13">
            <v>2092000</v>
          </cell>
          <cell r="AE13">
            <v>2092000</v>
          </cell>
          <cell r="AF13">
            <v>0</v>
          </cell>
          <cell r="AG13">
            <v>0</v>
          </cell>
          <cell r="AH13">
            <v>551000</v>
          </cell>
          <cell r="AI13">
            <v>551000</v>
          </cell>
          <cell r="AJ13">
            <v>284000</v>
          </cell>
          <cell r="AK13">
            <v>279810.46000000002</v>
          </cell>
          <cell r="AL13">
            <v>781200</v>
          </cell>
          <cell r="AM13">
            <v>781200</v>
          </cell>
        </row>
        <row r="14">
          <cell r="D14">
            <v>0</v>
          </cell>
          <cell r="E14">
            <v>0</v>
          </cell>
          <cell r="F14">
            <v>2010000</v>
          </cell>
          <cell r="G14">
            <v>1924578.6</v>
          </cell>
          <cell r="H14">
            <v>10061676</v>
          </cell>
          <cell r="I14">
            <v>10061676</v>
          </cell>
          <cell r="J14">
            <v>1984920</v>
          </cell>
          <cell r="K14">
            <v>1984920</v>
          </cell>
          <cell r="L14">
            <v>1086553</v>
          </cell>
          <cell r="M14">
            <v>1086553</v>
          </cell>
          <cell r="N14">
            <v>251250</v>
          </cell>
          <cell r="O14">
            <v>251250</v>
          </cell>
          <cell r="P14">
            <v>192959.99999999997</v>
          </cell>
          <cell r="Q14">
            <v>192960</v>
          </cell>
          <cell r="R14">
            <v>3018800</v>
          </cell>
          <cell r="S14">
            <v>3018800</v>
          </cell>
          <cell r="T14">
            <v>474500</v>
          </cell>
          <cell r="U14">
            <v>474500</v>
          </cell>
          <cell r="V14">
            <v>72838000</v>
          </cell>
          <cell r="W14">
            <v>72838000</v>
          </cell>
          <cell r="X14">
            <v>204927847</v>
          </cell>
          <cell r="Y14">
            <v>204927847</v>
          </cell>
          <cell r="Z14">
            <v>0</v>
          </cell>
          <cell r="AA14">
            <v>0</v>
          </cell>
          <cell r="AB14">
            <v>1000</v>
          </cell>
          <cell r="AC14">
            <v>1000</v>
          </cell>
          <cell r="AD14">
            <v>1600000</v>
          </cell>
          <cell r="AE14">
            <v>1600000</v>
          </cell>
          <cell r="AF14">
            <v>0</v>
          </cell>
          <cell r="AG14">
            <v>0</v>
          </cell>
          <cell r="AH14">
            <v>567900</v>
          </cell>
          <cell r="AI14">
            <v>567900</v>
          </cell>
          <cell r="AJ14">
            <v>453700</v>
          </cell>
          <cell r="AK14">
            <v>452550</v>
          </cell>
          <cell r="AL14">
            <v>770000</v>
          </cell>
          <cell r="AM14">
            <v>770000</v>
          </cell>
        </row>
        <row r="15">
          <cell r="D15">
            <v>0</v>
          </cell>
          <cell r="E15">
            <v>0</v>
          </cell>
          <cell r="F15">
            <v>824000</v>
          </cell>
          <cell r="G15">
            <v>668584</v>
          </cell>
          <cell r="H15">
            <v>10527067</v>
          </cell>
          <cell r="I15">
            <v>10527067</v>
          </cell>
          <cell r="J15">
            <v>2674910</v>
          </cell>
          <cell r="K15">
            <v>2674910</v>
          </cell>
          <cell r="L15">
            <v>1272500</v>
          </cell>
          <cell r="M15">
            <v>1272500</v>
          </cell>
          <cell r="N15">
            <v>100500</v>
          </cell>
          <cell r="O15">
            <v>100500</v>
          </cell>
          <cell r="P15">
            <v>273360</v>
          </cell>
          <cell r="Q15">
            <v>273360</v>
          </cell>
          <cell r="R15">
            <v>2484700</v>
          </cell>
          <cell r="S15">
            <v>2484700</v>
          </cell>
          <cell r="T15">
            <v>481300</v>
          </cell>
          <cell r="U15">
            <v>481300</v>
          </cell>
          <cell r="V15">
            <v>61802000</v>
          </cell>
          <cell r="W15">
            <v>61802000</v>
          </cell>
          <cell r="X15">
            <v>168908791</v>
          </cell>
          <cell r="Y15">
            <v>168908791</v>
          </cell>
          <cell r="Z15">
            <v>0</v>
          </cell>
          <cell r="AA15">
            <v>0</v>
          </cell>
          <cell r="AB15">
            <v>1000</v>
          </cell>
          <cell r="AC15">
            <v>1000</v>
          </cell>
          <cell r="AD15">
            <v>1629000</v>
          </cell>
          <cell r="AE15">
            <v>1629000</v>
          </cell>
          <cell r="AF15">
            <v>0</v>
          </cell>
          <cell r="AG15">
            <v>0</v>
          </cell>
          <cell r="AH15">
            <v>579700</v>
          </cell>
          <cell r="AI15">
            <v>579700</v>
          </cell>
          <cell r="AJ15">
            <v>334000</v>
          </cell>
          <cell r="AK15">
            <v>334000</v>
          </cell>
          <cell r="AL15">
            <v>834000</v>
          </cell>
          <cell r="AM15">
            <v>834000</v>
          </cell>
        </row>
        <row r="16">
          <cell r="D16">
            <v>0</v>
          </cell>
          <cell r="E16">
            <v>0</v>
          </cell>
          <cell r="F16">
            <v>1700000</v>
          </cell>
          <cell r="G16">
            <v>1637116</v>
          </cell>
          <cell r="H16">
            <v>7069631</v>
          </cell>
          <cell r="I16">
            <v>6840938.1900000004</v>
          </cell>
          <cell r="J16">
            <v>1628180</v>
          </cell>
          <cell r="K16">
            <v>1627200</v>
          </cell>
          <cell r="L16">
            <v>581900</v>
          </cell>
          <cell r="M16">
            <v>581900</v>
          </cell>
          <cell r="N16">
            <v>50250</v>
          </cell>
          <cell r="O16">
            <v>50250</v>
          </cell>
          <cell r="P16">
            <v>0</v>
          </cell>
          <cell r="Q16">
            <v>0</v>
          </cell>
          <cell r="R16">
            <v>1920700</v>
          </cell>
          <cell r="S16">
            <v>1920700</v>
          </cell>
          <cell r="T16">
            <v>635600</v>
          </cell>
          <cell r="U16">
            <v>635600</v>
          </cell>
          <cell r="V16">
            <v>28373000</v>
          </cell>
          <cell r="W16">
            <v>28373000</v>
          </cell>
          <cell r="X16">
            <v>142933294</v>
          </cell>
          <cell r="Y16">
            <v>142933294</v>
          </cell>
          <cell r="Z16">
            <v>0</v>
          </cell>
          <cell r="AA16">
            <v>0</v>
          </cell>
          <cell r="AB16">
            <v>4000</v>
          </cell>
          <cell r="AC16">
            <v>4000</v>
          </cell>
          <cell r="AD16">
            <v>1839000</v>
          </cell>
          <cell r="AE16">
            <v>1839000</v>
          </cell>
          <cell r="AF16">
            <v>0</v>
          </cell>
          <cell r="AG16">
            <v>0</v>
          </cell>
          <cell r="AH16">
            <v>575200</v>
          </cell>
          <cell r="AI16">
            <v>575200</v>
          </cell>
          <cell r="AJ16">
            <v>170700</v>
          </cell>
          <cell r="AK16">
            <v>170000</v>
          </cell>
          <cell r="AL16">
            <v>771600</v>
          </cell>
          <cell r="AM16">
            <v>771600</v>
          </cell>
        </row>
        <row r="17">
          <cell r="D17">
            <v>0</v>
          </cell>
          <cell r="E17">
            <v>0</v>
          </cell>
          <cell r="F17">
            <v>1310000</v>
          </cell>
          <cell r="G17">
            <v>1208490</v>
          </cell>
          <cell r="H17">
            <v>4623787</v>
          </cell>
          <cell r="I17">
            <v>4623787</v>
          </cell>
          <cell r="J17">
            <v>1158150</v>
          </cell>
          <cell r="K17">
            <v>1157370</v>
          </cell>
          <cell r="L17">
            <v>689000</v>
          </cell>
          <cell r="M17">
            <v>689000</v>
          </cell>
          <cell r="N17">
            <v>0</v>
          </cell>
          <cell r="O17">
            <v>0</v>
          </cell>
          <cell r="P17">
            <v>964800</v>
          </cell>
          <cell r="Q17">
            <v>964800</v>
          </cell>
          <cell r="R17">
            <v>1810700</v>
          </cell>
          <cell r="S17">
            <v>1810700</v>
          </cell>
          <cell r="T17">
            <v>622400</v>
          </cell>
          <cell r="U17">
            <v>622400</v>
          </cell>
          <cell r="V17">
            <v>41397000</v>
          </cell>
          <cell r="W17">
            <v>41397000</v>
          </cell>
          <cell r="X17">
            <v>101492255</v>
          </cell>
          <cell r="Y17">
            <v>101492255</v>
          </cell>
          <cell r="Z17">
            <v>0</v>
          </cell>
          <cell r="AA17">
            <v>0</v>
          </cell>
          <cell r="AB17">
            <v>1500</v>
          </cell>
          <cell r="AC17">
            <v>1500</v>
          </cell>
          <cell r="AD17">
            <v>2370000</v>
          </cell>
          <cell r="AE17">
            <v>2370000</v>
          </cell>
          <cell r="AF17">
            <v>0</v>
          </cell>
          <cell r="AG17">
            <v>0</v>
          </cell>
          <cell r="AH17">
            <v>582600</v>
          </cell>
          <cell r="AI17">
            <v>582600</v>
          </cell>
          <cell r="AJ17">
            <v>269800</v>
          </cell>
          <cell r="AK17">
            <v>269160.76</v>
          </cell>
          <cell r="AL17">
            <v>742800</v>
          </cell>
          <cell r="AM17">
            <v>632596.34</v>
          </cell>
        </row>
        <row r="18">
          <cell r="D18">
            <v>0</v>
          </cell>
          <cell r="E18">
            <v>0</v>
          </cell>
          <cell r="F18">
            <v>1751000</v>
          </cell>
          <cell r="G18">
            <v>1404942</v>
          </cell>
          <cell r="H18">
            <v>12475475.999999998</v>
          </cell>
          <cell r="I18">
            <v>12475476</v>
          </cell>
          <cell r="J18">
            <v>3350730</v>
          </cell>
          <cell r="K18">
            <v>3350730</v>
          </cell>
          <cell r="L18">
            <v>950120.99999999988</v>
          </cell>
          <cell r="M18">
            <v>950121</v>
          </cell>
          <cell r="N18">
            <v>100500</v>
          </cell>
          <cell r="O18">
            <v>100500</v>
          </cell>
          <cell r="P18">
            <v>225119.99999999997</v>
          </cell>
          <cell r="Q18">
            <v>225120</v>
          </cell>
          <cell r="R18">
            <v>3018800</v>
          </cell>
          <cell r="S18">
            <v>3018800</v>
          </cell>
          <cell r="T18">
            <v>460300</v>
          </cell>
          <cell r="U18">
            <v>389247.86</v>
          </cell>
          <cell r="V18">
            <v>110007000</v>
          </cell>
          <cell r="W18">
            <v>109350340.31</v>
          </cell>
          <cell r="X18">
            <v>231126874</v>
          </cell>
          <cell r="Y18">
            <v>231126874</v>
          </cell>
          <cell r="Z18">
            <v>0</v>
          </cell>
          <cell r="AA18">
            <v>0</v>
          </cell>
          <cell r="AB18">
            <v>6000</v>
          </cell>
          <cell r="AC18">
            <v>4000</v>
          </cell>
          <cell r="AD18">
            <v>2098000</v>
          </cell>
          <cell r="AE18">
            <v>2098000</v>
          </cell>
          <cell r="AF18">
            <v>0</v>
          </cell>
          <cell r="AG18">
            <v>0</v>
          </cell>
          <cell r="AH18">
            <v>520000</v>
          </cell>
          <cell r="AI18">
            <v>448007.79</v>
          </cell>
          <cell r="AJ18">
            <v>291500</v>
          </cell>
          <cell r="AK18">
            <v>291500</v>
          </cell>
          <cell r="AL18">
            <v>824400</v>
          </cell>
          <cell r="AM18">
            <v>725274.37</v>
          </cell>
        </row>
        <row r="19">
          <cell r="D19">
            <v>0</v>
          </cell>
          <cell r="E19">
            <v>0</v>
          </cell>
          <cell r="F19">
            <v>1675000</v>
          </cell>
          <cell r="G19">
            <v>1648039.74</v>
          </cell>
          <cell r="H19">
            <v>6068873</v>
          </cell>
          <cell r="I19">
            <v>6068873</v>
          </cell>
          <cell r="J19">
            <v>1844410</v>
          </cell>
          <cell r="K19">
            <v>1844410</v>
          </cell>
          <cell r="L19">
            <v>550400</v>
          </cell>
          <cell r="M19">
            <v>550400</v>
          </cell>
          <cell r="N19">
            <v>0</v>
          </cell>
          <cell r="O19">
            <v>0</v>
          </cell>
          <cell r="P19">
            <v>192959.99999999997</v>
          </cell>
          <cell r="Q19">
            <v>192960</v>
          </cell>
          <cell r="R19">
            <v>1810700</v>
          </cell>
          <cell r="S19">
            <v>1810700</v>
          </cell>
          <cell r="T19">
            <v>517000</v>
          </cell>
          <cell r="U19">
            <v>517000</v>
          </cell>
          <cell r="V19">
            <v>43955000</v>
          </cell>
          <cell r="W19">
            <v>43955000</v>
          </cell>
          <cell r="X19">
            <v>167592205</v>
          </cell>
          <cell r="Y19">
            <v>167592205</v>
          </cell>
          <cell r="Z19">
            <v>0</v>
          </cell>
          <cell r="AA19">
            <v>0</v>
          </cell>
          <cell r="AB19">
            <v>7000</v>
          </cell>
          <cell r="AC19">
            <v>7000</v>
          </cell>
          <cell r="AD19">
            <v>2170000</v>
          </cell>
          <cell r="AE19">
            <v>2170000</v>
          </cell>
          <cell r="AF19">
            <v>0</v>
          </cell>
          <cell r="AG19">
            <v>0</v>
          </cell>
          <cell r="AH19">
            <v>550000</v>
          </cell>
          <cell r="AI19">
            <v>550000</v>
          </cell>
          <cell r="AJ19">
            <v>249000</v>
          </cell>
          <cell r="AK19">
            <v>248205</v>
          </cell>
          <cell r="AL19">
            <v>742800</v>
          </cell>
          <cell r="AM19">
            <v>742800</v>
          </cell>
        </row>
        <row r="20">
          <cell r="D20">
            <v>0</v>
          </cell>
          <cell r="E20">
            <v>0</v>
          </cell>
          <cell r="F20">
            <v>3170000</v>
          </cell>
          <cell r="G20">
            <v>3139006.73</v>
          </cell>
          <cell r="H20">
            <v>18255000</v>
          </cell>
          <cell r="I20">
            <v>18255000</v>
          </cell>
          <cell r="J20">
            <v>3373970.0000000005</v>
          </cell>
          <cell r="K20">
            <v>3373970</v>
          </cell>
          <cell r="L20">
            <v>1017700.9999999999</v>
          </cell>
          <cell r="M20">
            <v>997941.29</v>
          </cell>
          <cell r="N20">
            <v>50250</v>
          </cell>
          <cell r="O20">
            <v>50250</v>
          </cell>
          <cell r="P20">
            <v>828119.99999999988</v>
          </cell>
          <cell r="Q20">
            <v>828120</v>
          </cell>
          <cell r="R20">
            <v>4832800</v>
          </cell>
          <cell r="S20">
            <v>4629712.51</v>
          </cell>
          <cell r="T20">
            <v>509900</v>
          </cell>
          <cell r="U20">
            <v>509900</v>
          </cell>
          <cell r="V20">
            <v>83553000</v>
          </cell>
          <cell r="W20">
            <v>83553000</v>
          </cell>
          <cell r="X20">
            <v>391537778</v>
          </cell>
          <cell r="Y20">
            <v>391537778</v>
          </cell>
          <cell r="Z20">
            <v>0</v>
          </cell>
          <cell r="AA20">
            <v>0</v>
          </cell>
          <cell r="AB20">
            <v>1500</v>
          </cell>
          <cell r="AC20">
            <v>1500</v>
          </cell>
          <cell r="AD20">
            <v>1942000</v>
          </cell>
          <cell r="AE20">
            <v>1942000</v>
          </cell>
          <cell r="AF20">
            <v>0</v>
          </cell>
          <cell r="AG20">
            <v>0</v>
          </cell>
          <cell r="AH20">
            <v>564400</v>
          </cell>
          <cell r="AI20">
            <v>564400</v>
          </cell>
          <cell r="AJ20">
            <v>844200</v>
          </cell>
          <cell r="AK20">
            <v>844200</v>
          </cell>
          <cell r="AL20">
            <v>872500</v>
          </cell>
          <cell r="AM20">
            <v>804165.88</v>
          </cell>
        </row>
        <row r="21">
          <cell r="D21">
            <v>0</v>
          </cell>
          <cell r="E21">
            <v>0</v>
          </cell>
          <cell r="F21">
            <v>1350000</v>
          </cell>
          <cell r="G21">
            <v>1346579</v>
          </cell>
          <cell r="H21">
            <v>6010200.0000000009</v>
          </cell>
          <cell r="I21">
            <v>6010200</v>
          </cell>
          <cell r="J21">
            <v>1694560</v>
          </cell>
          <cell r="K21">
            <v>1694560</v>
          </cell>
          <cell r="L21">
            <v>483551.99999999994</v>
          </cell>
          <cell r="M21">
            <v>483552</v>
          </cell>
          <cell r="N21">
            <v>50250</v>
          </cell>
          <cell r="O21">
            <v>50250</v>
          </cell>
          <cell r="P21">
            <v>32159.999999999996</v>
          </cell>
          <cell r="Q21">
            <v>32160</v>
          </cell>
          <cell r="R21">
            <v>1810700</v>
          </cell>
          <cell r="S21">
            <v>1810699.8</v>
          </cell>
          <cell r="T21">
            <v>578100</v>
          </cell>
          <cell r="U21">
            <v>578100</v>
          </cell>
          <cell r="V21">
            <v>42145000</v>
          </cell>
          <cell r="W21">
            <v>42145000</v>
          </cell>
          <cell r="X21">
            <v>139921485</v>
          </cell>
          <cell r="Y21">
            <v>139921485</v>
          </cell>
          <cell r="Z21">
            <v>0</v>
          </cell>
          <cell r="AA21">
            <v>0</v>
          </cell>
          <cell r="AB21">
            <v>0</v>
          </cell>
          <cell r="AC21">
            <v>0</v>
          </cell>
          <cell r="AD21">
            <v>1814000</v>
          </cell>
          <cell r="AE21">
            <v>1763267.25</v>
          </cell>
          <cell r="AF21">
            <v>0</v>
          </cell>
          <cell r="AG21">
            <v>0</v>
          </cell>
          <cell r="AH21">
            <v>575000</v>
          </cell>
          <cell r="AI21">
            <v>520412.06</v>
          </cell>
          <cell r="AJ21">
            <v>362200</v>
          </cell>
          <cell r="AK21">
            <v>362077.64</v>
          </cell>
          <cell r="AL21">
            <v>843700</v>
          </cell>
          <cell r="AM21">
            <v>797219.2</v>
          </cell>
        </row>
        <row r="22">
          <cell r="D22">
            <v>0</v>
          </cell>
          <cell r="E22">
            <v>0</v>
          </cell>
          <cell r="F22">
            <v>2200000</v>
          </cell>
          <cell r="G22">
            <v>2051390</v>
          </cell>
          <cell r="H22">
            <v>8481645.9999999981</v>
          </cell>
          <cell r="I22">
            <v>8481646</v>
          </cell>
          <cell r="J22">
            <v>2253250</v>
          </cell>
          <cell r="K22">
            <v>2252380</v>
          </cell>
          <cell r="L22">
            <v>1127600</v>
          </cell>
          <cell r="M22">
            <v>1127600</v>
          </cell>
          <cell r="N22">
            <v>50250</v>
          </cell>
          <cell r="O22">
            <v>50250</v>
          </cell>
          <cell r="P22">
            <v>0</v>
          </cell>
          <cell r="Q22">
            <v>0</v>
          </cell>
          <cell r="R22">
            <v>1810700</v>
          </cell>
          <cell r="S22">
            <v>1810700</v>
          </cell>
          <cell r="T22">
            <v>480700</v>
          </cell>
          <cell r="U22">
            <v>445222.46</v>
          </cell>
          <cell r="V22">
            <v>40158000</v>
          </cell>
          <cell r="W22">
            <v>40158000</v>
          </cell>
          <cell r="X22">
            <v>201661657</v>
          </cell>
          <cell r="Y22">
            <v>201661657</v>
          </cell>
          <cell r="Z22">
            <v>0</v>
          </cell>
          <cell r="AA22">
            <v>0</v>
          </cell>
          <cell r="AB22">
            <v>3000</v>
          </cell>
          <cell r="AC22">
            <v>3000</v>
          </cell>
          <cell r="AD22">
            <v>2254000</v>
          </cell>
          <cell r="AE22">
            <v>2254000</v>
          </cell>
          <cell r="AF22">
            <v>0</v>
          </cell>
          <cell r="AG22">
            <v>0</v>
          </cell>
          <cell r="AH22">
            <v>596700</v>
          </cell>
          <cell r="AI22">
            <v>596700</v>
          </cell>
          <cell r="AJ22">
            <v>268800</v>
          </cell>
          <cell r="AK22">
            <v>196982</v>
          </cell>
          <cell r="AL22">
            <v>770000</v>
          </cell>
          <cell r="AM22">
            <v>749611.47</v>
          </cell>
        </row>
        <row r="23">
          <cell r="D23">
            <v>0</v>
          </cell>
          <cell r="E23">
            <v>0</v>
          </cell>
          <cell r="F23">
            <v>1690000</v>
          </cell>
          <cell r="G23">
            <v>1537382</v>
          </cell>
          <cell r="H23">
            <v>20143600</v>
          </cell>
          <cell r="I23">
            <v>20143600</v>
          </cell>
          <cell r="J23">
            <v>4291330</v>
          </cell>
          <cell r="K23">
            <v>4291280</v>
          </cell>
          <cell r="L23">
            <v>1073000</v>
          </cell>
          <cell r="M23">
            <v>1073000</v>
          </cell>
          <cell r="N23">
            <v>100500</v>
          </cell>
          <cell r="O23">
            <v>100500</v>
          </cell>
          <cell r="P23">
            <v>707520</v>
          </cell>
          <cell r="Q23">
            <v>707520</v>
          </cell>
          <cell r="R23">
            <v>3599800</v>
          </cell>
          <cell r="S23">
            <v>3599800</v>
          </cell>
          <cell r="T23">
            <v>465600</v>
          </cell>
          <cell r="U23">
            <v>465600</v>
          </cell>
          <cell r="V23">
            <v>102668000</v>
          </cell>
          <cell r="W23">
            <v>102668000</v>
          </cell>
          <cell r="X23">
            <v>255171371</v>
          </cell>
          <cell r="Y23">
            <v>255171371</v>
          </cell>
          <cell r="Z23">
            <v>658000</v>
          </cell>
          <cell r="AA23">
            <v>658000</v>
          </cell>
          <cell r="AB23">
            <v>6000</v>
          </cell>
          <cell r="AC23">
            <v>6000</v>
          </cell>
          <cell r="AD23">
            <v>1848000</v>
          </cell>
          <cell r="AE23">
            <v>1848000</v>
          </cell>
          <cell r="AF23">
            <v>0</v>
          </cell>
          <cell r="AG23">
            <v>0</v>
          </cell>
          <cell r="AH23">
            <v>1066100</v>
          </cell>
          <cell r="AI23">
            <v>1066100</v>
          </cell>
          <cell r="AJ23">
            <v>390500</v>
          </cell>
          <cell r="AK23">
            <v>387904.61</v>
          </cell>
          <cell r="AL23">
            <v>901300</v>
          </cell>
          <cell r="AM23">
            <v>901300</v>
          </cell>
        </row>
        <row r="24">
          <cell r="D24">
            <v>0</v>
          </cell>
          <cell r="E24">
            <v>0</v>
          </cell>
          <cell r="F24">
            <v>1950000</v>
          </cell>
          <cell r="G24">
            <v>1950000</v>
          </cell>
          <cell r="H24">
            <v>7797211</v>
          </cell>
          <cell r="I24">
            <v>7797211</v>
          </cell>
          <cell r="J24">
            <v>1507620.0000000002</v>
          </cell>
          <cell r="K24">
            <v>1467030</v>
          </cell>
          <cell r="L24">
            <v>576000</v>
          </cell>
          <cell r="M24">
            <v>576000</v>
          </cell>
          <cell r="N24">
            <v>50250</v>
          </cell>
          <cell r="O24">
            <v>50250</v>
          </cell>
          <cell r="P24">
            <v>570840</v>
          </cell>
          <cell r="Q24">
            <v>570840</v>
          </cell>
          <cell r="R24">
            <v>1890700</v>
          </cell>
          <cell r="S24">
            <v>1890700</v>
          </cell>
          <cell r="T24">
            <v>448800</v>
          </cell>
          <cell r="U24">
            <v>448800</v>
          </cell>
          <cell r="V24">
            <v>28272000</v>
          </cell>
          <cell r="W24">
            <v>28272000</v>
          </cell>
          <cell r="X24">
            <v>150121588</v>
          </cell>
          <cell r="Y24">
            <v>150121588</v>
          </cell>
          <cell r="Z24">
            <v>0</v>
          </cell>
          <cell r="AA24">
            <v>0</v>
          </cell>
          <cell r="AB24">
            <v>4500</v>
          </cell>
          <cell r="AC24">
            <v>4500</v>
          </cell>
          <cell r="AD24">
            <v>3535000</v>
          </cell>
          <cell r="AE24">
            <v>3535000</v>
          </cell>
          <cell r="AF24">
            <v>0</v>
          </cell>
          <cell r="AG24">
            <v>0</v>
          </cell>
          <cell r="AH24">
            <v>569200</v>
          </cell>
          <cell r="AI24">
            <v>569200</v>
          </cell>
          <cell r="AJ24">
            <v>241500</v>
          </cell>
          <cell r="AK24">
            <v>241500</v>
          </cell>
          <cell r="AL24">
            <v>770000</v>
          </cell>
          <cell r="AM24">
            <v>770000</v>
          </cell>
        </row>
        <row r="25">
          <cell r="D25">
            <v>100000</v>
          </cell>
          <cell r="E25">
            <v>100000</v>
          </cell>
          <cell r="F25">
            <v>1341000</v>
          </cell>
          <cell r="G25">
            <v>1264142.45</v>
          </cell>
          <cell r="H25">
            <v>13018000</v>
          </cell>
          <cell r="I25">
            <v>13018000</v>
          </cell>
          <cell r="J25">
            <v>3180180.0000000005</v>
          </cell>
          <cell r="K25">
            <v>3180180</v>
          </cell>
          <cell r="L25">
            <v>1149700</v>
          </cell>
          <cell r="M25">
            <v>1149700</v>
          </cell>
          <cell r="N25">
            <v>100500</v>
          </cell>
          <cell r="O25">
            <v>100500</v>
          </cell>
          <cell r="P25">
            <v>490440</v>
          </cell>
          <cell r="Q25">
            <v>490440</v>
          </cell>
          <cell r="R25">
            <v>2414700</v>
          </cell>
          <cell r="S25">
            <v>2414700</v>
          </cell>
          <cell r="T25">
            <v>461300</v>
          </cell>
          <cell r="U25">
            <v>461300</v>
          </cell>
          <cell r="V25">
            <v>63817016</v>
          </cell>
          <cell r="W25">
            <v>63817016</v>
          </cell>
          <cell r="X25">
            <v>210855942</v>
          </cell>
          <cell r="Y25">
            <v>210855942</v>
          </cell>
          <cell r="Z25">
            <v>0</v>
          </cell>
          <cell r="AA25">
            <v>0</v>
          </cell>
          <cell r="AB25">
            <v>10000</v>
          </cell>
          <cell r="AC25">
            <v>10000</v>
          </cell>
          <cell r="AD25">
            <v>2260000</v>
          </cell>
          <cell r="AE25">
            <v>2260000</v>
          </cell>
          <cell r="AF25">
            <v>0</v>
          </cell>
          <cell r="AG25">
            <v>0</v>
          </cell>
          <cell r="AH25">
            <v>706200</v>
          </cell>
          <cell r="AI25">
            <v>706200</v>
          </cell>
          <cell r="AJ25">
            <v>355000</v>
          </cell>
          <cell r="AK25">
            <v>350368.49</v>
          </cell>
          <cell r="AL25">
            <v>882800</v>
          </cell>
          <cell r="AM25">
            <v>882800</v>
          </cell>
        </row>
        <row r="26">
          <cell r="D26">
            <v>1000000</v>
          </cell>
          <cell r="E26">
            <v>799271</v>
          </cell>
          <cell r="F26">
            <v>0</v>
          </cell>
          <cell r="G26">
            <v>0</v>
          </cell>
          <cell r="H26">
            <v>40909000</v>
          </cell>
          <cell r="I26">
            <v>40909000</v>
          </cell>
          <cell r="J26">
            <v>5404230.0000000009</v>
          </cell>
          <cell r="K26">
            <v>5404230</v>
          </cell>
          <cell r="L26">
            <v>1225700</v>
          </cell>
          <cell r="M26">
            <v>1225700</v>
          </cell>
          <cell r="N26">
            <v>351750</v>
          </cell>
          <cell r="O26">
            <v>351750</v>
          </cell>
          <cell r="P26">
            <v>1792920</v>
          </cell>
          <cell r="Q26">
            <v>1792920</v>
          </cell>
          <cell r="R26">
            <v>4832100</v>
          </cell>
          <cell r="S26">
            <v>4832100</v>
          </cell>
          <cell r="T26">
            <v>952600</v>
          </cell>
          <cell r="U26">
            <v>952600</v>
          </cell>
          <cell r="V26">
            <v>324539000</v>
          </cell>
          <cell r="W26">
            <v>324539000</v>
          </cell>
          <cell r="X26">
            <v>343385923</v>
          </cell>
          <cell r="Y26">
            <v>343385923</v>
          </cell>
          <cell r="Z26">
            <v>10836000</v>
          </cell>
          <cell r="AA26">
            <v>10836000</v>
          </cell>
          <cell r="AB26">
            <v>6799</v>
          </cell>
          <cell r="AC26">
            <v>6799</v>
          </cell>
          <cell r="AD26">
            <v>4093000</v>
          </cell>
          <cell r="AE26">
            <v>4093000</v>
          </cell>
          <cell r="AF26">
            <v>3000000</v>
          </cell>
          <cell r="AG26">
            <v>2857797.05</v>
          </cell>
          <cell r="AH26">
            <v>1212700</v>
          </cell>
          <cell r="AI26">
            <v>1212700</v>
          </cell>
          <cell r="AJ26">
            <v>1333800</v>
          </cell>
          <cell r="AK26">
            <v>1333791.1399999999</v>
          </cell>
          <cell r="AL26">
            <v>0</v>
          </cell>
          <cell r="AM26">
            <v>0</v>
          </cell>
        </row>
        <row r="27">
          <cell r="D27">
            <v>2649994</v>
          </cell>
          <cell r="E27">
            <v>1631857.47</v>
          </cell>
          <cell r="F27">
            <v>0</v>
          </cell>
          <cell r="G27">
            <v>0</v>
          </cell>
          <cell r="H27">
            <v>198252091</v>
          </cell>
          <cell r="I27">
            <v>198249815</v>
          </cell>
          <cell r="J27">
            <v>23820000</v>
          </cell>
          <cell r="K27">
            <v>23819860</v>
          </cell>
          <cell r="L27">
            <v>5748877</v>
          </cell>
          <cell r="M27">
            <v>5650420.29</v>
          </cell>
          <cell r="N27">
            <v>1005000</v>
          </cell>
          <cell r="O27">
            <v>1005000</v>
          </cell>
          <cell r="P27">
            <v>6528480</v>
          </cell>
          <cell r="Q27">
            <v>6528480</v>
          </cell>
          <cell r="R27">
            <v>23705300</v>
          </cell>
          <cell r="S27">
            <v>23705300</v>
          </cell>
          <cell r="T27">
            <v>1009100</v>
          </cell>
          <cell r="U27">
            <v>1009100</v>
          </cell>
          <cell r="V27">
            <v>1627560000</v>
          </cell>
          <cell r="W27">
            <v>1627560000</v>
          </cell>
          <cell r="X27">
            <v>1981477018.0000002</v>
          </cell>
          <cell r="Y27">
            <v>1981477018</v>
          </cell>
          <cell r="Z27">
            <v>24605000</v>
          </cell>
          <cell r="AA27">
            <v>24605000</v>
          </cell>
          <cell r="AB27">
            <v>0</v>
          </cell>
          <cell r="AC27">
            <v>0</v>
          </cell>
          <cell r="AD27">
            <v>8606000</v>
          </cell>
          <cell r="AE27">
            <v>8606000</v>
          </cell>
          <cell r="AF27">
            <v>7030000</v>
          </cell>
          <cell r="AG27">
            <v>7021586.0899999999</v>
          </cell>
          <cell r="AH27">
            <v>5594400</v>
          </cell>
          <cell r="AI27">
            <v>5181141.09</v>
          </cell>
          <cell r="AJ27">
            <v>7244000</v>
          </cell>
          <cell r="AK27">
            <v>7207348</v>
          </cell>
          <cell r="AL27">
            <v>0</v>
          </cell>
          <cell r="AM27">
            <v>0</v>
          </cell>
        </row>
      </sheetData>
      <sheetData sheetId="4">
        <row r="11">
          <cell r="C11">
            <v>75480460</v>
          </cell>
        </row>
      </sheetData>
      <sheetData sheetId="5">
        <row r="29">
          <cell r="BF29">
            <v>112975968</v>
          </cell>
        </row>
      </sheetData>
      <sheetData sheetId="6">
        <row r="23">
          <cell r="C23">
            <v>195.72335000000004</v>
          </cell>
        </row>
      </sheetData>
      <sheetData sheetId="7"/>
      <sheetData sheetId="8"/>
      <sheetData sheetId="9"/>
      <sheetData sheetId="10"/>
      <sheetData sheetId="11">
        <row r="33">
          <cell r="D33">
            <v>916743800</v>
          </cell>
        </row>
      </sheetData>
      <sheetData sheetId="12"/>
      <sheetData sheetId="13">
        <row r="10">
          <cell r="E10">
            <v>6204.71</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Вставка  в  закон"/>
      <sheetName val="Приложение по субвенции_МР_факт"/>
      <sheetName val="Приложение  по  субсидии_МР"/>
      <sheetName val="Приложение  по  субсидии_БП"/>
      <sheetName val="Приложение по субвении_БП_план"/>
      <sheetName val="Приложение по субвении_БП_факт"/>
      <sheetName val="Дотация  из ФСМБ_МР  и  ГО_план"/>
      <sheetName val="Дотация  из  ФСМБ_МР и  ГО_факт"/>
      <sheetName val="Прил. по дотации на гранты_СП"/>
      <sheetName val="Прил. по дотации на гранты_ГП"/>
      <sheetName val="Прил. по дотации на гранты_кач."/>
      <sheetName val="Прил. по дотации на гранты_нал."/>
      <sheetName val="Прил. по дотации на гранты_ОМС"/>
      <sheetName val="Приложен. по субвенции_МР_план"/>
      <sheetName val="Приложен. по субвенции_МР_факт"/>
      <sheetName val="Прилож. субвенция_МР_20-21 план"/>
      <sheetName val="Прилож. субвенция_МР_20-21 факт"/>
      <sheetName val="План по субвенции_МР_2019-2021"/>
      <sheetName val="Субвенция,  иные  МБТ_2019-2021"/>
      <sheetName val="Дотация  2019 - 2021"/>
      <sheetName val="Дотация  поселениям_2019 - 2021"/>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9-2021_план"/>
      <sheetName val="Субсидия_2019-2021_факт"/>
      <sheetName val="Субсидия_факт"/>
      <sheetName val="проверка  стройки"/>
      <sheetName val="Капвложения по отраслям_факт"/>
      <sheetName val="Нераспределенная  субсидия"/>
      <sheetName val="Иные межбюджетные трансферты"/>
      <sheetName val="МБТ  2018 - 2019"/>
      <sheetName val="Дотация  ОМС"/>
      <sheetName val="Фонды 2019-2021_для закона_план"/>
      <sheetName val="Фонды 2019-2021_для закона_ (2)"/>
      <sheetName val="Фонды 2018-2021_для закона_факт"/>
      <sheetName val="Утвержденный  объем  МБТ"/>
      <sheetName val="Утвержденный  объем  МБТ (2)"/>
      <sheetName val="ПНО_2019-2021_план"/>
      <sheetName val="Факт  средств  из  ОБ_год "/>
      <sheetName val="Отклонение руб.коп. от тыс.руб."/>
      <sheetName val="Сводная  таблица"/>
    </sheetNames>
    <sheetDataSet>
      <sheetData sheetId="0"/>
      <sheetData sheetId="1"/>
      <sheetData sheetId="2"/>
      <sheetData sheetId="3"/>
      <sheetData sheetId="4">
        <row r="11">
          <cell r="E11">
            <v>67856.5</v>
          </cell>
          <cell r="I11">
            <v>27284.5</v>
          </cell>
          <cell r="J11">
            <v>20091.400000000001</v>
          </cell>
          <cell r="L11">
            <v>20480.599999999999</v>
          </cell>
        </row>
        <row r="12">
          <cell r="I12">
            <v>104102.7</v>
          </cell>
          <cell r="J12">
            <v>14889.4</v>
          </cell>
          <cell r="L12">
            <v>11028.9</v>
          </cell>
        </row>
        <row r="13">
          <cell r="I13">
            <v>16379.7</v>
          </cell>
          <cell r="J13">
            <v>31399.9</v>
          </cell>
          <cell r="L13">
            <v>33500.800000000003</v>
          </cell>
        </row>
        <row r="14">
          <cell r="I14">
            <v>42575.199999999997</v>
          </cell>
          <cell r="J14">
            <v>11369.5</v>
          </cell>
          <cell r="L14">
            <v>19961.900000000001</v>
          </cell>
        </row>
        <row r="15">
          <cell r="I15">
            <v>24436.400000000001</v>
          </cell>
          <cell r="J15">
            <v>39063.199999999997</v>
          </cell>
          <cell r="L15">
            <v>35263.699999999997</v>
          </cell>
        </row>
        <row r="16">
          <cell r="I16">
            <v>22844.7</v>
          </cell>
          <cell r="J16">
            <v>17628.2</v>
          </cell>
          <cell r="L16">
            <v>16375.3</v>
          </cell>
        </row>
        <row r="17">
          <cell r="I17">
            <v>33836.699999999997</v>
          </cell>
          <cell r="J17">
            <v>35011.9</v>
          </cell>
          <cell r="L17">
            <v>16315.6</v>
          </cell>
        </row>
        <row r="18">
          <cell r="I18">
            <v>37265.599999999999</v>
          </cell>
          <cell r="J18">
            <v>39350.1</v>
          </cell>
          <cell r="L18">
            <v>26535</v>
          </cell>
        </row>
        <row r="19">
          <cell r="I19">
            <v>20561.5</v>
          </cell>
          <cell r="J19">
            <v>51810</v>
          </cell>
          <cell r="L19">
            <v>19882</v>
          </cell>
        </row>
        <row r="20">
          <cell r="I20">
            <v>4727.5</v>
          </cell>
          <cell r="J20">
            <v>16366.4</v>
          </cell>
          <cell r="L20">
            <v>16084.4</v>
          </cell>
        </row>
        <row r="21">
          <cell r="I21">
            <v>58893</v>
          </cell>
          <cell r="J21">
            <v>40013.300000000003</v>
          </cell>
          <cell r="L21">
            <v>27489.4</v>
          </cell>
        </row>
        <row r="22">
          <cell r="I22">
            <v>12987.7</v>
          </cell>
          <cell r="J22">
            <v>23141</v>
          </cell>
          <cell r="L22">
            <v>9773.2999999999993</v>
          </cell>
        </row>
        <row r="23">
          <cell r="I23">
            <v>14719.3</v>
          </cell>
          <cell r="J23">
            <v>7337.8</v>
          </cell>
          <cell r="L23">
            <v>13382.5</v>
          </cell>
        </row>
        <row r="24">
          <cell r="I24">
            <v>21074.2</v>
          </cell>
          <cell r="J24">
            <v>35842.6</v>
          </cell>
          <cell r="L24">
            <v>18464.7</v>
          </cell>
        </row>
        <row r="25">
          <cell r="I25">
            <v>25796.7</v>
          </cell>
          <cell r="J25">
            <v>27840.3</v>
          </cell>
          <cell r="L25">
            <v>8549.1</v>
          </cell>
        </row>
        <row r="26">
          <cell r="I26">
            <v>93266.4</v>
          </cell>
          <cell r="J26">
            <v>58823.199999999997</v>
          </cell>
          <cell r="L26">
            <v>17534.5</v>
          </cell>
        </row>
        <row r="27">
          <cell r="I27">
            <v>26291.5</v>
          </cell>
          <cell r="J27">
            <v>32300.9</v>
          </cell>
          <cell r="L27">
            <v>9735.2999999999993</v>
          </cell>
        </row>
        <row r="28">
          <cell r="I28">
            <v>36631.699999999997</v>
          </cell>
          <cell r="J28">
            <v>48506.1</v>
          </cell>
          <cell r="L28">
            <v>15572.1</v>
          </cell>
        </row>
        <row r="31">
          <cell r="J31">
            <v>211781.6</v>
          </cell>
          <cell r="L31">
            <v>0</v>
          </cell>
        </row>
        <row r="32">
          <cell r="J32">
            <v>402188.1</v>
          </cell>
          <cell r="L32">
            <v>0</v>
          </cell>
        </row>
        <row r="39">
          <cell r="B39">
            <v>19380427.233649999</v>
          </cell>
        </row>
        <row r="42">
          <cell r="C42">
            <v>2156359</v>
          </cell>
        </row>
        <row r="44">
          <cell r="B44">
            <v>1012856.112</v>
          </cell>
        </row>
        <row r="45">
          <cell r="B45">
            <v>5761728.4216499999</v>
          </cell>
        </row>
        <row r="46">
          <cell r="B46">
            <v>10449483.700000001</v>
          </cell>
        </row>
      </sheetData>
      <sheetData sheetId="5">
        <row r="11">
          <cell r="AW11">
            <v>1401.9</v>
          </cell>
        </row>
        <row r="37">
          <cell r="Q37">
            <v>0</v>
          </cell>
          <cell r="R37">
            <v>0</v>
          </cell>
          <cell r="S37">
            <v>0</v>
          </cell>
          <cell r="T37">
            <v>0</v>
          </cell>
          <cell r="U37">
            <v>0</v>
          </cell>
          <cell r="V37">
            <v>0</v>
          </cell>
        </row>
        <row r="41">
          <cell r="C41">
            <v>22785088.837730005</v>
          </cell>
        </row>
        <row r="46">
          <cell r="C46">
            <v>7811142.7206800003</v>
          </cell>
        </row>
        <row r="48">
          <cell r="C48">
            <v>1506072.4910499998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6">
          <cell r="C16">
            <v>3000</v>
          </cell>
        </row>
      </sheetData>
      <sheetData sheetId="45">
        <row r="16">
          <cell r="C16">
            <v>3000</v>
          </cell>
        </row>
      </sheetData>
      <sheetData sheetId="46"/>
      <sheetData sheetId="47"/>
      <sheetData sheetId="48"/>
      <sheetData sheetId="49"/>
      <sheetData sheetId="50"/>
      <sheetData sheetId="51"/>
      <sheetData sheetId="52"/>
      <sheetData sheetId="53">
        <row r="8">
          <cell r="AE8">
            <v>500000</v>
          </cell>
        </row>
        <row r="9">
          <cell r="AG9">
            <v>1800000</v>
          </cell>
          <cell r="AK9">
            <v>1966610</v>
          </cell>
        </row>
        <row r="10">
          <cell r="AE10">
            <v>1800000</v>
          </cell>
          <cell r="AI10">
            <v>1200000</v>
          </cell>
        </row>
        <row r="12">
          <cell r="AC12">
            <v>1500000</v>
          </cell>
          <cell r="AK12">
            <v>978667</v>
          </cell>
        </row>
        <row r="13">
          <cell r="AE13">
            <v>500000</v>
          </cell>
        </row>
        <row r="15">
          <cell r="AI15">
            <v>3000000</v>
          </cell>
        </row>
        <row r="17">
          <cell r="AK17">
            <v>587764</v>
          </cell>
        </row>
        <row r="18">
          <cell r="AC18">
            <v>600000</v>
          </cell>
        </row>
        <row r="20">
          <cell r="AC20">
            <v>1500000</v>
          </cell>
          <cell r="AG20">
            <v>900000</v>
          </cell>
        </row>
        <row r="21">
          <cell r="AG21">
            <v>1200000</v>
          </cell>
        </row>
        <row r="22">
          <cell r="AC22">
            <v>1500000</v>
          </cell>
          <cell r="AE22">
            <v>500000</v>
          </cell>
        </row>
        <row r="23">
          <cell r="AC23">
            <v>600000</v>
          </cell>
          <cell r="AK23">
            <v>1057484</v>
          </cell>
        </row>
        <row r="24">
          <cell r="AE24">
            <v>1500000</v>
          </cell>
        </row>
        <row r="25">
          <cell r="AC25">
            <v>300000</v>
          </cell>
          <cell r="AG25">
            <v>1500000</v>
          </cell>
          <cell r="AI25">
            <v>1800000</v>
          </cell>
          <cell r="AK25">
            <v>1409475</v>
          </cell>
        </row>
        <row r="28">
          <cell r="AE28">
            <v>1200000</v>
          </cell>
        </row>
        <row r="29">
          <cell r="AG29">
            <v>600000</v>
          </cell>
        </row>
      </sheetData>
      <sheetData sheetId="54"/>
      <sheetData sheetId="55"/>
      <sheetData sheetId="56"/>
      <sheetData sheetId="57"/>
      <sheetData sheetId="58"/>
      <sheetData sheetId="59"/>
      <sheetData sheetId="60">
        <row r="10">
          <cell r="C10">
            <v>73689527.709999993</v>
          </cell>
        </row>
      </sheetData>
      <sheetData sheetId="61"/>
      <sheetData sheetId="62"/>
      <sheetData sheetId="63"/>
      <sheetData sheetId="64">
        <row r="10">
          <cell r="B10">
            <v>0</v>
          </cell>
        </row>
      </sheetData>
      <sheetData sheetId="65"/>
      <sheetData sheetId="66"/>
      <sheetData sheetId="67"/>
      <sheetData sheetId="68"/>
      <sheetData sheetId="69"/>
      <sheetData sheetId="70"/>
      <sheetData sheetId="71"/>
      <sheetData sheetId="72"/>
      <sheetData sheetId="73">
        <row r="4">
          <cell r="D4" t="str">
            <v>ПО  СОСТОЯНИЮ  НА  1  ЯНВАРЯ  2020  ГОДА</v>
          </cell>
        </row>
      </sheetData>
      <sheetData sheetId="74"/>
      <sheetData sheetId="75">
        <row r="9">
          <cell r="F9">
            <v>73689527.710000008</v>
          </cell>
        </row>
        <row r="10">
          <cell r="F10">
            <v>246450499.75999999</v>
          </cell>
        </row>
        <row r="11">
          <cell r="F11">
            <v>269361895.96000004</v>
          </cell>
        </row>
        <row r="12">
          <cell r="F12">
            <v>133818100.55</v>
          </cell>
        </row>
        <row r="13">
          <cell r="F13">
            <v>238328357.09999996</v>
          </cell>
        </row>
        <row r="14">
          <cell r="F14">
            <v>139881104.06000003</v>
          </cell>
        </row>
        <row r="15">
          <cell r="F15">
            <v>185475392.34999999</v>
          </cell>
        </row>
        <row r="16">
          <cell r="F16">
            <v>157260617.84999996</v>
          </cell>
        </row>
        <row r="17">
          <cell r="F17">
            <v>125093394.76000001</v>
          </cell>
        </row>
        <row r="18">
          <cell r="F18">
            <v>156673093.87</v>
          </cell>
        </row>
        <row r="19">
          <cell r="F19">
            <v>297517539.63999999</v>
          </cell>
        </row>
        <row r="20">
          <cell r="F20">
            <v>88620803.189999998</v>
          </cell>
        </row>
        <row r="21">
          <cell r="F21">
            <v>413409769.23000002</v>
          </cell>
        </row>
        <row r="22">
          <cell r="F22">
            <v>171480285.48000002</v>
          </cell>
        </row>
        <row r="23">
          <cell r="F23">
            <v>140579926.66</v>
          </cell>
        </row>
        <row r="24">
          <cell r="F24">
            <v>525408081.99999994</v>
          </cell>
        </row>
        <row r="25">
          <cell r="F25">
            <v>226458328.92999998</v>
          </cell>
        </row>
        <row r="26">
          <cell r="F26">
            <v>137580643.65000001</v>
          </cell>
        </row>
        <row r="27">
          <cell r="F27">
            <v>3727087362.7499995</v>
          </cell>
        </row>
        <row r="29">
          <cell r="F29">
            <v>662107230.02999997</v>
          </cell>
        </row>
        <row r="30">
          <cell r="F30">
            <v>3411453206.6300001</v>
          </cell>
        </row>
        <row r="31">
          <cell r="F31">
            <v>4073560436.6599998</v>
          </cell>
        </row>
        <row r="34">
          <cell r="D34">
            <v>2818424500</v>
          </cell>
          <cell r="E34">
            <v>2818424500</v>
          </cell>
          <cell r="F34">
            <v>7800647799.4099998</v>
          </cell>
          <cell r="G34">
            <v>7168307935.0900002</v>
          </cell>
          <cell r="H34">
            <v>10649449126</v>
          </cell>
          <cell r="I34">
            <v>10642249830.84</v>
          </cell>
          <cell r="J34">
            <v>1506072491.05</v>
          </cell>
          <cell r="K34">
            <v>1485291577.8899999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O43"/>
  <sheetViews>
    <sheetView view="pageBreakPreview" topLeftCell="A7" zoomScale="60" zoomScaleNormal="60" workbookViewId="0">
      <pane xSplit="9" ySplit="6" topLeftCell="J28" activePane="bottomRight" state="frozen"/>
      <selection activeCell="A7" sqref="A7"/>
      <selection pane="topRight" activeCell="J7" sqref="J7"/>
      <selection pane="bottomLeft" activeCell="A13" sqref="A13"/>
      <selection pane="bottomRight" activeCell="K20" sqref="K20"/>
    </sheetView>
  </sheetViews>
  <sheetFormatPr defaultColWidth="8.7265625" defaultRowHeight="12.5"/>
  <cols>
    <col min="1" max="1" width="27.453125" style="2" customWidth="1"/>
    <col min="2" max="2" width="17.453125" style="2" customWidth="1"/>
    <col min="3" max="3" width="16.54296875" style="2" customWidth="1"/>
    <col min="4" max="4" width="17.1796875" style="2" hidden="1" customWidth="1"/>
    <col min="5" max="5" width="16.1796875" style="2" hidden="1" customWidth="1"/>
    <col min="6" max="6" width="16.54296875" style="2" customWidth="1"/>
    <col min="7" max="7" width="16.81640625" style="2" hidden="1" customWidth="1"/>
    <col min="8" max="8" width="16.7265625" style="2" hidden="1" customWidth="1"/>
    <col min="9" max="9" width="15.54296875" style="2" customWidth="1"/>
    <col min="10" max="10" width="19.6328125" style="2" customWidth="1"/>
    <col min="11" max="11" width="15.54296875" style="2" customWidth="1"/>
    <col min="12" max="12" width="16.1796875" style="2" customWidth="1"/>
    <col min="13" max="13" width="15.54296875" style="2" customWidth="1"/>
    <col min="14" max="14" width="21" style="2" customWidth="1"/>
    <col min="15" max="15" width="17" style="2" customWidth="1"/>
    <col min="16" max="16" width="17.453125" style="2" customWidth="1"/>
    <col min="17" max="17" width="14.54296875" style="2" customWidth="1"/>
    <col min="18" max="18" width="19.36328125" style="2" customWidth="1"/>
    <col min="19" max="19" width="15.54296875" style="2" bestFit="1" customWidth="1"/>
    <col min="20" max="20" width="16.453125" style="2" customWidth="1"/>
    <col min="21" max="21" width="14.453125" style="2" customWidth="1"/>
    <col min="22" max="22" width="19" style="2" customWidth="1"/>
    <col min="23" max="25" width="14.453125" style="2" customWidth="1"/>
    <col min="26" max="26" width="20.54296875" style="2" customWidth="1"/>
    <col min="27" max="27" width="15.54296875" style="2" customWidth="1"/>
    <col min="28" max="28" width="13.81640625" style="2" customWidth="1"/>
    <col min="29" max="29" width="14.453125" style="2" customWidth="1"/>
    <col min="30" max="30" width="19.6328125" style="2" customWidth="1"/>
    <col min="31" max="33" width="14.453125" style="2" customWidth="1"/>
    <col min="34" max="34" width="18.26953125" style="2" customWidth="1"/>
    <col min="35" max="36" width="14.453125" style="2" customWidth="1"/>
    <col min="37" max="37" width="16.453125" style="2" customWidth="1"/>
    <col min="38" max="38" width="21.1796875" style="2" customWidth="1"/>
    <col min="39" max="40" width="13.81640625" style="2" customWidth="1"/>
    <col min="41" max="41" width="15.453125" style="2" customWidth="1"/>
    <col min="42" max="16384" width="8.7265625" style="2"/>
  </cols>
  <sheetData>
    <row r="1" spans="1:41" ht="14">
      <c r="A1" s="1"/>
      <c r="B1" s="1"/>
    </row>
    <row r="2" spans="1:41" ht="18">
      <c r="C2" s="232" t="s">
        <v>329</v>
      </c>
      <c r="D2" s="232"/>
      <c r="E2" s="232"/>
      <c r="F2" s="232"/>
      <c r="G2" s="232"/>
      <c r="H2" s="232"/>
      <c r="I2" s="232"/>
      <c r="J2" s="232"/>
      <c r="K2" s="232"/>
      <c r="L2" s="232"/>
      <c r="M2" s="232"/>
      <c r="N2" s="232"/>
      <c r="O2" s="232"/>
      <c r="P2" s="232"/>
      <c r="Q2" s="232"/>
      <c r="R2" s="232"/>
      <c r="S2" s="232"/>
      <c r="T2" s="232"/>
      <c r="U2" s="232"/>
      <c r="V2" s="232"/>
      <c r="W2" s="232"/>
      <c r="X2" s="232"/>
      <c r="Y2" s="232"/>
      <c r="Z2" s="332"/>
      <c r="AA2" s="3"/>
      <c r="AB2" s="3"/>
      <c r="AC2" s="3"/>
      <c r="AD2" s="3"/>
      <c r="AE2" s="3"/>
      <c r="AF2" s="3"/>
      <c r="AG2" s="3"/>
      <c r="AH2" s="3"/>
      <c r="AI2" s="3"/>
      <c r="AJ2" s="3"/>
      <c r="AK2" s="3"/>
      <c r="AL2" s="3"/>
    </row>
    <row r="3" spans="1:41" ht="18">
      <c r="D3" s="376"/>
      <c r="E3" s="376"/>
      <c r="F3" s="376" t="str">
        <f>'[2]Годовые  поправки  по МБТ_всего'!A3</f>
        <v>ПО  СОСТОЯНИЮ  НА  1  ЯНВАРЯ  2020  ГОДА</v>
      </c>
      <c r="G3" s="376"/>
      <c r="H3" s="376"/>
      <c r="I3" s="376"/>
      <c r="J3" s="376"/>
      <c r="K3" s="376"/>
      <c r="L3" s="376"/>
      <c r="M3" s="376"/>
      <c r="N3" s="376"/>
      <c r="O3" s="376"/>
      <c r="P3" s="376"/>
      <c r="Q3" s="376"/>
      <c r="R3" s="376"/>
      <c r="S3" s="376"/>
      <c r="T3" s="376"/>
      <c r="U3" s="376"/>
      <c r="V3" s="376"/>
      <c r="W3" s="376"/>
      <c r="X3" s="376"/>
      <c r="Y3" s="376"/>
      <c r="Z3" s="333"/>
      <c r="AA3" s="4"/>
      <c r="AB3" s="4"/>
      <c r="AC3" s="4"/>
      <c r="AD3" s="4"/>
      <c r="AE3" s="4"/>
      <c r="AF3" s="4"/>
      <c r="AG3" s="4"/>
      <c r="AH3" s="4"/>
      <c r="AI3" s="4"/>
      <c r="AJ3" s="4"/>
      <c r="AK3" s="4"/>
      <c r="AL3" s="4"/>
    </row>
    <row r="4" spans="1:41" ht="15.5">
      <c r="A4" s="5"/>
      <c r="B4" s="5"/>
    </row>
    <row r="5" spans="1:41" ht="14.5" thickBot="1">
      <c r="AN5" s="6" t="s">
        <v>0</v>
      </c>
    </row>
    <row r="6" spans="1:41" s="9" customFormat="1" ht="18" customHeight="1" thickBot="1">
      <c r="A6" s="409" t="s">
        <v>1</v>
      </c>
      <c r="B6" s="412" t="s">
        <v>2</v>
      </c>
      <c r="C6" s="413"/>
      <c r="D6" s="413"/>
      <c r="E6" s="413"/>
      <c r="F6" s="413"/>
      <c r="G6" s="413"/>
      <c r="H6" s="413"/>
      <c r="I6" s="414"/>
      <c r="J6" s="421" t="s">
        <v>3</v>
      </c>
      <c r="K6" s="422"/>
      <c r="L6" s="422"/>
      <c r="M6" s="422"/>
      <c r="N6" s="422"/>
      <c r="O6" s="422"/>
      <c r="P6" s="422"/>
      <c r="Q6" s="423"/>
      <c r="R6" s="377"/>
      <c r="S6" s="377"/>
      <c r="T6" s="377"/>
      <c r="U6" s="377"/>
      <c r="V6" s="377"/>
      <c r="W6" s="377"/>
      <c r="X6" s="377"/>
      <c r="Y6" s="377"/>
      <c r="Z6" s="334"/>
      <c r="AA6" s="7"/>
      <c r="AB6" s="7"/>
      <c r="AC6" s="7"/>
      <c r="AD6" s="7"/>
      <c r="AE6" s="7"/>
      <c r="AF6" s="7"/>
      <c r="AG6" s="7"/>
      <c r="AH6" s="7"/>
      <c r="AI6" s="7"/>
      <c r="AJ6" s="7"/>
      <c r="AK6" s="7"/>
      <c r="AL6" s="7"/>
      <c r="AM6" s="7"/>
      <c r="AN6" s="7"/>
      <c r="AO6" s="8"/>
    </row>
    <row r="7" spans="1:41" s="12" customFormat="1" ht="48" customHeight="1" thickBot="1">
      <c r="A7" s="410"/>
      <c r="B7" s="415"/>
      <c r="C7" s="416"/>
      <c r="D7" s="416"/>
      <c r="E7" s="416"/>
      <c r="F7" s="416"/>
      <c r="G7" s="416"/>
      <c r="H7" s="416"/>
      <c r="I7" s="417"/>
      <c r="J7" s="424" t="s">
        <v>4</v>
      </c>
      <c r="K7" s="425"/>
      <c r="L7" s="425"/>
      <c r="M7" s="425"/>
      <c r="N7" s="425"/>
      <c r="O7" s="425"/>
      <c r="P7" s="425"/>
      <c r="Q7" s="425"/>
      <c r="R7" s="424"/>
      <c r="S7" s="425"/>
      <c r="T7" s="425"/>
      <c r="U7" s="425"/>
      <c r="V7" s="425"/>
      <c r="W7" s="425"/>
      <c r="X7" s="425"/>
      <c r="Y7" s="425"/>
      <c r="Z7" s="425"/>
      <c r="AA7" s="425"/>
      <c r="AB7" s="425"/>
      <c r="AC7" s="426"/>
      <c r="AD7" s="10"/>
      <c r="AE7" s="10"/>
      <c r="AF7" s="10"/>
      <c r="AG7" s="10"/>
      <c r="AH7" s="10"/>
      <c r="AI7" s="10"/>
      <c r="AJ7" s="10"/>
      <c r="AK7" s="10"/>
      <c r="AL7" s="10"/>
      <c r="AM7" s="10"/>
      <c r="AN7" s="10"/>
      <c r="AO7" s="11"/>
    </row>
    <row r="8" spans="1:41" s="12" customFormat="1" ht="18" customHeight="1" thickBot="1">
      <c r="A8" s="410"/>
      <c r="B8" s="415"/>
      <c r="C8" s="416"/>
      <c r="D8" s="416"/>
      <c r="E8" s="416"/>
      <c r="F8" s="416"/>
      <c r="G8" s="416"/>
      <c r="H8" s="416"/>
      <c r="I8" s="417"/>
      <c r="J8" s="424" t="s">
        <v>5</v>
      </c>
      <c r="K8" s="425"/>
      <c r="L8" s="425"/>
      <c r="M8" s="425"/>
      <c r="N8" s="425"/>
      <c r="O8" s="425"/>
      <c r="P8" s="425"/>
      <c r="Q8" s="425"/>
      <c r="R8" s="424"/>
      <c r="S8" s="425"/>
      <c r="T8" s="425"/>
      <c r="U8" s="425"/>
      <c r="V8" s="425"/>
      <c r="W8" s="425"/>
      <c r="X8" s="425"/>
      <c r="Y8" s="425"/>
      <c r="Z8" s="425"/>
      <c r="AA8" s="425"/>
      <c r="AB8" s="425"/>
      <c r="AC8" s="426"/>
      <c r="AD8" s="10"/>
      <c r="AE8" s="10"/>
      <c r="AF8" s="10"/>
      <c r="AG8" s="10"/>
      <c r="AH8" s="10"/>
      <c r="AI8" s="10"/>
      <c r="AJ8" s="10"/>
      <c r="AK8" s="10"/>
      <c r="AL8" s="10"/>
      <c r="AM8" s="10"/>
      <c r="AN8" s="10"/>
      <c r="AO8" s="11"/>
    </row>
    <row r="9" spans="1:41" s="12" customFormat="1" ht="37.5" customHeight="1" thickBot="1">
      <c r="A9" s="410"/>
      <c r="B9" s="415"/>
      <c r="C9" s="416"/>
      <c r="D9" s="416"/>
      <c r="E9" s="416"/>
      <c r="F9" s="416"/>
      <c r="G9" s="416"/>
      <c r="H9" s="416"/>
      <c r="I9" s="417"/>
      <c r="J9" s="424" t="s">
        <v>6</v>
      </c>
      <c r="K9" s="425"/>
      <c r="L9" s="425"/>
      <c r="M9" s="425"/>
      <c r="N9" s="425"/>
      <c r="O9" s="425"/>
      <c r="P9" s="425"/>
      <c r="Q9" s="425"/>
      <c r="R9" s="13"/>
      <c r="S9" s="13"/>
      <c r="T9" s="13"/>
      <c r="U9" s="13"/>
      <c r="V9" s="424" t="s">
        <v>7</v>
      </c>
      <c r="W9" s="425"/>
      <c r="X9" s="425"/>
      <c r="Y9" s="425"/>
      <c r="Z9" s="425"/>
      <c r="AA9" s="425"/>
      <c r="AB9" s="425"/>
      <c r="AC9" s="426"/>
      <c r="AD9" s="13"/>
      <c r="AE9" s="13"/>
      <c r="AF9" s="13"/>
      <c r="AG9" s="13"/>
      <c r="AH9" s="13"/>
      <c r="AI9" s="13"/>
      <c r="AJ9" s="13"/>
      <c r="AK9" s="13"/>
      <c r="AL9" s="13"/>
      <c r="AM9" s="13"/>
      <c r="AN9" s="13"/>
      <c r="AO9" s="14"/>
    </row>
    <row r="10" spans="1:41" s="9" customFormat="1" ht="111" customHeight="1" thickBot="1">
      <c r="A10" s="410"/>
      <c r="B10" s="418"/>
      <c r="C10" s="419"/>
      <c r="D10" s="419"/>
      <c r="E10" s="419"/>
      <c r="F10" s="419"/>
      <c r="G10" s="419"/>
      <c r="H10" s="419"/>
      <c r="I10" s="420"/>
      <c r="J10" s="424" t="s">
        <v>8</v>
      </c>
      <c r="K10" s="425"/>
      <c r="L10" s="425"/>
      <c r="M10" s="426"/>
      <c r="N10" s="424" t="s">
        <v>9</v>
      </c>
      <c r="O10" s="425"/>
      <c r="P10" s="425"/>
      <c r="Q10" s="426"/>
      <c r="R10" s="424" t="s">
        <v>10</v>
      </c>
      <c r="S10" s="425"/>
      <c r="T10" s="425"/>
      <c r="U10" s="426"/>
      <c r="V10" s="403" t="s">
        <v>11</v>
      </c>
      <c r="W10" s="404"/>
      <c r="X10" s="404"/>
      <c r="Y10" s="405"/>
      <c r="Z10" s="403" t="s">
        <v>12</v>
      </c>
      <c r="AA10" s="404"/>
      <c r="AB10" s="404"/>
      <c r="AC10" s="405"/>
      <c r="AD10" s="403" t="s">
        <v>13</v>
      </c>
      <c r="AE10" s="404"/>
      <c r="AF10" s="404"/>
      <c r="AG10" s="405"/>
      <c r="AH10" s="403" t="s">
        <v>14</v>
      </c>
      <c r="AI10" s="404"/>
      <c r="AJ10" s="404"/>
      <c r="AK10" s="405"/>
      <c r="AL10" s="403" t="s">
        <v>15</v>
      </c>
      <c r="AM10" s="404"/>
      <c r="AN10" s="404"/>
      <c r="AO10" s="405"/>
    </row>
    <row r="11" spans="1:41" s="9" customFormat="1" ht="50.25" customHeight="1" thickBot="1">
      <c r="A11" s="411"/>
      <c r="B11" s="16" t="s">
        <v>306</v>
      </c>
      <c r="C11" s="343" t="s">
        <v>16</v>
      </c>
      <c r="D11" s="15" t="s">
        <v>17</v>
      </c>
      <c r="E11" s="15" t="s">
        <v>18</v>
      </c>
      <c r="F11" s="343" t="s">
        <v>19</v>
      </c>
      <c r="G11" s="15" t="s">
        <v>17</v>
      </c>
      <c r="H11" s="15" t="s">
        <v>18</v>
      </c>
      <c r="I11" s="343" t="s">
        <v>20</v>
      </c>
      <c r="J11" s="16" t="s">
        <v>306</v>
      </c>
      <c r="K11" s="16" t="s">
        <v>16</v>
      </c>
      <c r="L11" s="16" t="s">
        <v>19</v>
      </c>
      <c r="M11" s="16" t="s">
        <v>20</v>
      </c>
      <c r="N11" s="16" t="s">
        <v>306</v>
      </c>
      <c r="O11" s="16" t="s">
        <v>16</v>
      </c>
      <c r="P11" s="16" t="s">
        <v>19</v>
      </c>
      <c r="Q11" s="16" t="s">
        <v>20</v>
      </c>
      <c r="R11" s="16" t="s">
        <v>306</v>
      </c>
      <c r="S11" s="16" t="s">
        <v>16</v>
      </c>
      <c r="T11" s="16" t="s">
        <v>19</v>
      </c>
      <c r="U11" s="16" t="s">
        <v>20</v>
      </c>
      <c r="V11" s="16" t="s">
        <v>306</v>
      </c>
      <c r="W11" s="16" t="s">
        <v>16</v>
      </c>
      <c r="X11" s="16" t="s">
        <v>19</v>
      </c>
      <c r="Y11" s="16" t="s">
        <v>20</v>
      </c>
      <c r="Z11" s="16" t="s">
        <v>306</v>
      </c>
      <c r="AA11" s="342" t="s">
        <v>16</v>
      </c>
      <c r="AB11" s="342" t="s">
        <v>19</v>
      </c>
      <c r="AC11" s="342" t="s">
        <v>20</v>
      </c>
      <c r="AD11" s="16" t="s">
        <v>306</v>
      </c>
      <c r="AE11" s="342" t="s">
        <v>16</v>
      </c>
      <c r="AF11" s="342" t="s">
        <v>19</v>
      </c>
      <c r="AG11" s="342" t="s">
        <v>20</v>
      </c>
      <c r="AH11" s="16" t="s">
        <v>306</v>
      </c>
      <c r="AI11" s="342" t="s">
        <v>16</v>
      </c>
      <c r="AJ11" s="342" t="s">
        <v>19</v>
      </c>
      <c r="AK11" s="342" t="s">
        <v>20</v>
      </c>
      <c r="AL11" s="16" t="s">
        <v>306</v>
      </c>
      <c r="AM11" s="342" t="s">
        <v>16</v>
      </c>
      <c r="AN11" s="342" t="s">
        <v>19</v>
      </c>
      <c r="AO11" s="342" t="s">
        <v>20</v>
      </c>
    </row>
    <row r="12" spans="1:41" s="21" customFormat="1" ht="19.5" customHeight="1" thickBot="1">
      <c r="A12" s="17"/>
      <c r="B12" s="335"/>
      <c r="C12" s="18"/>
      <c r="D12" s="19"/>
      <c r="E12" s="20"/>
      <c r="F12" s="17"/>
      <c r="G12" s="19"/>
      <c r="H12" s="19"/>
      <c r="I12" s="17"/>
      <c r="J12" s="406" t="s">
        <v>21</v>
      </c>
      <c r="K12" s="407"/>
      <c r="L12" s="407"/>
      <c r="M12" s="408"/>
      <c r="N12" s="406" t="s">
        <v>22</v>
      </c>
      <c r="O12" s="407"/>
      <c r="P12" s="407"/>
      <c r="Q12" s="408"/>
      <c r="R12" s="406" t="s">
        <v>23</v>
      </c>
      <c r="S12" s="407"/>
      <c r="T12" s="407"/>
      <c r="U12" s="408"/>
      <c r="V12" s="406" t="s">
        <v>24</v>
      </c>
      <c r="W12" s="407"/>
      <c r="X12" s="407"/>
      <c r="Y12" s="408"/>
      <c r="Z12" s="406" t="s">
        <v>25</v>
      </c>
      <c r="AA12" s="407"/>
      <c r="AB12" s="407"/>
      <c r="AC12" s="408"/>
      <c r="AD12" s="406" t="s">
        <v>26</v>
      </c>
      <c r="AE12" s="407"/>
      <c r="AF12" s="407"/>
      <c r="AG12" s="408"/>
      <c r="AH12" s="406" t="s">
        <v>27</v>
      </c>
      <c r="AI12" s="407"/>
      <c r="AJ12" s="407"/>
      <c r="AK12" s="408"/>
      <c r="AL12" s="406" t="s">
        <v>28</v>
      </c>
      <c r="AM12" s="407"/>
      <c r="AN12" s="407"/>
      <c r="AO12" s="408"/>
    </row>
    <row r="13" spans="1:41" ht="19.5" customHeight="1">
      <c r="A13" s="22" t="s">
        <v>29</v>
      </c>
      <c r="B13" s="23">
        <f>J13+N13+R13+V13+Z13+AH13+AL13+AD13</f>
        <v>67856.5</v>
      </c>
      <c r="C13" s="23">
        <f>K13+O13+S13+W13+AA13+AI13+AM13+AE13</f>
        <v>75480.460000000006</v>
      </c>
      <c r="D13" s="24">
        <f>'[3]Исполнение для администрации_КБ'!N14</f>
        <v>75480.460000000006</v>
      </c>
      <c r="E13" s="25">
        <f>D13-C13</f>
        <v>0</v>
      </c>
      <c r="F13" s="26">
        <f>L13+P13+T13+X13+AB13+AJ13+AN13+AF13</f>
        <v>75480.460000000006</v>
      </c>
      <c r="G13" s="24">
        <f>'[3]Исполнение для администрации_КБ'!O14</f>
        <v>75480.460000000006</v>
      </c>
      <c r="H13" s="25">
        <f>G13-F13</f>
        <v>0</v>
      </c>
      <c r="I13" s="27">
        <f>IF(ISERROR(F13/C13*100),,F13/C13*100)</f>
        <v>100</v>
      </c>
      <c r="J13" s="378">
        <f>K13</f>
        <v>27284.5</v>
      </c>
      <c r="K13" s="29">
        <f>'[4]Проверочная  таблица'!H12/1000</f>
        <v>27284.5</v>
      </c>
      <c r="L13" s="28">
        <f>'[4]Проверочная  таблица'!I12/1000</f>
        <v>27284.5</v>
      </c>
      <c r="M13" s="379">
        <f>IF(ISERROR(L13/K13*100),,L13/K13*100)</f>
        <v>100</v>
      </c>
      <c r="N13" s="380">
        <f>O13</f>
        <v>20091.400000000001</v>
      </c>
      <c r="O13" s="28">
        <f>'[4]Проверочная  таблица'!F12/1000</f>
        <v>20091.400000000001</v>
      </c>
      <c r="P13" s="29">
        <f>'[4]Проверочная  таблица'!G12/1000</f>
        <v>20091.400000000001</v>
      </c>
      <c r="Q13" s="30">
        <f>IF(ISERROR(P13/O13*100),,P13/O13*100)</f>
        <v>100</v>
      </c>
      <c r="R13" s="380">
        <f>'[5]Финансовая  помощь  (план)'!L11</f>
        <v>20480.599999999999</v>
      </c>
      <c r="S13" s="34">
        <f>('[4]Проверочная  таблица'!N12+'[4]Проверочная  таблица'!P12)/1000</f>
        <v>27604.560000000001</v>
      </c>
      <c r="T13" s="34">
        <f>('[4]Проверочная  таблица'!O12+'[4]Проверочная  таблица'!Q12)/1000</f>
        <v>27604.560000000001</v>
      </c>
      <c r="U13" s="31">
        <f>IF(ISERROR(T13/S13*100),,T13/S13*100)</f>
        <v>100</v>
      </c>
      <c r="V13" s="33"/>
      <c r="W13" s="26">
        <f>'[5]Дотация  из  ОБ_факт'!AC8/1000</f>
        <v>0</v>
      </c>
      <c r="X13" s="32">
        <f>'[4]Проверочная  таблица'!AC12/1000</f>
        <v>0</v>
      </c>
      <c r="Y13" s="33">
        <f>IF(ISERROR(X13/W13*100),,X13/W13*100)</f>
        <v>0</v>
      </c>
      <c r="Z13" s="33"/>
      <c r="AA13" s="23">
        <f>'[5]Дотация  из  ОБ_факт'!AE8/1000</f>
        <v>500</v>
      </c>
      <c r="AB13" s="26">
        <f>'[4]Проверочная  таблица'!X12/1000</f>
        <v>500</v>
      </c>
      <c r="AC13" s="33">
        <f>IF(ISERROR(AB13/AA13*100),,AB13/AA13*100)</f>
        <v>100</v>
      </c>
      <c r="AD13" s="33"/>
      <c r="AE13" s="32">
        <f>'[5]Дотация  из  ОБ_факт'!AG8/1000</f>
        <v>0</v>
      </c>
      <c r="AF13" s="26">
        <f>'[4]Проверочная  таблица'!Y12/1000</f>
        <v>0</v>
      </c>
      <c r="AG13" s="33">
        <f>IF(ISERROR(AF13/AE13*100),,AF13/AE13*100)</f>
        <v>0</v>
      </c>
      <c r="AH13" s="33"/>
      <c r="AI13" s="26">
        <f>'[5]Дотация  из  ОБ_факт'!AI8/1000</f>
        <v>0</v>
      </c>
      <c r="AJ13" s="32">
        <f>'[4]Проверочная  таблица'!AD12/1000</f>
        <v>0</v>
      </c>
      <c r="AK13" s="33">
        <f>IF(ISERROR(AJ13/AI13*100),,AJ13/AI13*100)</f>
        <v>0</v>
      </c>
      <c r="AL13" s="33"/>
      <c r="AM13" s="26">
        <f>'[5]Дотация  из  ОБ_факт'!AK8/1000</f>
        <v>0</v>
      </c>
      <c r="AN13" s="34">
        <f>'[4]Проверочная  таблица'!Z12/1000</f>
        <v>0</v>
      </c>
      <c r="AO13" s="33">
        <f>IF(ISERROR(AN13/AM13*100),,AN13/AM13*100)</f>
        <v>0</v>
      </c>
    </row>
    <row r="14" spans="1:41" ht="19.5" customHeight="1">
      <c r="A14" s="35" t="s">
        <v>30</v>
      </c>
      <c r="B14" s="23">
        <f t="shared" ref="B14:C30" si="0">J14+N14+R14+V14+Z14+AH14+AL14+AD14</f>
        <v>130020.99999999999</v>
      </c>
      <c r="C14" s="23">
        <f t="shared" si="0"/>
        <v>149028.89799999999</v>
      </c>
      <c r="D14" s="24">
        <f>'[3]Исполнение для администрации_КБ'!N15</f>
        <v>149028.89799999999</v>
      </c>
      <c r="E14" s="25">
        <f t="shared" ref="E14:E30" si="1">D14-C14</f>
        <v>0</v>
      </c>
      <c r="F14" s="26">
        <f t="shared" ref="F14:F30" si="2">L14+P14+T14+X14+AB14+AJ14+AN14+AF14</f>
        <v>149028.89799999999</v>
      </c>
      <c r="G14" s="24">
        <f>'[3]Исполнение для администрации_КБ'!O15</f>
        <v>149028.89799999999</v>
      </c>
      <c r="H14" s="25">
        <f t="shared" ref="H14:H30" si="3">G14-F14</f>
        <v>0</v>
      </c>
      <c r="I14" s="27">
        <f t="shared" ref="I14:I30" si="4">IF(ISERROR(F14/C14*100),,F14/C14*100)</f>
        <v>100</v>
      </c>
      <c r="J14" s="380">
        <f t="shared" ref="J14:J30" si="5">K14</f>
        <v>104102.7</v>
      </c>
      <c r="K14" s="37">
        <f>'[4]Проверочная  таблица'!H13/1000</f>
        <v>104102.7</v>
      </c>
      <c r="L14" s="36">
        <f>'[4]Проверочная  таблица'!I13/1000</f>
        <v>104102.7</v>
      </c>
      <c r="M14" s="72">
        <f t="shared" ref="M14:M30" si="6">IF(ISERROR(L14/K14*100),,L14/K14*100)</f>
        <v>100</v>
      </c>
      <c r="N14" s="380">
        <f t="shared" ref="N14:N30" si="7">O14</f>
        <v>14889.4</v>
      </c>
      <c r="O14" s="36">
        <f>'[4]Проверочная  таблица'!F13/1000</f>
        <v>14889.4</v>
      </c>
      <c r="P14" s="37">
        <f>'[4]Проверочная  таблица'!G13/1000</f>
        <v>14889.4</v>
      </c>
      <c r="Q14" s="38">
        <f t="shared" ref="Q14:Q30" si="8">IF(ISERROR(P14/O14*100),,P14/O14*100)</f>
        <v>100</v>
      </c>
      <c r="R14" s="380">
        <f>'[5]Финансовая  помощь  (план)'!L12</f>
        <v>11028.9</v>
      </c>
      <c r="S14" s="74">
        <f>('[4]Проверочная  таблица'!N13+'[4]Проверочная  таблица'!P13)/1000</f>
        <v>26270.187999999998</v>
      </c>
      <c r="T14" s="74">
        <f>('[4]Проверочная  таблица'!O13+'[4]Проверочная  таблица'!Q13)/1000</f>
        <v>26270.187999999998</v>
      </c>
      <c r="U14" s="31">
        <f t="shared" ref="U14:U30" si="9">IF(ISERROR(T14/S14*100),,T14/S14*100)</f>
        <v>100</v>
      </c>
      <c r="V14" s="33"/>
      <c r="W14" s="26">
        <f>'[5]Дотация  из  ОБ_факт'!AC9/1000</f>
        <v>0</v>
      </c>
      <c r="X14" s="32">
        <f>'[4]Проверочная  таблица'!AC13/1000</f>
        <v>0</v>
      </c>
      <c r="Y14" s="33">
        <f t="shared" ref="Y14:Y30" si="10">IF(ISERROR(X14/W14*100),,X14/W14*100)</f>
        <v>0</v>
      </c>
      <c r="Z14" s="33"/>
      <c r="AA14" s="23">
        <f>'[5]Дотация  из  ОБ_факт'!AE9/1000</f>
        <v>0</v>
      </c>
      <c r="AB14" s="26">
        <f>'[4]Проверочная  таблица'!X13/1000</f>
        <v>0</v>
      </c>
      <c r="AC14" s="33">
        <f t="shared" ref="AC14:AC30" si="11">IF(ISERROR(AB14/AA14*100),,AB14/AA14*100)</f>
        <v>0</v>
      </c>
      <c r="AD14" s="33"/>
      <c r="AE14" s="32">
        <f>'[5]Дотация  из  ОБ_факт'!AG9/1000</f>
        <v>1800</v>
      </c>
      <c r="AF14" s="26">
        <f>'[4]Проверочная  таблица'!Y13/1000</f>
        <v>1800</v>
      </c>
      <c r="AG14" s="33">
        <f t="shared" ref="AG14:AG30" si="12">IF(ISERROR(AF14/AE14*100),,AF14/AE14*100)</f>
        <v>100</v>
      </c>
      <c r="AH14" s="33"/>
      <c r="AI14" s="26">
        <f>'[5]Дотация  из  ОБ_факт'!AI9/1000</f>
        <v>0</v>
      </c>
      <c r="AJ14" s="32">
        <f>'[4]Проверочная  таблица'!AD13/1000</f>
        <v>0</v>
      </c>
      <c r="AK14" s="33">
        <f t="shared" ref="AK14:AK30" si="13">IF(ISERROR(AJ14/AI14*100),,AJ14/AI14*100)</f>
        <v>0</v>
      </c>
      <c r="AL14" s="33"/>
      <c r="AM14" s="26">
        <f>'[5]Дотация  из  ОБ_факт'!AK9/1000</f>
        <v>1966.61</v>
      </c>
      <c r="AN14" s="34">
        <f>'[4]Проверочная  таблица'!Z13/1000</f>
        <v>1966.61</v>
      </c>
      <c r="AO14" s="33">
        <f t="shared" ref="AO14:AO30" si="14">IF(ISERROR(AN14/AM14*100),,AN14/AM14*100)</f>
        <v>100</v>
      </c>
    </row>
    <row r="15" spans="1:41" ht="19.5" customHeight="1">
      <c r="A15" s="35" t="s">
        <v>31</v>
      </c>
      <c r="B15" s="23">
        <f t="shared" si="0"/>
        <v>81280.400000000009</v>
      </c>
      <c r="C15" s="23">
        <f t="shared" si="0"/>
        <v>113680.70700000001</v>
      </c>
      <c r="D15" s="24">
        <f>'[3]Исполнение для администрации_КБ'!N16</f>
        <v>113680.70699999999</v>
      </c>
      <c r="E15" s="25">
        <f t="shared" si="1"/>
        <v>0</v>
      </c>
      <c r="F15" s="26">
        <f t="shared" si="2"/>
        <v>113680.70700000001</v>
      </c>
      <c r="G15" s="24">
        <f>'[3]Исполнение для администрации_КБ'!O16</f>
        <v>113680.70699999999</v>
      </c>
      <c r="H15" s="25">
        <f t="shared" si="3"/>
        <v>0</v>
      </c>
      <c r="I15" s="39">
        <f t="shared" si="4"/>
        <v>100</v>
      </c>
      <c r="J15" s="380">
        <f t="shared" si="5"/>
        <v>16379.7</v>
      </c>
      <c r="K15" s="37">
        <f>'[4]Проверочная  таблица'!H14/1000</f>
        <v>16379.7</v>
      </c>
      <c r="L15" s="36">
        <f>'[4]Проверочная  таблица'!I14/1000</f>
        <v>16379.7</v>
      </c>
      <c r="M15" s="72">
        <f t="shared" si="6"/>
        <v>100</v>
      </c>
      <c r="N15" s="380">
        <f t="shared" si="7"/>
        <v>31399.9</v>
      </c>
      <c r="O15" s="36">
        <f>'[4]Проверочная  таблица'!F14/1000</f>
        <v>31399.9</v>
      </c>
      <c r="P15" s="37">
        <f>'[4]Проверочная  таблица'!G14/1000</f>
        <v>31399.9</v>
      </c>
      <c r="Q15" s="38">
        <f t="shared" si="8"/>
        <v>100</v>
      </c>
      <c r="R15" s="380">
        <f>'[5]Финансовая  помощь  (план)'!L13</f>
        <v>33500.800000000003</v>
      </c>
      <c r="S15" s="74">
        <f>('[4]Проверочная  таблица'!N14+'[4]Проверочная  таблица'!P14)/1000</f>
        <v>62901.107000000004</v>
      </c>
      <c r="T15" s="74">
        <f>('[4]Проверочная  таблица'!O14+'[4]Проверочная  таблица'!Q14)/1000</f>
        <v>62901.107000000004</v>
      </c>
      <c r="U15" s="31">
        <f t="shared" si="9"/>
        <v>100</v>
      </c>
      <c r="V15" s="33"/>
      <c r="W15" s="26">
        <f>'[5]Дотация  из  ОБ_факт'!AC10/1000</f>
        <v>0</v>
      </c>
      <c r="X15" s="32">
        <f>'[4]Проверочная  таблица'!AC14/1000</f>
        <v>0</v>
      </c>
      <c r="Y15" s="33">
        <f t="shared" si="10"/>
        <v>0</v>
      </c>
      <c r="Z15" s="33"/>
      <c r="AA15" s="23">
        <f>'[5]Дотация  из  ОБ_факт'!AE10/1000</f>
        <v>1800</v>
      </c>
      <c r="AB15" s="26">
        <f>'[4]Проверочная  таблица'!X14/1000</f>
        <v>1800</v>
      </c>
      <c r="AC15" s="33">
        <f t="shared" si="11"/>
        <v>100</v>
      </c>
      <c r="AD15" s="33"/>
      <c r="AE15" s="32">
        <f>'[5]Дотация  из  ОБ_факт'!AG10/1000</f>
        <v>0</v>
      </c>
      <c r="AF15" s="26">
        <f>'[4]Проверочная  таблица'!Y14/1000</f>
        <v>0</v>
      </c>
      <c r="AG15" s="33">
        <f t="shared" si="12"/>
        <v>0</v>
      </c>
      <c r="AH15" s="33"/>
      <c r="AI15" s="26">
        <f>'[5]Дотация  из  ОБ_факт'!AI10/1000</f>
        <v>1200</v>
      </c>
      <c r="AJ15" s="32">
        <f>'[4]Проверочная  таблица'!AD14/1000</f>
        <v>1200</v>
      </c>
      <c r="AK15" s="33">
        <f t="shared" si="13"/>
        <v>100</v>
      </c>
      <c r="AL15" s="33"/>
      <c r="AM15" s="26">
        <f>'[5]Дотация  из  ОБ_факт'!AK10/1000</f>
        <v>0</v>
      </c>
      <c r="AN15" s="34">
        <f>'[4]Проверочная  таблица'!Z14/1000</f>
        <v>0</v>
      </c>
      <c r="AO15" s="33">
        <f t="shared" si="14"/>
        <v>0</v>
      </c>
    </row>
    <row r="16" spans="1:41" ht="19.5" customHeight="1">
      <c r="A16" s="35" t="s">
        <v>32</v>
      </c>
      <c r="B16" s="23">
        <f t="shared" si="0"/>
        <v>73906.600000000006</v>
      </c>
      <c r="C16" s="23">
        <f t="shared" si="0"/>
        <v>81336.440999999992</v>
      </c>
      <c r="D16" s="24">
        <f>'[3]Исполнение для администрации_КБ'!N17</f>
        <v>81336.441000000006</v>
      </c>
      <c r="E16" s="25">
        <f t="shared" si="1"/>
        <v>0</v>
      </c>
      <c r="F16" s="26">
        <f t="shared" si="2"/>
        <v>81336.440999999992</v>
      </c>
      <c r="G16" s="24">
        <f>'[3]Исполнение для администрации_КБ'!O17</f>
        <v>81336.441000000006</v>
      </c>
      <c r="H16" s="25">
        <f t="shared" si="3"/>
        <v>0</v>
      </c>
      <c r="I16" s="39">
        <f t="shared" si="4"/>
        <v>100</v>
      </c>
      <c r="J16" s="380">
        <f t="shared" si="5"/>
        <v>42575.199999999997</v>
      </c>
      <c r="K16" s="37">
        <f>'[4]Проверочная  таблица'!H15/1000</f>
        <v>42575.199999999997</v>
      </c>
      <c r="L16" s="36">
        <f>'[4]Проверочная  таблица'!I15/1000</f>
        <v>42575.199999999997</v>
      </c>
      <c r="M16" s="72">
        <f t="shared" si="6"/>
        <v>100</v>
      </c>
      <c r="N16" s="380">
        <f t="shared" si="7"/>
        <v>11369.5</v>
      </c>
      <c r="O16" s="36">
        <f>'[4]Проверочная  таблица'!F15/1000</f>
        <v>11369.5</v>
      </c>
      <c r="P16" s="37">
        <f>'[4]Проверочная  таблица'!G15/1000</f>
        <v>11369.5</v>
      </c>
      <c r="Q16" s="38">
        <f t="shared" si="8"/>
        <v>100</v>
      </c>
      <c r="R16" s="380">
        <f>'[5]Финансовая  помощь  (план)'!L14</f>
        <v>19961.900000000001</v>
      </c>
      <c r="S16" s="74">
        <f>('[4]Проверочная  таблица'!N15+'[4]Проверочная  таблица'!P15)/1000</f>
        <v>27391.741000000002</v>
      </c>
      <c r="T16" s="74">
        <f>('[4]Проверочная  таблица'!O15+'[4]Проверочная  таблица'!Q15)/1000</f>
        <v>27391.741000000002</v>
      </c>
      <c r="U16" s="31">
        <f t="shared" si="9"/>
        <v>100</v>
      </c>
      <c r="V16" s="33"/>
      <c r="W16" s="26">
        <f>'[5]Дотация  из  ОБ_факт'!AC11/1000</f>
        <v>0</v>
      </c>
      <c r="X16" s="32">
        <f>'[4]Проверочная  таблица'!AC15/1000</f>
        <v>0</v>
      </c>
      <c r="Y16" s="33">
        <f t="shared" si="10"/>
        <v>0</v>
      </c>
      <c r="Z16" s="33"/>
      <c r="AA16" s="23">
        <f>'[5]Дотация  из  ОБ_факт'!AE11/1000</f>
        <v>0</v>
      </c>
      <c r="AB16" s="26">
        <f>'[4]Проверочная  таблица'!X15/1000</f>
        <v>0</v>
      </c>
      <c r="AC16" s="33">
        <f t="shared" si="11"/>
        <v>0</v>
      </c>
      <c r="AD16" s="33"/>
      <c r="AE16" s="32">
        <f>'[5]Дотация  из  ОБ_факт'!AG11/1000</f>
        <v>0</v>
      </c>
      <c r="AF16" s="26">
        <f>'[4]Проверочная  таблица'!Y15/1000</f>
        <v>0</v>
      </c>
      <c r="AG16" s="33">
        <f t="shared" si="12"/>
        <v>0</v>
      </c>
      <c r="AH16" s="33"/>
      <c r="AI16" s="26">
        <f>'[5]Дотация  из  ОБ_факт'!AI11/1000</f>
        <v>0</v>
      </c>
      <c r="AJ16" s="32">
        <f>'[4]Проверочная  таблица'!AD15/1000</f>
        <v>0</v>
      </c>
      <c r="AK16" s="33">
        <f t="shared" si="13"/>
        <v>0</v>
      </c>
      <c r="AL16" s="33"/>
      <c r="AM16" s="26">
        <f>'[5]Дотация  из  ОБ_факт'!AK11/1000</f>
        <v>0</v>
      </c>
      <c r="AN16" s="34">
        <f>'[4]Проверочная  таблица'!Z15/1000</f>
        <v>0</v>
      </c>
      <c r="AO16" s="33">
        <f t="shared" si="14"/>
        <v>0</v>
      </c>
    </row>
    <row r="17" spans="1:41" ht="19.5" customHeight="1">
      <c r="A17" s="35" t="s">
        <v>33</v>
      </c>
      <c r="B17" s="23">
        <f t="shared" si="0"/>
        <v>98763.299999999988</v>
      </c>
      <c r="C17" s="23">
        <f t="shared" si="0"/>
        <v>146077.01499999998</v>
      </c>
      <c r="D17" s="24">
        <f>'[3]Исполнение для администрации_КБ'!N18</f>
        <v>146077.01500000001</v>
      </c>
      <c r="E17" s="25">
        <f t="shared" si="1"/>
        <v>0</v>
      </c>
      <c r="F17" s="26">
        <f t="shared" si="2"/>
        <v>146077.01499999998</v>
      </c>
      <c r="G17" s="24">
        <f>'[3]Исполнение для администрации_КБ'!O18</f>
        <v>146077.01500000001</v>
      </c>
      <c r="H17" s="25">
        <f t="shared" si="3"/>
        <v>0</v>
      </c>
      <c r="I17" s="39">
        <f t="shared" si="4"/>
        <v>100</v>
      </c>
      <c r="J17" s="380">
        <f t="shared" si="5"/>
        <v>24436.400000000001</v>
      </c>
      <c r="K17" s="37">
        <f>'[4]Проверочная  таблица'!H16/1000</f>
        <v>24436.400000000001</v>
      </c>
      <c r="L17" s="36">
        <f>'[4]Проверочная  таблица'!I16/1000</f>
        <v>24436.400000000001</v>
      </c>
      <c r="M17" s="72">
        <f t="shared" si="6"/>
        <v>100</v>
      </c>
      <c r="N17" s="380">
        <f t="shared" si="7"/>
        <v>39063.199999999997</v>
      </c>
      <c r="O17" s="36">
        <f>'[4]Проверочная  таблица'!F16/1000</f>
        <v>39063.199999999997</v>
      </c>
      <c r="P17" s="37">
        <f>'[4]Проверочная  таблица'!G16/1000</f>
        <v>39063.199999999997</v>
      </c>
      <c r="Q17" s="38">
        <f t="shared" si="8"/>
        <v>100</v>
      </c>
      <c r="R17" s="380">
        <f>'[5]Финансовая  помощь  (план)'!L15</f>
        <v>35263.699999999997</v>
      </c>
      <c r="S17" s="74">
        <f>('[4]Проверочная  таблица'!N16+'[4]Проверочная  таблица'!P16)/1000</f>
        <v>80098.748000000007</v>
      </c>
      <c r="T17" s="74">
        <f>('[4]Проверочная  таблица'!O16+'[4]Проверочная  таблица'!Q16)/1000</f>
        <v>80098.748000000007</v>
      </c>
      <c r="U17" s="31">
        <f t="shared" si="9"/>
        <v>100</v>
      </c>
      <c r="V17" s="33"/>
      <c r="W17" s="26">
        <f>'[5]Дотация  из  ОБ_факт'!AC12/1000</f>
        <v>1500</v>
      </c>
      <c r="X17" s="32">
        <f>'[4]Проверочная  таблица'!AC16/1000</f>
        <v>1500</v>
      </c>
      <c r="Y17" s="33">
        <f t="shared" si="10"/>
        <v>100</v>
      </c>
      <c r="Z17" s="33"/>
      <c r="AA17" s="23">
        <f>'[5]Дотация  из  ОБ_факт'!AE12/1000</f>
        <v>0</v>
      </c>
      <c r="AB17" s="26">
        <f>'[4]Проверочная  таблица'!X16/1000</f>
        <v>0</v>
      </c>
      <c r="AC17" s="33">
        <f t="shared" si="11"/>
        <v>0</v>
      </c>
      <c r="AD17" s="33"/>
      <c r="AE17" s="32">
        <f>'[5]Дотация  из  ОБ_факт'!AG12/1000</f>
        <v>0</v>
      </c>
      <c r="AF17" s="26">
        <f>'[4]Проверочная  таблица'!Y16/1000</f>
        <v>0</v>
      </c>
      <c r="AG17" s="33">
        <f t="shared" si="12"/>
        <v>0</v>
      </c>
      <c r="AH17" s="33"/>
      <c r="AI17" s="26">
        <f>'[5]Дотация  из  ОБ_факт'!AI12/1000</f>
        <v>0</v>
      </c>
      <c r="AJ17" s="32">
        <f>'[4]Проверочная  таблица'!AD16/1000</f>
        <v>0</v>
      </c>
      <c r="AK17" s="33">
        <f t="shared" si="13"/>
        <v>0</v>
      </c>
      <c r="AL17" s="33"/>
      <c r="AM17" s="26">
        <f>'[5]Дотация  из  ОБ_факт'!AK12/1000</f>
        <v>978.66700000000003</v>
      </c>
      <c r="AN17" s="34">
        <f>'[4]Проверочная  таблица'!Z16/1000</f>
        <v>978.66700000000003</v>
      </c>
      <c r="AO17" s="33">
        <f t="shared" si="14"/>
        <v>100</v>
      </c>
    </row>
    <row r="18" spans="1:41" ht="19.5" customHeight="1">
      <c r="A18" s="35" t="s">
        <v>34</v>
      </c>
      <c r="B18" s="23">
        <f t="shared" si="0"/>
        <v>56848.2</v>
      </c>
      <c r="C18" s="23">
        <f t="shared" si="0"/>
        <v>60601.343000000001</v>
      </c>
      <c r="D18" s="24">
        <f>'[3]Исполнение для администрации_КБ'!N19</f>
        <v>60601.343000000001</v>
      </c>
      <c r="E18" s="25">
        <f t="shared" si="1"/>
        <v>0</v>
      </c>
      <c r="F18" s="26">
        <f t="shared" si="2"/>
        <v>60601.343000000001</v>
      </c>
      <c r="G18" s="24">
        <f>'[3]Исполнение для администрации_КБ'!O19</f>
        <v>60601.343000000001</v>
      </c>
      <c r="H18" s="25">
        <f t="shared" si="3"/>
        <v>0</v>
      </c>
      <c r="I18" s="39">
        <f t="shared" si="4"/>
        <v>100</v>
      </c>
      <c r="J18" s="380">
        <f t="shared" si="5"/>
        <v>22844.7</v>
      </c>
      <c r="K18" s="37">
        <f>'[4]Проверочная  таблица'!H17/1000</f>
        <v>22844.7</v>
      </c>
      <c r="L18" s="36">
        <f>'[4]Проверочная  таблица'!I17/1000</f>
        <v>22844.7</v>
      </c>
      <c r="M18" s="72">
        <f t="shared" si="6"/>
        <v>100</v>
      </c>
      <c r="N18" s="380">
        <f t="shared" si="7"/>
        <v>17628.2</v>
      </c>
      <c r="O18" s="36">
        <f>'[4]Проверочная  таблица'!F17/1000</f>
        <v>17628.2</v>
      </c>
      <c r="P18" s="37">
        <f>'[4]Проверочная  таблица'!G17/1000</f>
        <v>17628.2</v>
      </c>
      <c r="Q18" s="38">
        <f t="shared" si="8"/>
        <v>100</v>
      </c>
      <c r="R18" s="380">
        <f>'[5]Финансовая  помощь  (план)'!L16</f>
        <v>16375.3</v>
      </c>
      <c r="S18" s="74">
        <f>('[4]Проверочная  таблица'!N17+'[4]Проверочная  таблица'!P17)/1000</f>
        <v>19628.442999999999</v>
      </c>
      <c r="T18" s="74">
        <f>('[4]Проверочная  таблица'!O17+'[4]Проверочная  таблица'!Q17)/1000</f>
        <v>19628.442999999999</v>
      </c>
      <c r="U18" s="31">
        <f t="shared" si="9"/>
        <v>100</v>
      </c>
      <c r="V18" s="33"/>
      <c r="W18" s="26">
        <f>'[5]Дотация  из  ОБ_факт'!AC13/1000</f>
        <v>0</v>
      </c>
      <c r="X18" s="32">
        <f>'[4]Проверочная  таблица'!AC17/1000</f>
        <v>0</v>
      </c>
      <c r="Y18" s="33">
        <f t="shared" si="10"/>
        <v>0</v>
      </c>
      <c r="Z18" s="33"/>
      <c r="AA18" s="23">
        <f>'[5]Дотация  из  ОБ_факт'!AE13/1000</f>
        <v>500</v>
      </c>
      <c r="AB18" s="26">
        <f>'[4]Проверочная  таблица'!X17/1000</f>
        <v>500</v>
      </c>
      <c r="AC18" s="33">
        <f t="shared" si="11"/>
        <v>100</v>
      </c>
      <c r="AD18" s="33"/>
      <c r="AE18" s="32">
        <f>'[5]Дотация  из  ОБ_факт'!AG13/1000</f>
        <v>0</v>
      </c>
      <c r="AF18" s="26">
        <f>'[4]Проверочная  таблица'!Y17/1000</f>
        <v>0</v>
      </c>
      <c r="AG18" s="33">
        <f t="shared" si="12"/>
        <v>0</v>
      </c>
      <c r="AH18" s="33"/>
      <c r="AI18" s="26">
        <f>'[5]Дотация  из  ОБ_факт'!AI13/1000</f>
        <v>0</v>
      </c>
      <c r="AJ18" s="32">
        <f>'[4]Проверочная  таблица'!AD17/1000</f>
        <v>0</v>
      </c>
      <c r="AK18" s="33">
        <f t="shared" si="13"/>
        <v>0</v>
      </c>
      <c r="AL18" s="33"/>
      <c r="AM18" s="26">
        <f>'[5]Дотация  из  ОБ_факт'!AK13/1000</f>
        <v>0</v>
      </c>
      <c r="AN18" s="34">
        <f>'[4]Проверочная  таблица'!Z17/1000</f>
        <v>0</v>
      </c>
      <c r="AO18" s="33">
        <f t="shared" si="14"/>
        <v>0</v>
      </c>
    </row>
    <row r="19" spans="1:41" ht="19.5" customHeight="1">
      <c r="A19" s="35" t="s">
        <v>35</v>
      </c>
      <c r="B19" s="23">
        <f t="shared" si="0"/>
        <v>85164.200000000012</v>
      </c>
      <c r="C19" s="23">
        <f t="shared" si="0"/>
        <v>116608.478</v>
      </c>
      <c r="D19" s="24">
        <f>'[3]Исполнение для администрации_КБ'!N20</f>
        <v>116608.478</v>
      </c>
      <c r="E19" s="25">
        <f t="shared" si="1"/>
        <v>0</v>
      </c>
      <c r="F19" s="26">
        <f t="shared" si="2"/>
        <v>116608.478</v>
      </c>
      <c r="G19" s="24">
        <f>'[3]Исполнение для администрации_КБ'!O20</f>
        <v>116608.478</v>
      </c>
      <c r="H19" s="25">
        <f t="shared" si="3"/>
        <v>0</v>
      </c>
      <c r="I19" s="39">
        <f t="shared" si="4"/>
        <v>100</v>
      </c>
      <c r="J19" s="380">
        <f t="shared" si="5"/>
        <v>33836.699999999997</v>
      </c>
      <c r="K19" s="37">
        <f>'[4]Проверочная  таблица'!H18/1000</f>
        <v>33836.699999999997</v>
      </c>
      <c r="L19" s="36">
        <f>'[4]Проверочная  таблица'!I18/1000</f>
        <v>33836.699999999997</v>
      </c>
      <c r="M19" s="72">
        <f t="shared" si="6"/>
        <v>100</v>
      </c>
      <c r="N19" s="380">
        <f t="shared" si="7"/>
        <v>35011.9</v>
      </c>
      <c r="O19" s="36">
        <f>'[4]Проверочная  таблица'!F18/1000</f>
        <v>35011.9</v>
      </c>
      <c r="P19" s="37">
        <f>'[4]Проверочная  таблица'!G18/1000</f>
        <v>35011.9</v>
      </c>
      <c r="Q19" s="38">
        <f t="shared" si="8"/>
        <v>100</v>
      </c>
      <c r="R19" s="380">
        <f>'[5]Финансовая  помощь  (план)'!L17</f>
        <v>16315.6</v>
      </c>
      <c r="S19" s="74">
        <f>('[4]Проверочная  таблица'!N18+'[4]Проверочная  таблица'!P18)/1000</f>
        <v>47759.877999999997</v>
      </c>
      <c r="T19" s="74">
        <f>('[4]Проверочная  таблица'!O18+'[4]Проверочная  таблица'!Q18)/1000</f>
        <v>47759.877999999997</v>
      </c>
      <c r="U19" s="31">
        <f t="shared" si="9"/>
        <v>100</v>
      </c>
      <c r="V19" s="33"/>
      <c r="W19" s="26">
        <f>'[5]Дотация  из  ОБ_факт'!AC14/1000</f>
        <v>0</v>
      </c>
      <c r="X19" s="32">
        <f>'[4]Проверочная  таблица'!AC18/1000</f>
        <v>0</v>
      </c>
      <c r="Y19" s="33">
        <f t="shared" si="10"/>
        <v>0</v>
      </c>
      <c r="Z19" s="33"/>
      <c r="AA19" s="23">
        <f>'[5]Дотация  из  ОБ_факт'!AE14/1000</f>
        <v>0</v>
      </c>
      <c r="AB19" s="26">
        <f>'[4]Проверочная  таблица'!X18/1000</f>
        <v>0</v>
      </c>
      <c r="AC19" s="33">
        <f t="shared" si="11"/>
        <v>0</v>
      </c>
      <c r="AD19" s="33"/>
      <c r="AE19" s="32">
        <f>'[5]Дотация  из  ОБ_факт'!AG14/1000</f>
        <v>0</v>
      </c>
      <c r="AF19" s="26">
        <f>'[4]Проверочная  таблица'!Y18/1000</f>
        <v>0</v>
      </c>
      <c r="AG19" s="33">
        <f t="shared" si="12"/>
        <v>0</v>
      </c>
      <c r="AH19" s="33"/>
      <c r="AI19" s="26">
        <f>'[5]Дотация  из  ОБ_факт'!AI14/1000</f>
        <v>0</v>
      </c>
      <c r="AJ19" s="32">
        <f>'[4]Проверочная  таблица'!AD18/1000</f>
        <v>0</v>
      </c>
      <c r="AK19" s="33">
        <f t="shared" si="13"/>
        <v>0</v>
      </c>
      <c r="AL19" s="33"/>
      <c r="AM19" s="26">
        <f>'[5]Дотация  из  ОБ_факт'!AK14/1000</f>
        <v>0</v>
      </c>
      <c r="AN19" s="34">
        <f>'[4]Проверочная  таблица'!Z18/1000</f>
        <v>0</v>
      </c>
      <c r="AO19" s="33">
        <f t="shared" si="14"/>
        <v>0</v>
      </c>
    </row>
    <row r="20" spans="1:41" ht="19.5" customHeight="1">
      <c r="A20" s="35" t="s">
        <v>36</v>
      </c>
      <c r="B20" s="23">
        <f t="shared" si="0"/>
        <v>103150.7</v>
      </c>
      <c r="C20" s="23">
        <f t="shared" si="0"/>
        <v>106627.61499999999</v>
      </c>
      <c r="D20" s="24">
        <f>'[3]Исполнение для администрации_КБ'!N21</f>
        <v>106627.61500000001</v>
      </c>
      <c r="E20" s="25">
        <f t="shared" si="1"/>
        <v>0</v>
      </c>
      <c r="F20" s="26">
        <f t="shared" si="2"/>
        <v>106627.61499999999</v>
      </c>
      <c r="G20" s="24">
        <f>'[3]Исполнение для администрации_КБ'!O21</f>
        <v>106627.61500000001</v>
      </c>
      <c r="H20" s="25">
        <f t="shared" si="3"/>
        <v>0</v>
      </c>
      <c r="I20" s="39">
        <f t="shared" si="4"/>
        <v>100</v>
      </c>
      <c r="J20" s="380">
        <f t="shared" si="5"/>
        <v>37265.599999999999</v>
      </c>
      <c r="K20" s="37">
        <f>'[4]Проверочная  таблица'!H19/1000</f>
        <v>37265.599999999999</v>
      </c>
      <c r="L20" s="36">
        <f>'[4]Проверочная  таблица'!I19/1000</f>
        <v>37265.599999999999</v>
      </c>
      <c r="M20" s="72">
        <f t="shared" si="6"/>
        <v>100</v>
      </c>
      <c r="N20" s="380">
        <f t="shared" si="7"/>
        <v>39350.1</v>
      </c>
      <c r="O20" s="36">
        <f>'[4]Проверочная  таблица'!F19/1000</f>
        <v>39350.1</v>
      </c>
      <c r="P20" s="37">
        <f>'[4]Проверочная  таблица'!G19/1000</f>
        <v>39350.1</v>
      </c>
      <c r="Q20" s="38">
        <f t="shared" si="8"/>
        <v>100</v>
      </c>
      <c r="R20" s="380">
        <f>'[5]Финансовая  помощь  (план)'!L18</f>
        <v>26535</v>
      </c>
      <c r="S20" s="74">
        <f>('[4]Проверочная  таблица'!N19+'[4]Проверочная  таблица'!P19)/1000</f>
        <v>27011.915000000001</v>
      </c>
      <c r="T20" s="74">
        <f>('[4]Проверочная  таблица'!O19+'[4]Проверочная  таблица'!Q19)/1000</f>
        <v>27011.915000000001</v>
      </c>
      <c r="U20" s="31">
        <f t="shared" si="9"/>
        <v>100</v>
      </c>
      <c r="V20" s="33"/>
      <c r="W20" s="26">
        <f>'[5]Дотация  из  ОБ_факт'!AC15/1000</f>
        <v>0</v>
      </c>
      <c r="X20" s="32">
        <f>'[4]Проверочная  таблица'!AC19/1000</f>
        <v>0</v>
      </c>
      <c r="Y20" s="33">
        <f t="shared" si="10"/>
        <v>0</v>
      </c>
      <c r="Z20" s="33"/>
      <c r="AA20" s="23">
        <f>'[5]Дотация  из  ОБ_факт'!AE15/1000</f>
        <v>0</v>
      </c>
      <c r="AB20" s="26">
        <f>'[4]Проверочная  таблица'!X19/1000</f>
        <v>0</v>
      </c>
      <c r="AC20" s="33">
        <f t="shared" si="11"/>
        <v>0</v>
      </c>
      <c r="AD20" s="33"/>
      <c r="AE20" s="32">
        <f>'[5]Дотация  из  ОБ_факт'!AG15/1000</f>
        <v>0</v>
      </c>
      <c r="AF20" s="26">
        <f>'[4]Проверочная  таблица'!Y19/1000</f>
        <v>0</v>
      </c>
      <c r="AG20" s="33">
        <f t="shared" si="12"/>
        <v>0</v>
      </c>
      <c r="AH20" s="33"/>
      <c r="AI20" s="26">
        <f>'[5]Дотация  из  ОБ_факт'!AI15/1000</f>
        <v>3000</v>
      </c>
      <c r="AJ20" s="32">
        <f>'[4]Проверочная  таблица'!AD19/1000</f>
        <v>3000</v>
      </c>
      <c r="AK20" s="33">
        <f t="shared" si="13"/>
        <v>100</v>
      </c>
      <c r="AL20" s="33"/>
      <c r="AM20" s="26">
        <f>'[5]Дотация  из  ОБ_факт'!AK15/1000</f>
        <v>0</v>
      </c>
      <c r="AN20" s="34">
        <f>'[4]Проверочная  таблица'!Z19/1000</f>
        <v>0</v>
      </c>
      <c r="AO20" s="33">
        <f t="shared" si="14"/>
        <v>0</v>
      </c>
    </row>
    <row r="21" spans="1:41" ht="19.5" customHeight="1">
      <c r="A21" s="35" t="s">
        <v>37</v>
      </c>
      <c r="B21" s="23">
        <f t="shared" si="0"/>
        <v>92253.5</v>
      </c>
      <c r="C21" s="23">
        <f t="shared" si="0"/>
        <v>142204.37900000002</v>
      </c>
      <c r="D21" s="24">
        <f>'[3]Исполнение для администрации_КБ'!N22</f>
        <v>142204.37899999999</v>
      </c>
      <c r="E21" s="25">
        <f t="shared" si="1"/>
        <v>0</v>
      </c>
      <c r="F21" s="26">
        <f t="shared" si="2"/>
        <v>142204.37900000002</v>
      </c>
      <c r="G21" s="24">
        <f>'[3]Исполнение для администрации_КБ'!O22</f>
        <v>142204.37899999999</v>
      </c>
      <c r="H21" s="25">
        <f t="shared" si="3"/>
        <v>0</v>
      </c>
      <c r="I21" s="39">
        <f t="shared" si="4"/>
        <v>100</v>
      </c>
      <c r="J21" s="380">
        <f t="shared" si="5"/>
        <v>20561.5</v>
      </c>
      <c r="K21" s="37">
        <f>'[4]Проверочная  таблица'!H20/1000</f>
        <v>20561.5</v>
      </c>
      <c r="L21" s="36">
        <f>'[4]Проверочная  таблица'!I20/1000</f>
        <v>20561.5</v>
      </c>
      <c r="M21" s="72">
        <f t="shared" si="6"/>
        <v>100</v>
      </c>
      <c r="N21" s="380">
        <f t="shared" si="7"/>
        <v>51810</v>
      </c>
      <c r="O21" s="36">
        <f>'[4]Проверочная  таблица'!F20/1000</f>
        <v>51810</v>
      </c>
      <c r="P21" s="37">
        <f>'[4]Проверочная  таблица'!G20/1000</f>
        <v>51810</v>
      </c>
      <c r="Q21" s="38">
        <f t="shared" si="8"/>
        <v>100</v>
      </c>
      <c r="R21" s="380">
        <f>'[5]Финансовая  помощь  (план)'!L19</f>
        <v>19882</v>
      </c>
      <c r="S21" s="74">
        <f>('[4]Проверочная  таблица'!N20+'[4]Проверочная  таблица'!P20)/1000</f>
        <v>69832.879000000001</v>
      </c>
      <c r="T21" s="74">
        <f>('[4]Проверочная  таблица'!O20+'[4]Проверочная  таблица'!Q20)/1000</f>
        <v>69832.879000000001</v>
      </c>
      <c r="U21" s="31">
        <f t="shared" si="9"/>
        <v>100</v>
      </c>
      <c r="V21" s="33"/>
      <c r="W21" s="26">
        <f>'[5]Дотация  из  ОБ_факт'!AC16/1000</f>
        <v>0</v>
      </c>
      <c r="X21" s="32">
        <f>'[4]Проверочная  таблица'!AC20/1000</f>
        <v>0</v>
      </c>
      <c r="Y21" s="33">
        <f t="shared" si="10"/>
        <v>0</v>
      </c>
      <c r="Z21" s="33"/>
      <c r="AA21" s="23">
        <f>'[5]Дотация  из  ОБ_факт'!AE16/1000</f>
        <v>0</v>
      </c>
      <c r="AB21" s="26">
        <f>'[4]Проверочная  таблица'!X20/1000</f>
        <v>0</v>
      </c>
      <c r="AC21" s="33">
        <f t="shared" si="11"/>
        <v>0</v>
      </c>
      <c r="AD21" s="33"/>
      <c r="AE21" s="32">
        <f>'[5]Дотация  из  ОБ_факт'!AG16/1000</f>
        <v>0</v>
      </c>
      <c r="AF21" s="26">
        <f>'[4]Проверочная  таблица'!Y20/1000</f>
        <v>0</v>
      </c>
      <c r="AG21" s="33">
        <f t="shared" si="12"/>
        <v>0</v>
      </c>
      <c r="AH21" s="33"/>
      <c r="AI21" s="26">
        <f>'[5]Дотация  из  ОБ_факт'!AI16/1000</f>
        <v>0</v>
      </c>
      <c r="AJ21" s="32">
        <f>'[4]Проверочная  таблица'!AD20/1000</f>
        <v>0</v>
      </c>
      <c r="AK21" s="33">
        <f t="shared" si="13"/>
        <v>0</v>
      </c>
      <c r="AL21" s="33"/>
      <c r="AM21" s="26">
        <f>'[5]Дотация  из  ОБ_факт'!AK16/1000</f>
        <v>0</v>
      </c>
      <c r="AN21" s="34">
        <f>'[4]Проверочная  таблица'!Z20/1000</f>
        <v>0</v>
      </c>
      <c r="AO21" s="33">
        <f t="shared" si="14"/>
        <v>0</v>
      </c>
    </row>
    <row r="22" spans="1:41" ht="19.5" customHeight="1">
      <c r="A22" s="35" t="s">
        <v>38</v>
      </c>
      <c r="B22" s="23">
        <f t="shared" si="0"/>
        <v>37178.300000000003</v>
      </c>
      <c r="C22" s="23">
        <f t="shared" si="0"/>
        <v>63795.55</v>
      </c>
      <c r="D22" s="24">
        <f>'[3]Исполнение для администрации_КБ'!N23</f>
        <v>63795.55</v>
      </c>
      <c r="E22" s="25">
        <f t="shared" si="1"/>
        <v>0</v>
      </c>
      <c r="F22" s="26">
        <f t="shared" si="2"/>
        <v>63795.55</v>
      </c>
      <c r="G22" s="24">
        <f>'[3]Исполнение для администрации_КБ'!O23</f>
        <v>63795.55</v>
      </c>
      <c r="H22" s="25">
        <f t="shared" si="3"/>
        <v>0</v>
      </c>
      <c r="I22" s="39">
        <f t="shared" si="4"/>
        <v>100</v>
      </c>
      <c r="J22" s="380">
        <f t="shared" si="5"/>
        <v>4727.5</v>
      </c>
      <c r="K22" s="37">
        <f>'[4]Проверочная  таблица'!H21/1000</f>
        <v>4727.5</v>
      </c>
      <c r="L22" s="36">
        <f>'[4]Проверочная  таблица'!I21/1000</f>
        <v>4727.5</v>
      </c>
      <c r="M22" s="72">
        <f t="shared" si="6"/>
        <v>100</v>
      </c>
      <c r="N22" s="380">
        <f t="shared" si="7"/>
        <v>16366.4</v>
      </c>
      <c r="O22" s="36">
        <f>'[4]Проверочная  таблица'!F21/1000</f>
        <v>16366.4</v>
      </c>
      <c r="P22" s="37">
        <f>'[4]Проверочная  таблица'!G21/1000</f>
        <v>16366.4</v>
      </c>
      <c r="Q22" s="38">
        <f t="shared" si="8"/>
        <v>100</v>
      </c>
      <c r="R22" s="380">
        <f>'[5]Финансовая  помощь  (план)'!L20</f>
        <v>16084.4</v>
      </c>
      <c r="S22" s="74">
        <f>('[4]Проверочная  таблица'!N21+'[4]Проверочная  таблица'!P21)/1000</f>
        <v>42113.885999999999</v>
      </c>
      <c r="T22" s="74">
        <f>('[4]Проверочная  таблица'!O21+'[4]Проверочная  таблица'!Q21)/1000</f>
        <v>42113.885999999999</v>
      </c>
      <c r="U22" s="31">
        <f t="shared" si="9"/>
        <v>100</v>
      </c>
      <c r="V22" s="33"/>
      <c r="W22" s="26">
        <f>'[5]Дотация  из  ОБ_факт'!AC17/1000</f>
        <v>0</v>
      </c>
      <c r="X22" s="32">
        <f>'[4]Проверочная  таблица'!AC21/1000</f>
        <v>0</v>
      </c>
      <c r="Y22" s="33">
        <f t="shared" si="10"/>
        <v>0</v>
      </c>
      <c r="Z22" s="33"/>
      <c r="AA22" s="23">
        <f>'[5]Дотация  из  ОБ_факт'!AE17/1000</f>
        <v>0</v>
      </c>
      <c r="AB22" s="26">
        <f>'[4]Проверочная  таблица'!X21/1000</f>
        <v>0</v>
      </c>
      <c r="AC22" s="33">
        <f t="shared" si="11"/>
        <v>0</v>
      </c>
      <c r="AD22" s="33"/>
      <c r="AE22" s="32">
        <f>'[5]Дотация  из  ОБ_факт'!AG17/1000</f>
        <v>0</v>
      </c>
      <c r="AF22" s="26">
        <f>'[4]Проверочная  таблица'!Y21/1000</f>
        <v>0</v>
      </c>
      <c r="AG22" s="33">
        <f t="shared" si="12"/>
        <v>0</v>
      </c>
      <c r="AH22" s="33"/>
      <c r="AI22" s="26">
        <f>'[5]Дотация  из  ОБ_факт'!AI17/1000</f>
        <v>0</v>
      </c>
      <c r="AJ22" s="32">
        <f>'[4]Проверочная  таблица'!AD21/1000</f>
        <v>0</v>
      </c>
      <c r="AK22" s="33">
        <f t="shared" si="13"/>
        <v>0</v>
      </c>
      <c r="AL22" s="33"/>
      <c r="AM22" s="26">
        <f>'[5]Дотация  из  ОБ_факт'!AK17/1000</f>
        <v>587.76400000000001</v>
      </c>
      <c r="AN22" s="34">
        <f>'[4]Проверочная  таблица'!Z21/1000</f>
        <v>587.76400000000001</v>
      </c>
      <c r="AO22" s="33">
        <f t="shared" si="14"/>
        <v>100</v>
      </c>
    </row>
    <row r="23" spans="1:41" ht="19.5" customHeight="1">
      <c r="A23" s="35" t="s">
        <v>39</v>
      </c>
      <c r="B23" s="23">
        <f t="shared" si="0"/>
        <v>126395.70000000001</v>
      </c>
      <c r="C23" s="23">
        <f t="shared" si="0"/>
        <v>153058.02499999999</v>
      </c>
      <c r="D23" s="24">
        <f>'[3]Исполнение для администрации_КБ'!N24</f>
        <v>153058.02499999999</v>
      </c>
      <c r="E23" s="25">
        <f t="shared" si="1"/>
        <v>0</v>
      </c>
      <c r="F23" s="26">
        <f t="shared" si="2"/>
        <v>153058.02499999999</v>
      </c>
      <c r="G23" s="24">
        <f>'[3]Исполнение для администрации_КБ'!O24</f>
        <v>153058.02499999999</v>
      </c>
      <c r="H23" s="25">
        <f t="shared" si="3"/>
        <v>0</v>
      </c>
      <c r="I23" s="39">
        <f t="shared" si="4"/>
        <v>100</v>
      </c>
      <c r="J23" s="380">
        <f t="shared" si="5"/>
        <v>58893</v>
      </c>
      <c r="K23" s="37">
        <f>'[4]Проверочная  таблица'!H22/1000</f>
        <v>58893</v>
      </c>
      <c r="L23" s="36">
        <f>'[4]Проверочная  таблица'!I22/1000</f>
        <v>58893</v>
      </c>
      <c r="M23" s="72">
        <f t="shared" si="6"/>
        <v>100</v>
      </c>
      <c r="N23" s="380">
        <f t="shared" si="7"/>
        <v>40013.300000000003</v>
      </c>
      <c r="O23" s="36">
        <f>'[4]Проверочная  таблица'!F22/1000</f>
        <v>40013.300000000003</v>
      </c>
      <c r="P23" s="37">
        <f>'[4]Проверочная  таблица'!G22/1000</f>
        <v>40013.300000000003</v>
      </c>
      <c r="Q23" s="38">
        <f t="shared" si="8"/>
        <v>100</v>
      </c>
      <c r="R23" s="380">
        <f>'[5]Финансовая  помощь  (план)'!L21</f>
        <v>27489.4</v>
      </c>
      <c r="S23" s="74">
        <f>('[4]Проверочная  таблица'!N22+'[4]Проверочная  таблица'!P22)/1000</f>
        <v>53551.724999999999</v>
      </c>
      <c r="T23" s="74">
        <f>('[4]Проверочная  таблица'!O22+'[4]Проверочная  таблица'!Q22)/1000</f>
        <v>53551.724999999999</v>
      </c>
      <c r="U23" s="31">
        <f t="shared" si="9"/>
        <v>100</v>
      </c>
      <c r="V23" s="33"/>
      <c r="W23" s="26">
        <f>'[5]Дотация  из  ОБ_факт'!AC18/1000</f>
        <v>600</v>
      </c>
      <c r="X23" s="32">
        <f>'[4]Проверочная  таблица'!AC22/1000</f>
        <v>600</v>
      </c>
      <c r="Y23" s="33">
        <f t="shared" si="10"/>
        <v>100</v>
      </c>
      <c r="Z23" s="33"/>
      <c r="AA23" s="23">
        <f>'[5]Дотация  из  ОБ_факт'!AE18/1000</f>
        <v>0</v>
      </c>
      <c r="AB23" s="26">
        <f>'[4]Проверочная  таблица'!X22/1000</f>
        <v>0</v>
      </c>
      <c r="AC23" s="33">
        <f t="shared" si="11"/>
        <v>0</v>
      </c>
      <c r="AD23" s="33"/>
      <c r="AE23" s="32">
        <f>'[5]Дотация  из  ОБ_факт'!AG18/1000</f>
        <v>0</v>
      </c>
      <c r="AF23" s="26">
        <f>'[4]Проверочная  таблица'!Y22/1000</f>
        <v>0</v>
      </c>
      <c r="AG23" s="33">
        <f t="shared" si="12"/>
        <v>0</v>
      </c>
      <c r="AH23" s="33"/>
      <c r="AI23" s="26">
        <f>'[5]Дотация  из  ОБ_факт'!AI18/1000</f>
        <v>0</v>
      </c>
      <c r="AJ23" s="32">
        <f>'[4]Проверочная  таблица'!AD22/1000</f>
        <v>0</v>
      </c>
      <c r="AK23" s="33">
        <f t="shared" si="13"/>
        <v>0</v>
      </c>
      <c r="AL23" s="33"/>
      <c r="AM23" s="26">
        <f>'[5]Дотация  из  ОБ_факт'!AK18/1000</f>
        <v>0</v>
      </c>
      <c r="AN23" s="34">
        <f>'[4]Проверочная  таблица'!Z22/1000</f>
        <v>0</v>
      </c>
      <c r="AO23" s="33">
        <f t="shared" si="14"/>
        <v>0</v>
      </c>
    </row>
    <row r="24" spans="1:41" ht="19.5" customHeight="1">
      <c r="A24" s="35" t="s">
        <v>40</v>
      </c>
      <c r="B24" s="23">
        <f t="shared" si="0"/>
        <v>45902</v>
      </c>
      <c r="C24" s="23">
        <f t="shared" si="0"/>
        <v>102884.492</v>
      </c>
      <c r="D24" s="24">
        <f>'[3]Исполнение для администрации_КБ'!N25</f>
        <v>102884.492</v>
      </c>
      <c r="E24" s="25">
        <f t="shared" si="1"/>
        <v>0</v>
      </c>
      <c r="F24" s="26">
        <f t="shared" si="2"/>
        <v>102884.492</v>
      </c>
      <c r="G24" s="24">
        <f>'[3]Исполнение для администрации_КБ'!O25</f>
        <v>102884.492</v>
      </c>
      <c r="H24" s="25">
        <f t="shared" si="3"/>
        <v>0</v>
      </c>
      <c r="I24" s="39">
        <f t="shared" si="4"/>
        <v>100</v>
      </c>
      <c r="J24" s="380">
        <f t="shared" si="5"/>
        <v>12987.7</v>
      </c>
      <c r="K24" s="37">
        <f>'[4]Проверочная  таблица'!H23/1000</f>
        <v>12987.7</v>
      </c>
      <c r="L24" s="36">
        <f>'[4]Проверочная  таблица'!I23/1000</f>
        <v>12987.7</v>
      </c>
      <c r="M24" s="72">
        <f t="shared" si="6"/>
        <v>100</v>
      </c>
      <c r="N24" s="380">
        <f t="shared" si="7"/>
        <v>23141</v>
      </c>
      <c r="O24" s="36">
        <f>'[4]Проверочная  таблица'!F23/1000</f>
        <v>23141</v>
      </c>
      <c r="P24" s="37">
        <f>'[4]Проверочная  таблица'!G23/1000</f>
        <v>23141</v>
      </c>
      <c r="Q24" s="38">
        <f t="shared" si="8"/>
        <v>100</v>
      </c>
      <c r="R24" s="380">
        <f>'[5]Финансовая  помощь  (план)'!L22</f>
        <v>9773.2999999999993</v>
      </c>
      <c r="S24" s="74">
        <f>('[4]Проверочная  таблица'!N23+'[4]Проверочная  таблица'!P23)/1000</f>
        <v>66755.792000000001</v>
      </c>
      <c r="T24" s="74">
        <f>('[4]Проверочная  таблица'!O23+'[4]Проверочная  таблица'!Q23)/1000</f>
        <v>66755.792000000001</v>
      </c>
      <c r="U24" s="31">
        <f t="shared" si="9"/>
        <v>100</v>
      </c>
      <c r="V24" s="33"/>
      <c r="W24" s="26">
        <f>'[5]Дотация  из  ОБ_факт'!AC19/1000</f>
        <v>0</v>
      </c>
      <c r="X24" s="32">
        <f>'[4]Проверочная  таблица'!AC23/1000</f>
        <v>0</v>
      </c>
      <c r="Y24" s="33">
        <f t="shared" si="10"/>
        <v>0</v>
      </c>
      <c r="Z24" s="33"/>
      <c r="AA24" s="23">
        <f>'[5]Дотация  из  ОБ_факт'!AE19/1000</f>
        <v>0</v>
      </c>
      <c r="AB24" s="26">
        <f>'[4]Проверочная  таблица'!X23/1000</f>
        <v>0</v>
      </c>
      <c r="AC24" s="33">
        <f t="shared" si="11"/>
        <v>0</v>
      </c>
      <c r="AD24" s="33"/>
      <c r="AE24" s="32">
        <f>'[5]Дотация  из  ОБ_факт'!AG19/1000</f>
        <v>0</v>
      </c>
      <c r="AF24" s="26">
        <f>'[4]Проверочная  таблица'!Y23/1000</f>
        <v>0</v>
      </c>
      <c r="AG24" s="33">
        <f t="shared" si="12"/>
        <v>0</v>
      </c>
      <c r="AH24" s="33"/>
      <c r="AI24" s="26">
        <f>'[5]Дотация  из  ОБ_факт'!AI19/1000</f>
        <v>0</v>
      </c>
      <c r="AJ24" s="32">
        <f>'[4]Проверочная  таблица'!AD23/1000</f>
        <v>0</v>
      </c>
      <c r="AK24" s="33">
        <f t="shared" si="13"/>
        <v>0</v>
      </c>
      <c r="AL24" s="33"/>
      <c r="AM24" s="26">
        <f>'[5]Дотация  из  ОБ_факт'!AK19/1000</f>
        <v>0</v>
      </c>
      <c r="AN24" s="34">
        <f>'[4]Проверочная  таблица'!Z23/1000</f>
        <v>0</v>
      </c>
      <c r="AO24" s="33">
        <f t="shared" si="14"/>
        <v>0</v>
      </c>
    </row>
    <row r="25" spans="1:41" ht="19.5" customHeight="1">
      <c r="A25" s="35" t="s">
        <v>41</v>
      </c>
      <c r="B25" s="23">
        <f t="shared" si="0"/>
        <v>35439.599999999999</v>
      </c>
      <c r="C25" s="23">
        <f t="shared" si="0"/>
        <v>38364.911</v>
      </c>
      <c r="D25" s="24">
        <f>'[3]Исполнение для администрации_КБ'!N26</f>
        <v>38364.911</v>
      </c>
      <c r="E25" s="25">
        <f t="shared" si="1"/>
        <v>0</v>
      </c>
      <c r="F25" s="26">
        <f t="shared" si="2"/>
        <v>38364.911</v>
      </c>
      <c r="G25" s="24">
        <f>'[3]Исполнение для администрации_КБ'!O26</f>
        <v>38364.911</v>
      </c>
      <c r="H25" s="25">
        <f t="shared" si="3"/>
        <v>0</v>
      </c>
      <c r="I25" s="39">
        <f t="shared" si="4"/>
        <v>100</v>
      </c>
      <c r="J25" s="380">
        <f t="shared" si="5"/>
        <v>14719.3</v>
      </c>
      <c r="K25" s="37">
        <f>'[4]Проверочная  таблица'!H24/1000</f>
        <v>14719.3</v>
      </c>
      <c r="L25" s="36">
        <f>'[4]Проверочная  таблица'!I24/1000</f>
        <v>14719.3</v>
      </c>
      <c r="M25" s="72">
        <f t="shared" si="6"/>
        <v>100</v>
      </c>
      <c r="N25" s="380">
        <f t="shared" si="7"/>
        <v>7337.8</v>
      </c>
      <c r="O25" s="36">
        <f>'[4]Проверочная  таблица'!F24/1000</f>
        <v>7337.8</v>
      </c>
      <c r="P25" s="37">
        <f>'[4]Проверочная  таблица'!G24/1000</f>
        <v>7337.8</v>
      </c>
      <c r="Q25" s="38">
        <f t="shared" si="8"/>
        <v>100</v>
      </c>
      <c r="R25" s="380">
        <f>'[5]Финансовая  помощь  (план)'!L23</f>
        <v>13382.5</v>
      </c>
      <c r="S25" s="74">
        <f>('[4]Проверочная  таблица'!N24+'[4]Проверочная  таблица'!P24)/1000</f>
        <v>13907.811</v>
      </c>
      <c r="T25" s="74">
        <f>('[4]Проверочная  таблица'!O24+'[4]Проверочная  таблица'!Q24)/1000</f>
        <v>13907.811</v>
      </c>
      <c r="U25" s="31">
        <f t="shared" si="9"/>
        <v>100</v>
      </c>
      <c r="V25" s="33"/>
      <c r="W25" s="26">
        <f>'[5]Дотация  из  ОБ_факт'!AC20/1000</f>
        <v>1500</v>
      </c>
      <c r="X25" s="32">
        <f>'[4]Проверочная  таблица'!AC24/1000</f>
        <v>1500</v>
      </c>
      <c r="Y25" s="33">
        <f t="shared" si="10"/>
        <v>100</v>
      </c>
      <c r="Z25" s="33"/>
      <c r="AA25" s="23">
        <f>'[5]Дотация  из  ОБ_факт'!AE20/1000</f>
        <v>0</v>
      </c>
      <c r="AB25" s="26">
        <f>'[4]Проверочная  таблица'!X24/1000</f>
        <v>0</v>
      </c>
      <c r="AC25" s="33">
        <f t="shared" si="11"/>
        <v>0</v>
      </c>
      <c r="AD25" s="33"/>
      <c r="AE25" s="32">
        <f>'[5]Дотация  из  ОБ_факт'!AG20/1000</f>
        <v>900</v>
      </c>
      <c r="AF25" s="26">
        <f>'[4]Проверочная  таблица'!Y24/1000</f>
        <v>900</v>
      </c>
      <c r="AG25" s="33">
        <f t="shared" si="12"/>
        <v>100</v>
      </c>
      <c r="AH25" s="33"/>
      <c r="AI25" s="26">
        <f>'[5]Дотация  из  ОБ_факт'!AI20/1000</f>
        <v>0</v>
      </c>
      <c r="AJ25" s="32">
        <f>'[4]Проверочная  таблица'!AD24/1000</f>
        <v>0</v>
      </c>
      <c r="AK25" s="33">
        <f t="shared" si="13"/>
        <v>0</v>
      </c>
      <c r="AL25" s="33"/>
      <c r="AM25" s="26">
        <f>'[5]Дотация  из  ОБ_факт'!AK20/1000</f>
        <v>0</v>
      </c>
      <c r="AN25" s="34">
        <f>'[4]Проверочная  таблица'!Z24/1000</f>
        <v>0</v>
      </c>
      <c r="AO25" s="33">
        <f t="shared" si="14"/>
        <v>0</v>
      </c>
    </row>
    <row r="26" spans="1:41" ht="19.5" customHeight="1">
      <c r="A26" s="35" t="s">
        <v>42</v>
      </c>
      <c r="B26" s="23">
        <f t="shared" si="0"/>
        <v>75381.5</v>
      </c>
      <c r="C26" s="23">
        <f t="shared" si="0"/>
        <v>103565.66899999999</v>
      </c>
      <c r="D26" s="24">
        <f>'[3]Исполнение для администрации_КБ'!N27</f>
        <v>103565.66899999999</v>
      </c>
      <c r="E26" s="25">
        <f t="shared" si="1"/>
        <v>0</v>
      </c>
      <c r="F26" s="26">
        <f t="shared" si="2"/>
        <v>103565.66899999999</v>
      </c>
      <c r="G26" s="24">
        <f>'[3]Исполнение для администрации_КБ'!O27</f>
        <v>103565.66899999999</v>
      </c>
      <c r="H26" s="25">
        <f t="shared" si="3"/>
        <v>0</v>
      </c>
      <c r="I26" s="39">
        <f t="shared" si="4"/>
        <v>100</v>
      </c>
      <c r="J26" s="380">
        <f t="shared" si="5"/>
        <v>21074.2</v>
      </c>
      <c r="K26" s="37">
        <f>'[4]Проверочная  таблица'!H25/1000</f>
        <v>21074.2</v>
      </c>
      <c r="L26" s="36">
        <f>'[4]Проверочная  таблица'!I25/1000</f>
        <v>21074.2</v>
      </c>
      <c r="M26" s="72">
        <f t="shared" si="6"/>
        <v>100</v>
      </c>
      <c r="N26" s="380">
        <f t="shared" si="7"/>
        <v>35842.6</v>
      </c>
      <c r="O26" s="36">
        <f>'[4]Проверочная  таблица'!F25/1000</f>
        <v>35842.6</v>
      </c>
      <c r="P26" s="37">
        <f>'[4]Проверочная  таблица'!G25/1000</f>
        <v>35842.6</v>
      </c>
      <c r="Q26" s="38">
        <f t="shared" si="8"/>
        <v>100</v>
      </c>
      <c r="R26" s="380">
        <f>'[5]Финансовая  помощь  (план)'!L24</f>
        <v>18464.7</v>
      </c>
      <c r="S26" s="74">
        <f>('[4]Проверочная  таблица'!N25+'[4]Проверочная  таблица'!P25)/1000</f>
        <v>45448.868999999999</v>
      </c>
      <c r="T26" s="74">
        <f>('[4]Проверочная  таблица'!O25+'[4]Проверочная  таблица'!Q25)/1000</f>
        <v>45448.868999999999</v>
      </c>
      <c r="U26" s="31">
        <f t="shared" si="9"/>
        <v>100</v>
      </c>
      <c r="V26" s="33"/>
      <c r="W26" s="26">
        <f>'[5]Дотация  из  ОБ_факт'!AC21/1000</f>
        <v>0</v>
      </c>
      <c r="X26" s="32">
        <f>'[4]Проверочная  таблица'!AC25/1000</f>
        <v>0</v>
      </c>
      <c r="Y26" s="33">
        <f t="shared" si="10"/>
        <v>0</v>
      </c>
      <c r="Z26" s="33"/>
      <c r="AA26" s="23">
        <f>'[5]Дотация  из  ОБ_факт'!AE21/1000</f>
        <v>0</v>
      </c>
      <c r="AB26" s="26">
        <f>'[4]Проверочная  таблица'!X25/1000</f>
        <v>0</v>
      </c>
      <c r="AC26" s="33">
        <f t="shared" si="11"/>
        <v>0</v>
      </c>
      <c r="AD26" s="33"/>
      <c r="AE26" s="32">
        <f>'[5]Дотация  из  ОБ_факт'!AG21/1000</f>
        <v>1200</v>
      </c>
      <c r="AF26" s="26">
        <f>'[4]Проверочная  таблица'!Y25/1000</f>
        <v>1200</v>
      </c>
      <c r="AG26" s="33">
        <f t="shared" si="12"/>
        <v>100</v>
      </c>
      <c r="AH26" s="33"/>
      <c r="AI26" s="26">
        <f>'[5]Дотация  из  ОБ_факт'!AI21/1000</f>
        <v>0</v>
      </c>
      <c r="AJ26" s="32">
        <f>'[4]Проверочная  таблица'!AD25/1000</f>
        <v>0</v>
      </c>
      <c r="AK26" s="33">
        <f t="shared" si="13"/>
        <v>0</v>
      </c>
      <c r="AL26" s="33"/>
      <c r="AM26" s="26">
        <f>'[5]Дотация  из  ОБ_факт'!AK21/1000</f>
        <v>0</v>
      </c>
      <c r="AN26" s="34">
        <f>'[4]Проверочная  таблица'!Z25/1000</f>
        <v>0</v>
      </c>
      <c r="AO26" s="33">
        <f t="shared" si="14"/>
        <v>0</v>
      </c>
    </row>
    <row r="27" spans="1:41" ht="19.5" customHeight="1">
      <c r="A27" s="35" t="s">
        <v>43</v>
      </c>
      <c r="B27" s="23">
        <f t="shared" si="0"/>
        <v>62186.1</v>
      </c>
      <c r="C27" s="23">
        <f t="shared" si="0"/>
        <v>70282.929000000004</v>
      </c>
      <c r="D27" s="24">
        <f>'[3]Исполнение для администрации_КБ'!N28</f>
        <v>70282.929000000004</v>
      </c>
      <c r="E27" s="25">
        <f t="shared" si="1"/>
        <v>0</v>
      </c>
      <c r="F27" s="26">
        <f t="shared" si="2"/>
        <v>70282.929000000004</v>
      </c>
      <c r="G27" s="24">
        <f>'[3]Исполнение для администрации_КБ'!O28</f>
        <v>70282.929000000004</v>
      </c>
      <c r="H27" s="25">
        <f t="shared" si="3"/>
        <v>0</v>
      </c>
      <c r="I27" s="39">
        <f t="shared" si="4"/>
        <v>100</v>
      </c>
      <c r="J27" s="380">
        <f t="shared" si="5"/>
        <v>25796.7</v>
      </c>
      <c r="K27" s="37">
        <f>'[4]Проверочная  таблица'!H26/1000</f>
        <v>25796.7</v>
      </c>
      <c r="L27" s="36">
        <f>'[4]Проверочная  таблица'!I26/1000</f>
        <v>25796.7</v>
      </c>
      <c r="M27" s="72">
        <f t="shared" si="6"/>
        <v>100</v>
      </c>
      <c r="N27" s="380">
        <f t="shared" si="7"/>
        <v>27840.3</v>
      </c>
      <c r="O27" s="36">
        <f>'[4]Проверочная  таблица'!F26/1000</f>
        <v>27840.3</v>
      </c>
      <c r="P27" s="37">
        <f>'[4]Проверочная  таблица'!G26/1000</f>
        <v>27840.3</v>
      </c>
      <c r="Q27" s="38">
        <f t="shared" si="8"/>
        <v>100</v>
      </c>
      <c r="R27" s="380">
        <f>'[5]Финансовая  помощь  (план)'!L25</f>
        <v>8549.1</v>
      </c>
      <c r="S27" s="74">
        <f>('[4]Проверочная  таблица'!N26+'[4]Проверочная  таблица'!P26)/1000</f>
        <v>14645.929</v>
      </c>
      <c r="T27" s="74">
        <f>('[4]Проверочная  таблица'!O26+'[4]Проверочная  таблица'!Q26)/1000</f>
        <v>14645.929</v>
      </c>
      <c r="U27" s="31">
        <f t="shared" si="9"/>
        <v>100</v>
      </c>
      <c r="V27" s="33"/>
      <c r="W27" s="26">
        <f>'[5]Дотация  из  ОБ_факт'!AC22/1000</f>
        <v>1500</v>
      </c>
      <c r="X27" s="32">
        <f>'[4]Проверочная  таблица'!AC26/1000</f>
        <v>1500</v>
      </c>
      <c r="Y27" s="33">
        <f t="shared" si="10"/>
        <v>100</v>
      </c>
      <c r="Z27" s="33"/>
      <c r="AA27" s="23">
        <f>'[5]Дотация  из  ОБ_факт'!AE22/1000</f>
        <v>500</v>
      </c>
      <c r="AB27" s="26">
        <f>'[4]Проверочная  таблица'!X26/1000</f>
        <v>500</v>
      </c>
      <c r="AC27" s="33">
        <f t="shared" si="11"/>
        <v>100</v>
      </c>
      <c r="AD27" s="33"/>
      <c r="AE27" s="32">
        <f>'[5]Дотация  из  ОБ_факт'!AG22/1000</f>
        <v>0</v>
      </c>
      <c r="AF27" s="26">
        <f>'[4]Проверочная  таблица'!Y26/1000</f>
        <v>0</v>
      </c>
      <c r="AG27" s="33">
        <f t="shared" si="12"/>
        <v>0</v>
      </c>
      <c r="AH27" s="33"/>
      <c r="AI27" s="26">
        <f>'[5]Дотация  из  ОБ_факт'!AI22/1000</f>
        <v>0</v>
      </c>
      <c r="AJ27" s="32">
        <f>'[4]Проверочная  таблица'!AD26/1000</f>
        <v>0</v>
      </c>
      <c r="AK27" s="33">
        <f t="shared" si="13"/>
        <v>0</v>
      </c>
      <c r="AL27" s="33"/>
      <c r="AM27" s="26">
        <f>'[5]Дотация  из  ОБ_факт'!AK22/1000</f>
        <v>0</v>
      </c>
      <c r="AN27" s="34">
        <f>'[4]Проверочная  таблица'!Z26/1000</f>
        <v>0</v>
      </c>
      <c r="AO27" s="33">
        <f t="shared" si="14"/>
        <v>0</v>
      </c>
    </row>
    <row r="28" spans="1:41" ht="19.5" customHeight="1">
      <c r="A28" s="35" t="s">
        <v>44</v>
      </c>
      <c r="B28" s="23">
        <f t="shared" si="0"/>
        <v>169624.09999999998</v>
      </c>
      <c r="C28" s="23">
        <f t="shared" si="0"/>
        <v>191264.03499999997</v>
      </c>
      <c r="D28" s="24">
        <f>'[3]Исполнение для администрации_КБ'!N29</f>
        <v>191264.035</v>
      </c>
      <c r="E28" s="25">
        <f t="shared" si="1"/>
        <v>0</v>
      </c>
      <c r="F28" s="26">
        <f t="shared" si="2"/>
        <v>191264.03499999997</v>
      </c>
      <c r="G28" s="24">
        <f>'[3]Исполнение для администрации_КБ'!O29</f>
        <v>191264.035</v>
      </c>
      <c r="H28" s="25">
        <f t="shared" si="3"/>
        <v>0</v>
      </c>
      <c r="I28" s="39">
        <f t="shared" si="4"/>
        <v>100</v>
      </c>
      <c r="J28" s="380">
        <f t="shared" si="5"/>
        <v>93266.4</v>
      </c>
      <c r="K28" s="37">
        <f>'[4]Проверочная  таблица'!H27/1000</f>
        <v>93266.4</v>
      </c>
      <c r="L28" s="36">
        <f>'[4]Проверочная  таблица'!I27/1000</f>
        <v>93266.4</v>
      </c>
      <c r="M28" s="72">
        <f t="shared" si="6"/>
        <v>100</v>
      </c>
      <c r="N28" s="380">
        <f t="shared" si="7"/>
        <v>58823.199999999997</v>
      </c>
      <c r="O28" s="36">
        <f>'[4]Проверочная  таблица'!F27/1000</f>
        <v>58823.199999999997</v>
      </c>
      <c r="P28" s="37">
        <f>'[4]Проверочная  таблица'!G27/1000</f>
        <v>58823.199999999997</v>
      </c>
      <c r="Q28" s="38">
        <f t="shared" si="8"/>
        <v>100</v>
      </c>
      <c r="R28" s="380">
        <f>'[5]Финансовая  помощь  (план)'!L26</f>
        <v>17534.5</v>
      </c>
      <c r="S28" s="74">
        <f>('[4]Проверочная  таблица'!N27+'[4]Проверочная  таблица'!P27)/1000</f>
        <v>37516.951000000001</v>
      </c>
      <c r="T28" s="74">
        <f>('[4]Проверочная  таблица'!O27+'[4]Проверочная  таблица'!Q27)/1000</f>
        <v>37516.951000000001</v>
      </c>
      <c r="U28" s="31">
        <f t="shared" si="9"/>
        <v>100</v>
      </c>
      <c r="V28" s="33"/>
      <c r="W28" s="26">
        <f>'[5]Дотация  из  ОБ_факт'!AC23/1000</f>
        <v>600</v>
      </c>
      <c r="X28" s="32">
        <f>'[4]Проверочная  таблица'!AC27/1000</f>
        <v>600</v>
      </c>
      <c r="Y28" s="33">
        <f t="shared" si="10"/>
        <v>100</v>
      </c>
      <c r="Z28" s="33"/>
      <c r="AA28" s="23">
        <f>'[5]Дотация  из  ОБ_факт'!AE23/1000</f>
        <v>0</v>
      </c>
      <c r="AB28" s="26">
        <f>'[4]Проверочная  таблица'!X27/1000</f>
        <v>0</v>
      </c>
      <c r="AC28" s="33">
        <f t="shared" si="11"/>
        <v>0</v>
      </c>
      <c r="AD28" s="33"/>
      <c r="AE28" s="32">
        <f>'[5]Дотация  из  ОБ_факт'!AG23/1000</f>
        <v>0</v>
      </c>
      <c r="AF28" s="26">
        <f>'[4]Проверочная  таблица'!Y27/1000</f>
        <v>0</v>
      </c>
      <c r="AG28" s="33">
        <f t="shared" si="12"/>
        <v>0</v>
      </c>
      <c r="AH28" s="33"/>
      <c r="AI28" s="26">
        <f>'[5]Дотация  из  ОБ_факт'!AI23/1000</f>
        <v>0</v>
      </c>
      <c r="AJ28" s="32">
        <f>'[4]Проверочная  таблица'!AD27/1000</f>
        <v>0</v>
      </c>
      <c r="AK28" s="33">
        <f t="shared" si="13"/>
        <v>0</v>
      </c>
      <c r="AL28" s="33"/>
      <c r="AM28" s="26">
        <f>'[5]Дотация  из  ОБ_факт'!AK23/1000</f>
        <v>1057.4839999999999</v>
      </c>
      <c r="AN28" s="34">
        <f>'[4]Проверочная  таблица'!Z27/1000</f>
        <v>1057.4839999999999</v>
      </c>
      <c r="AO28" s="33">
        <f t="shared" si="14"/>
        <v>100</v>
      </c>
    </row>
    <row r="29" spans="1:41" ht="19.5" customHeight="1">
      <c r="A29" s="35" t="s">
        <v>45</v>
      </c>
      <c r="B29" s="23">
        <f t="shared" si="0"/>
        <v>68327.7</v>
      </c>
      <c r="C29" s="23">
        <f t="shared" si="0"/>
        <v>80735.646999999997</v>
      </c>
      <c r="D29" s="24">
        <f>'[3]Исполнение для администрации_КБ'!N30</f>
        <v>80735.646999999997</v>
      </c>
      <c r="E29" s="25">
        <f t="shared" si="1"/>
        <v>0</v>
      </c>
      <c r="F29" s="26">
        <f t="shared" si="2"/>
        <v>80735.646999999997</v>
      </c>
      <c r="G29" s="24">
        <f>'[3]Исполнение для администрации_КБ'!O30</f>
        <v>80735.646999999997</v>
      </c>
      <c r="H29" s="25">
        <f t="shared" si="3"/>
        <v>0</v>
      </c>
      <c r="I29" s="39">
        <f t="shared" si="4"/>
        <v>100</v>
      </c>
      <c r="J29" s="380">
        <f t="shared" si="5"/>
        <v>26291.5</v>
      </c>
      <c r="K29" s="37">
        <f>'[4]Проверочная  таблица'!H28/1000</f>
        <v>26291.5</v>
      </c>
      <c r="L29" s="36">
        <f>'[4]Проверочная  таблица'!I28/1000</f>
        <v>26291.5</v>
      </c>
      <c r="M29" s="72">
        <f t="shared" si="6"/>
        <v>100</v>
      </c>
      <c r="N29" s="380">
        <f t="shared" si="7"/>
        <v>32300.9</v>
      </c>
      <c r="O29" s="36">
        <f>'[4]Проверочная  таблица'!F28/1000</f>
        <v>32300.9</v>
      </c>
      <c r="P29" s="37">
        <f>'[4]Проверочная  таблица'!G28/1000</f>
        <v>32300.9</v>
      </c>
      <c r="Q29" s="38">
        <f t="shared" si="8"/>
        <v>100</v>
      </c>
      <c r="R29" s="380">
        <f>'[5]Финансовая  помощь  (план)'!L27</f>
        <v>9735.2999999999993</v>
      </c>
      <c r="S29" s="74">
        <f>('[4]Проверочная  таблица'!N28+'[4]Проверочная  таблица'!P28)/1000</f>
        <v>20643.246999999999</v>
      </c>
      <c r="T29" s="74">
        <f>('[4]Проверочная  таблица'!O28+'[4]Проверочная  таблица'!Q28)/1000</f>
        <v>20643.246999999999</v>
      </c>
      <c r="U29" s="31">
        <f t="shared" si="9"/>
        <v>100</v>
      </c>
      <c r="V29" s="33"/>
      <c r="W29" s="26">
        <f>'[5]Дотация  из  ОБ_факт'!AC24/1000</f>
        <v>0</v>
      </c>
      <c r="X29" s="32">
        <f>'[4]Проверочная  таблица'!AC28/1000</f>
        <v>0</v>
      </c>
      <c r="Y29" s="33">
        <f t="shared" si="10"/>
        <v>0</v>
      </c>
      <c r="Z29" s="33"/>
      <c r="AA29" s="23">
        <f>'[5]Дотация  из  ОБ_факт'!AE24/1000</f>
        <v>1500</v>
      </c>
      <c r="AB29" s="26">
        <f>'[4]Проверочная  таблица'!X28/1000</f>
        <v>1500</v>
      </c>
      <c r="AC29" s="33">
        <f t="shared" si="11"/>
        <v>100</v>
      </c>
      <c r="AD29" s="33"/>
      <c r="AE29" s="32">
        <f>'[5]Дотация  из  ОБ_факт'!AG24/1000</f>
        <v>0</v>
      </c>
      <c r="AF29" s="26">
        <f>'[4]Проверочная  таблица'!Y28/1000</f>
        <v>0</v>
      </c>
      <c r="AG29" s="33">
        <f t="shared" si="12"/>
        <v>0</v>
      </c>
      <c r="AH29" s="33"/>
      <c r="AI29" s="26">
        <f>'[5]Дотация  из  ОБ_факт'!AI24/1000</f>
        <v>0</v>
      </c>
      <c r="AJ29" s="32">
        <f>'[4]Проверочная  таблица'!AD28/1000</f>
        <v>0</v>
      </c>
      <c r="AK29" s="33">
        <f t="shared" si="13"/>
        <v>0</v>
      </c>
      <c r="AL29" s="33"/>
      <c r="AM29" s="26">
        <f>'[5]Дотация  из  ОБ_факт'!AK24/1000</f>
        <v>0</v>
      </c>
      <c r="AN29" s="34">
        <f>'[4]Проверочная  таблица'!Z28/1000</f>
        <v>0</v>
      </c>
      <c r="AO29" s="33">
        <f t="shared" si="14"/>
        <v>0</v>
      </c>
    </row>
    <row r="30" spans="1:41" ht="19.5" customHeight="1" thickBot="1">
      <c r="A30" s="40" t="s">
        <v>46</v>
      </c>
      <c r="B30" s="23">
        <f t="shared" si="0"/>
        <v>100709.9</v>
      </c>
      <c r="C30" s="23">
        <f t="shared" si="0"/>
        <v>106381.12299999999</v>
      </c>
      <c r="D30" s="24">
        <f>'[3]Исполнение для администрации_КБ'!N31</f>
        <v>106381.12300000001</v>
      </c>
      <c r="E30" s="25">
        <f t="shared" si="1"/>
        <v>0</v>
      </c>
      <c r="F30" s="26">
        <f t="shared" si="2"/>
        <v>106381.12299999999</v>
      </c>
      <c r="G30" s="24">
        <f>'[3]Исполнение для администрации_КБ'!O31</f>
        <v>106381.12300000001</v>
      </c>
      <c r="H30" s="25">
        <f t="shared" si="3"/>
        <v>0</v>
      </c>
      <c r="I30" s="41">
        <f t="shared" si="4"/>
        <v>100</v>
      </c>
      <c r="J30" s="380">
        <f t="shared" si="5"/>
        <v>36631.699999999997</v>
      </c>
      <c r="K30" s="43">
        <f>'[4]Проверочная  таблица'!H29/1000</f>
        <v>36631.699999999997</v>
      </c>
      <c r="L30" s="42">
        <f>'[4]Проверочная  таблица'!I29/1000</f>
        <v>36631.699999999997</v>
      </c>
      <c r="M30" s="381">
        <f t="shared" si="6"/>
        <v>100</v>
      </c>
      <c r="N30" s="380">
        <f t="shared" si="7"/>
        <v>48506.1</v>
      </c>
      <c r="O30" s="42">
        <f>'[4]Проверочная  таблица'!F29/1000</f>
        <v>48506.1</v>
      </c>
      <c r="P30" s="43">
        <f>'[4]Проверочная  таблица'!G29/1000</f>
        <v>48506.1</v>
      </c>
      <c r="Q30" s="44">
        <f t="shared" si="8"/>
        <v>100</v>
      </c>
      <c r="R30" s="380">
        <f>'[5]Финансовая  помощь  (план)'!L28</f>
        <v>15572.1</v>
      </c>
      <c r="S30" s="382">
        <f>('[4]Проверочная  таблица'!N29+'[4]Проверочная  таблица'!P29)/1000</f>
        <v>16233.848</v>
      </c>
      <c r="T30" s="383">
        <f>('[4]Проверочная  таблица'!O29+'[4]Проверочная  таблица'!Q29)/1000</f>
        <v>16233.848</v>
      </c>
      <c r="U30" s="31">
        <f t="shared" si="9"/>
        <v>100</v>
      </c>
      <c r="V30" s="33"/>
      <c r="W30" s="26">
        <f>'[5]Дотация  из  ОБ_факт'!AC25/1000</f>
        <v>300</v>
      </c>
      <c r="X30" s="32">
        <f>'[4]Проверочная  таблица'!AC29/1000</f>
        <v>300</v>
      </c>
      <c r="Y30" s="33">
        <f t="shared" si="10"/>
        <v>100</v>
      </c>
      <c r="Z30" s="33"/>
      <c r="AA30" s="23">
        <f>'[5]Дотация  из  ОБ_факт'!AE25/1000</f>
        <v>0</v>
      </c>
      <c r="AB30" s="26">
        <f>'[4]Проверочная  таблица'!X29/1000</f>
        <v>0</v>
      </c>
      <c r="AC30" s="33">
        <f t="shared" si="11"/>
        <v>0</v>
      </c>
      <c r="AD30" s="33"/>
      <c r="AE30" s="32">
        <f>'[5]Дотация  из  ОБ_факт'!AG25/1000</f>
        <v>1500</v>
      </c>
      <c r="AF30" s="26">
        <f>'[4]Проверочная  таблица'!Y29/1000</f>
        <v>1500</v>
      </c>
      <c r="AG30" s="33">
        <f t="shared" si="12"/>
        <v>100</v>
      </c>
      <c r="AH30" s="33"/>
      <c r="AI30" s="26">
        <f>'[5]Дотация  из  ОБ_факт'!AI25/1000</f>
        <v>1800</v>
      </c>
      <c r="AJ30" s="32">
        <f>'[4]Проверочная  таблица'!AD29/1000</f>
        <v>1800</v>
      </c>
      <c r="AK30" s="33">
        <f t="shared" si="13"/>
        <v>100</v>
      </c>
      <c r="AL30" s="33"/>
      <c r="AM30" s="26">
        <f>'[5]Дотация  из  ОБ_факт'!AK25/1000</f>
        <v>1409.4749999999999</v>
      </c>
      <c r="AN30" s="34">
        <f>'[4]Проверочная  таблица'!Z29/1000</f>
        <v>1409.4749999999999</v>
      </c>
      <c r="AO30" s="33">
        <f t="shared" si="14"/>
        <v>100</v>
      </c>
    </row>
    <row r="31" spans="1:41" ht="19.5" customHeight="1" thickBot="1">
      <c r="A31" s="45" t="s">
        <v>47</v>
      </c>
      <c r="B31" s="46">
        <f t="shared" ref="B31:H31" si="15">SUM(B13:B30)</f>
        <v>1510389.3</v>
      </c>
      <c r="C31" s="46">
        <f t="shared" si="15"/>
        <v>1901977.7169999999</v>
      </c>
      <c r="D31" s="47">
        <f t="shared" si="15"/>
        <v>1901977.7169999999</v>
      </c>
      <c r="E31" s="48">
        <f t="shared" si="15"/>
        <v>0</v>
      </c>
      <c r="F31" s="46">
        <f t="shared" si="15"/>
        <v>1901977.7169999999</v>
      </c>
      <c r="G31" s="47">
        <f t="shared" si="15"/>
        <v>1901977.7169999999</v>
      </c>
      <c r="H31" s="48">
        <f t="shared" si="15"/>
        <v>0</v>
      </c>
      <c r="I31" s="49">
        <f>IF(ISERROR(F31/C31*100),,F31/C31*100)</f>
        <v>100</v>
      </c>
      <c r="J31" s="46">
        <f>SUM(J13:J30)</f>
        <v>623675</v>
      </c>
      <c r="K31" s="51">
        <f>SUM(K13:K30)</f>
        <v>623675</v>
      </c>
      <c r="L31" s="50">
        <f>SUM(L13:L30)</f>
        <v>623675</v>
      </c>
      <c r="M31" s="384">
        <f>IF(ISERROR(L31/K31*100),,L31/K31*100)</f>
        <v>100</v>
      </c>
      <c r="N31" s="46">
        <f>SUM(N13:N30)</f>
        <v>550785.19999999995</v>
      </c>
      <c r="O31" s="50">
        <f>SUM(O13:O30)</f>
        <v>550785.19999999995</v>
      </c>
      <c r="P31" s="51">
        <f>SUM(P13:P30)</f>
        <v>550785.19999999995</v>
      </c>
      <c r="Q31" s="52">
        <f>IF(ISERROR(P31/O31*100),,P31/O31*100)</f>
        <v>100</v>
      </c>
      <c r="R31" s="46">
        <f>SUM(R13:R30)</f>
        <v>335929.1</v>
      </c>
      <c r="S31" s="51">
        <f>SUM(S13:S30)</f>
        <v>699317.51699999988</v>
      </c>
      <c r="T31" s="46">
        <f>SUM(T13:T30)</f>
        <v>699317.51699999988</v>
      </c>
      <c r="U31" s="49">
        <f>IF(ISERROR(T31/S31*100),,T31/S31*100)</f>
        <v>100</v>
      </c>
      <c r="V31" s="46">
        <f>SUM(V13:V30)</f>
        <v>0</v>
      </c>
      <c r="W31" s="46">
        <f>SUM(W13:W30)</f>
        <v>6000</v>
      </c>
      <c r="X31" s="53">
        <f>SUM(X13:X30)</f>
        <v>6000</v>
      </c>
      <c r="Y31" s="49">
        <f>IF(ISERROR(X31/W31*100),,X31/W31*100)</f>
        <v>100</v>
      </c>
      <c r="Z31" s="46">
        <f>SUM(Z13:Z30)</f>
        <v>0</v>
      </c>
      <c r="AA31" s="54">
        <f>SUM(AA13:AA30)</f>
        <v>4800</v>
      </c>
      <c r="AB31" s="46">
        <f>SUM(AB13:AB30)</f>
        <v>4800</v>
      </c>
      <c r="AC31" s="49">
        <f>IF(ISERROR(AB31/AA31*100),,AB31/AA31*100)</f>
        <v>100</v>
      </c>
      <c r="AD31" s="46">
        <f>SUM(AD13:AD30)</f>
        <v>0</v>
      </c>
      <c r="AE31" s="53">
        <f>SUM(AE13:AE30)</f>
        <v>5400</v>
      </c>
      <c r="AF31" s="46">
        <f>SUM(AF13:AF30)</f>
        <v>5400</v>
      </c>
      <c r="AG31" s="49">
        <f>IF(ISERROR(AF31/AE31*100),,AF31/AE31*100)</f>
        <v>100</v>
      </c>
      <c r="AH31" s="46">
        <f>SUM(AH13:AH30)</f>
        <v>0</v>
      </c>
      <c r="AI31" s="46">
        <f>SUM(AI13:AI30)</f>
        <v>6000</v>
      </c>
      <c r="AJ31" s="53">
        <f>SUM(AJ13:AJ30)</f>
        <v>6000</v>
      </c>
      <c r="AK31" s="49">
        <f>IF(ISERROR(AJ31/AI31*100),,AJ31/AI31*100)</f>
        <v>100</v>
      </c>
      <c r="AL31" s="46">
        <f>SUM(AL13:AL30)</f>
        <v>0</v>
      </c>
      <c r="AM31" s="46">
        <f>SUM(AM13:AM30)</f>
        <v>6000</v>
      </c>
      <c r="AN31" s="46">
        <f>SUM(AN13:AN30)</f>
        <v>6000</v>
      </c>
      <c r="AO31" s="49">
        <f>IF(ISERROR(AN31/AM31*100),,AN31/AM31*100)</f>
        <v>100</v>
      </c>
    </row>
    <row r="32" spans="1:41" ht="19.5" customHeight="1">
      <c r="A32" s="55"/>
      <c r="B32" s="56"/>
      <c r="C32" s="56"/>
      <c r="D32" s="57"/>
      <c r="E32" s="58"/>
      <c r="F32" s="59"/>
      <c r="G32" s="57"/>
      <c r="H32" s="58"/>
      <c r="I32" s="60"/>
      <c r="J32" s="385"/>
      <c r="K32" s="61"/>
      <c r="L32" s="62"/>
      <c r="M32" s="63"/>
      <c r="N32" s="386"/>
      <c r="O32" s="59"/>
      <c r="P32" s="64"/>
      <c r="Q32" s="65"/>
      <c r="R32" s="385"/>
      <c r="S32" s="61"/>
      <c r="T32" s="62"/>
      <c r="U32" s="65"/>
      <c r="V32" s="386"/>
      <c r="W32" s="62"/>
      <c r="X32" s="64"/>
      <c r="Y32" s="65"/>
      <c r="Z32" s="386"/>
      <c r="AA32" s="66"/>
      <c r="AB32" s="62"/>
      <c r="AC32" s="65"/>
      <c r="AD32" s="385"/>
      <c r="AE32" s="64"/>
      <c r="AF32" s="62"/>
      <c r="AG32" s="65"/>
      <c r="AH32" s="386"/>
      <c r="AI32" s="62"/>
      <c r="AJ32" s="64"/>
      <c r="AK32" s="65"/>
      <c r="AL32" s="386"/>
      <c r="AM32" s="62"/>
      <c r="AN32" s="62"/>
      <c r="AO32" s="65"/>
    </row>
    <row r="33" spans="1:41" ht="19.5" customHeight="1">
      <c r="A33" s="67" t="s">
        <v>48</v>
      </c>
      <c r="B33" s="36">
        <f>J33+N33+R33+V33+Z33+AH33+AL33+AD33</f>
        <v>211781.6</v>
      </c>
      <c r="C33" s="36">
        <f>K33+O33+S33+W33+AA33+AI33+AM33+AE33</f>
        <v>287711.88500000001</v>
      </c>
      <c r="D33" s="68">
        <f>'[3]Исполнение для администрации_КБ'!N34</f>
        <v>287711.88500000001</v>
      </c>
      <c r="E33" s="69">
        <f t="shared" ref="E33:E34" si="16">D33-C33</f>
        <v>0</v>
      </c>
      <c r="F33" s="36">
        <f t="shared" ref="F33:F34" si="17">L33+P33+T33+X33+AB33+AJ33+AN33+AF33</f>
        <v>287711.88500000001</v>
      </c>
      <c r="G33" s="68">
        <f>'[3]Исполнение для администрации_КБ'!O34</f>
        <v>287711.88500000001</v>
      </c>
      <c r="H33" s="69">
        <f>G33-F33</f>
        <v>0</v>
      </c>
      <c r="I33" s="70">
        <f>IF(ISERROR(F33/C33*100),,F33/C33*100)</f>
        <v>100</v>
      </c>
      <c r="J33" s="387">
        <f t="shared" ref="J33:J34" si="18">K33</f>
        <v>0</v>
      </c>
      <c r="K33" s="74">
        <f>'[4]Проверочная  таблица'!H32/1000</f>
        <v>0</v>
      </c>
      <c r="L33" s="37">
        <f>'[4]Проверочная  таблица'!I32/1000</f>
        <v>0</v>
      </c>
      <c r="M33" s="38">
        <f t="shared" ref="M33:M34" si="19">IF(ISERROR(L33/K33*100),,L33/K33*100)</f>
        <v>0</v>
      </c>
      <c r="N33" s="387">
        <f t="shared" ref="N33:N34" si="20">O33</f>
        <v>211781.6</v>
      </c>
      <c r="O33" s="36">
        <f>'[4]Проверочная  таблица'!F32/1000</f>
        <v>211781.6</v>
      </c>
      <c r="P33" s="37">
        <f>'[4]Проверочная  таблица'!G32/1000</f>
        <v>211781.6</v>
      </c>
      <c r="Q33" s="38">
        <f t="shared" ref="Q33:Q34" si="21">IF(ISERROR(P33/O33*100),,P33/O33*100)</f>
        <v>100</v>
      </c>
      <c r="R33" s="387">
        <f>'[5]Финансовая  помощь  (план)'!L31</f>
        <v>0</v>
      </c>
      <c r="S33" s="37">
        <f>('[4]Проверочная  таблица'!N32+'[4]Проверочная  таблица'!P32)/1000</f>
        <v>74730.285000000003</v>
      </c>
      <c r="T33" s="36">
        <f>('[4]Проверочная  таблица'!O32+'[4]Проверочная  таблица'!Q32)/1000</f>
        <v>74730.285000000003</v>
      </c>
      <c r="U33" s="73">
        <f t="shared" ref="U33:U34" si="22">IF(ISERROR(T33/S33*100),,T33/S33*100)</f>
        <v>100</v>
      </c>
      <c r="V33" s="388"/>
      <c r="W33" s="36">
        <f>'[5]Дотация  из  ОБ_факт'!AC28/1000</f>
        <v>0</v>
      </c>
      <c r="X33" s="37">
        <f>'[4]Проверочная  таблица'!AC32/1000</f>
        <v>0</v>
      </c>
      <c r="Y33" s="38">
        <f t="shared" ref="Y33:Y34" si="23">IF(ISERROR(X33/W33*100),,X33/W33*100)</f>
        <v>0</v>
      </c>
      <c r="Z33" s="388"/>
      <c r="AA33" s="71">
        <f>'[5]Дотация  из  ОБ_факт'!AE28/1000</f>
        <v>1200</v>
      </c>
      <c r="AB33" s="36">
        <f>'[4]Проверочная  таблица'!X32/1000</f>
        <v>1200</v>
      </c>
      <c r="AC33" s="38">
        <f t="shared" ref="AC33:AC34" si="24">IF(ISERROR(AB33/AA33*100),,AB33/AA33*100)</f>
        <v>100</v>
      </c>
      <c r="AD33" s="38"/>
      <c r="AE33" s="37">
        <f>'[5]Дотация  из  ОБ_факт'!AG28/1000</f>
        <v>0</v>
      </c>
      <c r="AF33" s="36">
        <f>'[4]Проверочная  таблица'!Y32/1000</f>
        <v>0</v>
      </c>
      <c r="AG33" s="38">
        <f t="shared" ref="AG33:AG34" si="25">IF(ISERROR(AF33/AE33*100),,AF33/AE33*100)</f>
        <v>0</v>
      </c>
      <c r="AH33" s="388"/>
      <c r="AI33" s="36">
        <f>'[5]Дотация  из  ОБ_факт'!AI28/1000</f>
        <v>0</v>
      </c>
      <c r="AJ33" s="37">
        <f>'[4]Проверочная  таблица'!AD32/1000</f>
        <v>0</v>
      </c>
      <c r="AK33" s="38">
        <f t="shared" ref="AK33:AK34" si="26">IF(ISERROR(AJ33/AI33*100),,AJ33/AI33*100)</f>
        <v>0</v>
      </c>
      <c r="AL33" s="388"/>
      <c r="AM33" s="36">
        <f>'[5]Дотация  из  ОБ_факт'!AK28/1000</f>
        <v>0</v>
      </c>
      <c r="AN33" s="74">
        <f>'[4]Проверочная  таблица'!Z32/1000</f>
        <v>0</v>
      </c>
      <c r="AO33" s="38">
        <f t="shared" ref="AO33:AO34" si="27">IF(ISERROR(AN33/AM33*100),,AN33/AM33*100)</f>
        <v>0</v>
      </c>
    </row>
    <row r="34" spans="1:41" ht="19.5" customHeight="1" thickBot="1">
      <c r="A34" s="75" t="s">
        <v>49</v>
      </c>
      <c r="B34" s="23">
        <f>J34+N34+R34+V34+Z34+AH34+AL34+AD34</f>
        <v>402188.1</v>
      </c>
      <c r="C34" s="23">
        <f>K34+O34+S34+W34+AA34+AI34+AM34+AE34</f>
        <v>628734.89800000004</v>
      </c>
      <c r="D34" s="24">
        <f>'[3]Исполнение для администрации_КБ'!N35</f>
        <v>628734.89800000004</v>
      </c>
      <c r="E34" s="25">
        <f t="shared" si="16"/>
        <v>0</v>
      </c>
      <c r="F34" s="26">
        <f t="shared" si="17"/>
        <v>628734.89800000004</v>
      </c>
      <c r="G34" s="24">
        <f>'[3]Исполнение для администрации_КБ'!O35</f>
        <v>628734.89800000004</v>
      </c>
      <c r="H34" s="25">
        <f>G34-F34</f>
        <v>0</v>
      </c>
      <c r="I34" s="76">
        <f>IF(ISERROR(F34/C34*100),,F34/C34*100)</f>
        <v>100</v>
      </c>
      <c r="J34" s="380">
        <f t="shared" si="18"/>
        <v>0</v>
      </c>
      <c r="K34" s="34">
        <f>'[4]Проверочная  таблица'!H33/1000</f>
        <v>0</v>
      </c>
      <c r="L34" s="32">
        <f>'[4]Проверочная  таблица'!I33/1000</f>
        <v>0</v>
      </c>
      <c r="M34" s="33">
        <f t="shared" si="19"/>
        <v>0</v>
      </c>
      <c r="N34" s="380">
        <f t="shared" si="20"/>
        <v>402188.1</v>
      </c>
      <c r="O34" s="26">
        <f>'[4]Проверочная  таблица'!F33/1000</f>
        <v>402188.1</v>
      </c>
      <c r="P34" s="32">
        <f>'[4]Проверочная  таблица'!G33/1000</f>
        <v>402188.1</v>
      </c>
      <c r="Q34" s="33">
        <f t="shared" si="21"/>
        <v>100</v>
      </c>
      <c r="R34" s="380">
        <f>'[5]Финансовая  помощь  (план)'!L32</f>
        <v>0</v>
      </c>
      <c r="S34" s="32">
        <f>('[4]Проверочная  таблица'!N33+'[4]Проверочная  таблица'!P33)/1000</f>
        <v>225946.79800000001</v>
      </c>
      <c r="T34" s="26">
        <f>('[4]Проверочная  таблица'!O33+'[4]Проверочная  таблица'!Q33)/1000</f>
        <v>225946.79800000001</v>
      </c>
      <c r="U34" s="31">
        <f t="shared" si="22"/>
        <v>100</v>
      </c>
      <c r="V34" s="27"/>
      <c r="W34" s="26">
        <f>'[5]Дотация  из  ОБ_факт'!AC29/1000</f>
        <v>0</v>
      </c>
      <c r="X34" s="32">
        <f>'[4]Проверочная  таблица'!AC33/1000</f>
        <v>0</v>
      </c>
      <c r="Y34" s="33">
        <f t="shared" si="23"/>
        <v>0</v>
      </c>
      <c r="Z34" s="27"/>
      <c r="AA34" s="23">
        <f>'[5]Дотация  из  ОБ_факт'!AE29/1000</f>
        <v>0</v>
      </c>
      <c r="AB34" s="26">
        <f>'[4]Проверочная  таблица'!X33/1000</f>
        <v>0</v>
      </c>
      <c r="AC34" s="33">
        <f t="shared" si="24"/>
        <v>0</v>
      </c>
      <c r="AD34" s="33"/>
      <c r="AE34" s="32">
        <f>'[5]Дотация  из  ОБ_факт'!AG29/1000</f>
        <v>600</v>
      </c>
      <c r="AF34" s="26">
        <f>'[4]Проверочная  таблица'!Y33/1000</f>
        <v>600</v>
      </c>
      <c r="AG34" s="33">
        <f t="shared" si="25"/>
        <v>100</v>
      </c>
      <c r="AH34" s="27"/>
      <c r="AI34" s="26">
        <f>'[5]Дотация  из  ОБ_факт'!AI29/1000</f>
        <v>0</v>
      </c>
      <c r="AJ34" s="32">
        <f>'[4]Проверочная  таблица'!AD33/1000</f>
        <v>0</v>
      </c>
      <c r="AK34" s="33">
        <f t="shared" si="26"/>
        <v>0</v>
      </c>
      <c r="AL34" s="27"/>
      <c r="AM34" s="26">
        <f>'[5]Дотация  из  ОБ_факт'!AK29/1000</f>
        <v>0</v>
      </c>
      <c r="AN34" s="34">
        <f>'[4]Проверочная  таблица'!Z33/1000</f>
        <v>0</v>
      </c>
      <c r="AO34" s="33">
        <f t="shared" si="27"/>
        <v>0</v>
      </c>
    </row>
    <row r="35" spans="1:41" ht="19.5" customHeight="1" thickBot="1">
      <c r="A35" s="77" t="s">
        <v>50</v>
      </c>
      <c r="B35" s="78">
        <f t="shared" ref="B35:H35" si="28">SUM(B33:B34)</f>
        <v>613969.69999999995</v>
      </c>
      <c r="C35" s="78">
        <f t="shared" si="28"/>
        <v>916446.78300000005</v>
      </c>
      <c r="D35" s="79">
        <f t="shared" si="28"/>
        <v>916446.78300000005</v>
      </c>
      <c r="E35" s="79">
        <f t="shared" si="28"/>
        <v>0</v>
      </c>
      <c r="F35" s="80">
        <f t="shared" si="28"/>
        <v>916446.78300000005</v>
      </c>
      <c r="G35" s="79">
        <f t="shared" si="28"/>
        <v>916446.78300000005</v>
      </c>
      <c r="H35" s="81">
        <f t="shared" si="28"/>
        <v>0</v>
      </c>
      <c r="I35" s="49">
        <f>IF(ISERROR(F35/C35*100),,F35/C35*100)</f>
        <v>100</v>
      </c>
      <c r="J35" s="80">
        <f>SUM(J33:J34)</f>
        <v>0</v>
      </c>
      <c r="K35" s="82">
        <f>SUM(K33:K34)</f>
        <v>0</v>
      </c>
      <c r="L35" s="80">
        <f>SUM(L33:L34)</f>
        <v>0</v>
      </c>
      <c r="M35" s="83">
        <f>IF(ISERROR(L35/K35*100),,L35/K35*100)</f>
        <v>0</v>
      </c>
      <c r="N35" s="80">
        <f>SUM(N33:N34)</f>
        <v>613969.69999999995</v>
      </c>
      <c r="O35" s="80">
        <f>SUM(O33:O34)</f>
        <v>613969.69999999995</v>
      </c>
      <c r="P35" s="82">
        <f>SUM(P33:P34)</f>
        <v>613969.69999999995</v>
      </c>
      <c r="Q35" s="49">
        <f>IF(ISERROR(P35/O35*100),,P35/O35*100)</f>
        <v>100</v>
      </c>
      <c r="R35" s="80">
        <f>SUM(R33:R34)</f>
        <v>0</v>
      </c>
      <c r="S35" s="82">
        <f>SUM(S33:S34)</f>
        <v>300677.08299999998</v>
      </c>
      <c r="T35" s="80">
        <f>SUM(T33:T34)</f>
        <v>300677.08299999998</v>
      </c>
      <c r="U35" s="49">
        <f>IF(ISERROR(T35/S35*100),,T35/S35*100)</f>
        <v>100</v>
      </c>
      <c r="V35" s="80">
        <f>SUM(V33:V34)</f>
        <v>0</v>
      </c>
      <c r="W35" s="80">
        <f>SUM(W33:W34)</f>
        <v>0</v>
      </c>
      <c r="X35" s="82">
        <f>SUM(X33:X34)</f>
        <v>0</v>
      </c>
      <c r="Y35" s="49">
        <f>IF(ISERROR(X35/W35*100),,X35/W35*100)</f>
        <v>0</v>
      </c>
      <c r="Z35" s="80">
        <f>SUM(Z33:Z34)</f>
        <v>0</v>
      </c>
      <c r="AA35" s="78">
        <f>SUM(AA33:AA34)</f>
        <v>1200</v>
      </c>
      <c r="AB35" s="80">
        <f>SUM(AB33:AB34)</f>
        <v>1200</v>
      </c>
      <c r="AC35" s="49">
        <f>IF(ISERROR(AB35/AA35*100),,AB35/AA35*100)</f>
        <v>100</v>
      </c>
      <c r="AD35" s="80">
        <f>SUM(AD33:AD34)</f>
        <v>0</v>
      </c>
      <c r="AE35" s="82">
        <f>SUM(AE33:AE34)</f>
        <v>600</v>
      </c>
      <c r="AF35" s="80">
        <f>SUM(AF33:AF34)</f>
        <v>600</v>
      </c>
      <c r="AG35" s="49">
        <f>IF(ISERROR(AF35/AE35*100),,AF35/AE35*100)</f>
        <v>100</v>
      </c>
      <c r="AH35" s="80">
        <f>SUM(AH33:AH34)</f>
        <v>0</v>
      </c>
      <c r="AI35" s="80">
        <f>SUM(AI33:AI34)</f>
        <v>0</v>
      </c>
      <c r="AJ35" s="82">
        <f>SUM(AJ33:AJ34)</f>
        <v>0</v>
      </c>
      <c r="AK35" s="49">
        <f>IF(ISERROR(AJ35/AI35*100),,AJ35/AI35*100)</f>
        <v>0</v>
      </c>
      <c r="AL35" s="80">
        <f>SUM(AL33:AL34)</f>
        <v>0</v>
      </c>
      <c r="AM35" s="80">
        <f>SUM(AM33:AM34)</f>
        <v>0</v>
      </c>
      <c r="AN35" s="80">
        <f>SUM(AN33:AN34)</f>
        <v>0</v>
      </c>
      <c r="AO35" s="49">
        <f>IF(ISERROR(AN35/AM35*100),,AN35/AM35*100)</f>
        <v>0</v>
      </c>
    </row>
    <row r="36" spans="1:41" ht="19.5" customHeight="1">
      <c r="A36" s="389"/>
      <c r="B36" s="390"/>
      <c r="C36" s="87"/>
      <c r="D36" s="84"/>
      <c r="E36" s="84"/>
      <c r="F36" s="85"/>
      <c r="G36" s="84"/>
      <c r="H36" s="86"/>
      <c r="I36" s="85"/>
      <c r="J36" s="62"/>
      <c r="K36" s="87"/>
      <c r="L36" s="85"/>
      <c r="M36" s="88"/>
      <c r="N36" s="64"/>
      <c r="O36" s="85"/>
      <c r="P36" s="87"/>
      <c r="Q36" s="89"/>
      <c r="R36" s="62"/>
      <c r="S36" s="87"/>
      <c r="T36" s="85"/>
      <c r="U36" s="89"/>
      <c r="V36" s="64"/>
      <c r="W36" s="62"/>
      <c r="X36" s="64"/>
      <c r="Y36" s="89"/>
      <c r="Z36" s="64"/>
      <c r="AA36" s="66"/>
      <c r="AB36" s="62"/>
      <c r="AC36" s="89"/>
      <c r="AD36" s="62"/>
      <c r="AE36" s="64"/>
      <c r="AF36" s="62"/>
      <c r="AG36" s="89"/>
      <c r="AH36" s="64"/>
      <c r="AI36" s="62"/>
      <c r="AJ36" s="64"/>
      <c r="AK36" s="89"/>
      <c r="AL36" s="64"/>
      <c r="AM36" s="62"/>
      <c r="AN36" s="62"/>
      <c r="AO36" s="89"/>
    </row>
    <row r="37" spans="1:41" ht="31">
      <c r="A37" s="368" t="s">
        <v>328</v>
      </c>
      <c r="B37" s="59">
        <f t="shared" ref="B37" si="29">J37+N37+R37+V37+Z37+AH37+AL37+AD37</f>
        <v>32000</v>
      </c>
      <c r="C37" s="87"/>
      <c r="D37" s="84"/>
      <c r="E37" s="84"/>
      <c r="F37" s="85"/>
      <c r="G37" s="84"/>
      <c r="H37" s="391"/>
      <c r="I37" s="85"/>
      <c r="J37" s="62"/>
      <c r="K37" s="87"/>
      <c r="L37" s="85"/>
      <c r="M37" s="392"/>
      <c r="N37" s="64"/>
      <c r="O37" s="85"/>
      <c r="P37" s="87"/>
      <c r="Q37" s="62"/>
      <c r="R37" s="62">
        <v>17000</v>
      </c>
      <c r="S37" s="87"/>
      <c r="T37" s="85"/>
      <c r="U37" s="62"/>
      <c r="V37" s="64">
        <v>3000</v>
      </c>
      <c r="W37" s="62"/>
      <c r="X37" s="64"/>
      <c r="Y37" s="62"/>
      <c r="Z37" s="64">
        <v>3000</v>
      </c>
      <c r="AA37" s="66"/>
      <c r="AB37" s="62"/>
      <c r="AC37" s="62"/>
      <c r="AD37" s="62">
        <v>3000</v>
      </c>
      <c r="AE37" s="64"/>
      <c r="AF37" s="62"/>
      <c r="AG37" s="62"/>
      <c r="AH37" s="64">
        <v>3000</v>
      </c>
      <c r="AI37" s="62"/>
      <c r="AJ37" s="64"/>
      <c r="AK37" s="62"/>
      <c r="AL37" s="64">
        <v>3000</v>
      </c>
      <c r="AM37" s="62"/>
      <c r="AN37" s="62"/>
      <c r="AO37" s="62"/>
    </row>
    <row r="38" spans="1:41" ht="19.5" customHeight="1" thickBot="1">
      <c r="A38" s="393"/>
      <c r="B38" s="85"/>
      <c r="C38" s="87"/>
      <c r="D38" s="84"/>
      <c r="E38" s="84"/>
      <c r="F38" s="85"/>
      <c r="G38" s="84"/>
      <c r="H38" s="90"/>
      <c r="I38" s="85"/>
      <c r="J38" s="62"/>
      <c r="K38" s="87"/>
      <c r="L38" s="85"/>
      <c r="M38" s="91"/>
      <c r="N38" s="64"/>
      <c r="O38" s="85"/>
      <c r="P38" s="87"/>
      <c r="Q38" s="50"/>
      <c r="R38" s="62"/>
      <c r="S38" s="87"/>
      <c r="T38" s="85"/>
      <c r="U38" s="50"/>
      <c r="V38" s="64"/>
      <c r="W38" s="62"/>
      <c r="X38" s="64"/>
      <c r="Y38" s="50"/>
      <c r="Z38" s="64"/>
      <c r="AA38" s="66"/>
      <c r="AB38" s="62"/>
      <c r="AC38" s="50"/>
      <c r="AD38" s="62"/>
      <c r="AE38" s="64"/>
      <c r="AF38" s="62"/>
      <c r="AG38" s="50"/>
      <c r="AH38" s="64"/>
      <c r="AI38" s="62"/>
      <c r="AJ38" s="64"/>
      <c r="AK38" s="50"/>
      <c r="AL38" s="64"/>
      <c r="AM38" s="62"/>
      <c r="AN38" s="62"/>
      <c r="AO38" s="50"/>
    </row>
    <row r="39" spans="1:41" ht="19.5" customHeight="1" thickBot="1">
      <c r="A39" s="394" t="s">
        <v>51</v>
      </c>
      <c r="B39" s="80">
        <f>B31+B35+B37</f>
        <v>2156359</v>
      </c>
      <c r="C39" s="82">
        <f t="shared" ref="C39:H39" si="30">C31+C35</f>
        <v>2818424.5</v>
      </c>
      <c r="D39" s="92">
        <f t="shared" si="30"/>
        <v>2818424.5</v>
      </c>
      <c r="E39" s="92">
        <f t="shared" si="30"/>
        <v>0</v>
      </c>
      <c r="F39" s="78">
        <f t="shared" si="30"/>
        <v>2818424.5</v>
      </c>
      <c r="G39" s="79">
        <f t="shared" si="30"/>
        <v>2818424.5</v>
      </c>
      <c r="H39" s="79">
        <f t="shared" si="30"/>
        <v>0</v>
      </c>
      <c r="I39" s="49">
        <f>IF(ISERROR(F39/C39*100),,F39/C39*100)</f>
        <v>100</v>
      </c>
      <c r="J39" s="80">
        <f>J31+J35</f>
        <v>623675</v>
      </c>
      <c r="K39" s="82">
        <f>K31+K35</f>
        <v>623675</v>
      </c>
      <c r="L39" s="80">
        <f>L31+L35</f>
        <v>623675</v>
      </c>
      <c r="M39" s="83">
        <f>IF(ISERROR(L39/K39*100),,L39/K39*100)</f>
        <v>100</v>
      </c>
      <c r="N39" s="80">
        <f>N31+N35</f>
        <v>1164754.8999999999</v>
      </c>
      <c r="O39" s="80">
        <f>O31+O35</f>
        <v>1164754.8999999999</v>
      </c>
      <c r="P39" s="82">
        <f>P31+P35</f>
        <v>1164754.8999999999</v>
      </c>
      <c r="Q39" s="49">
        <f>IF(ISERROR(P39/O39*100),,P39/O39*100)</f>
        <v>100</v>
      </c>
      <c r="R39" s="80">
        <f>R31+R35+R37</f>
        <v>352929.1</v>
      </c>
      <c r="S39" s="82">
        <f>S31+S35</f>
        <v>999994.59999999986</v>
      </c>
      <c r="T39" s="80">
        <f>T31+T35</f>
        <v>999994.59999999986</v>
      </c>
      <c r="U39" s="49">
        <f>IF(ISERROR(T39/S39*100),,T39/S39*100)</f>
        <v>100</v>
      </c>
      <c r="V39" s="80">
        <f>V31+V35+V37</f>
        <v>3000</v>
      </c>
      <c r="W39" s="80">
        <f>W31+W35</f>
        <v>6000</v>
      </c>
      <c r="X39" s="82">
        <f>X31+X35</f>
        <v>6000</v>
      </c>
      <c r="Y39" s="49">
        <f>IF(ISERROR(X39/W39*100),,X39/W39*100)</f>
        <v>100</v>
      </c>
      <c r="Z39" s="80">
        <f>Z31+Z35+Z37</f>
        <v>3000</v>
      </c>
      <c r="AA39" s="78">
        <f>AA31+AA35</f>
        <v>6000</v>
      </c>
      <c r="AB39" s="80">
        <f>AB31+AB35</f>
        <v>6000</v>
      </c>
      <c r="AC39" s="49">
        <f>IF(ISERROR(AB39/AA39*100),,AB39/AA39*100)</f>
        <v>100</v>
      </c>
      <c r="AD39" s="80">
        <f>AD31+AD35+AD37</f>
        <v>3000</v>
      </c>
      <c r="AE39" s="82">
        <f>AE31+AE35</f>
        <v>6000</v>
      </c>
      <c r="AF39" s="80">
        <f>AF31+AF35</f>
        <v>6000</v>
      </c>
      <c r="AG39" s="49">
        <f>IF(ISERROR(AF39/AE39*100),,AF39/AE39*100)</f>
        <v>100</v>
      </c>
      <c r="AH39" s="80">
        <f>AH31+AH35+AH37</f>
        <v>3000</v>
      </c>
      <c r="AI39" s="80">
        <f>AI31+AI35</f>
        <v>6000</v>
      </c>
      <c r="AJ39" s="82">
        <f>AJ31+AJ35</f>
        <v>6000</v>
      </c>
      <c r="AK39" s="49">
        <f>IF(ISERROR(AJ39/AI39*100),,AJ39/AI39*100)</f>
        <v>100</v>
      </c>
      <c r="AL39" s="80">
        <f>AL31+AL35+AL37</f>
        <v>3000</v>
      </c>
      <c r="AM39" s="80">
        <f>AM31+AM35</f>
        <v>6000</v>
      </c>
      <c r="AN39" s="80">
        <f>AN31+AN35</f>
        <v>6000</v>
      </c>
      <c r="AO39" s="49">
        <f>IF(ISERROR(AN39/AM39*100),,AN39/AM39*100)</f>
        <v>100</v>
      </c>
    </row>
    <row r="40" spans="1:41" ht="15.5">
      <c r="A40" s="93"/>
      <c r="B40" s="395">
        <f>B39-'[5]Финансовая  помощь  (план)'!$C$42</f>
        <v>0</v>
      </c>
      <c r="C40" s="94">
        <f>C39-'[5]Сводная  таблица'!$D$34/1000</f>
        <v>0</v>
      </c>
      <c r="D40" s="95"/>
      <c r="E40" s="95"/>
      <c r="F40" s="94">
        <f>F39-'[5]Сводная  таблица'!$E$34/1000</f>
        <v>0</v>
      </c>
      <c r="G40" s="96"/>
      <c r="H40" s="21"/>
      <c r="I40" s="21"/>
      <c r="J40" s="21"/>
      <c r="O40" s="396">
        <f>K39+O39</f>
        <v>1788429.9</v>
      </c>
      <c r="P40" s="396">
        <f>L39+P39</f>
        <v>1788429.9</v>
      </c>
    </row>
    <row r="43" spans="1:41" ht="13">
      <c r="A43" s="97"/>
      <c r="B43" s="97"/>
    </row>
  </sheetData>
  <mergeCells count="25">
    <mergeCell ref="A6:A11"/>
    <mergeCell ref="B6:I10"/>
    <mergeCell ref="J6:Q6"/>
    <mergeCell ref="J7:Q7"/>
    <mergeCell ref="R7:AC7"/>
    <mergeCell ref="J8:Q8"/>
    <mergeCell ref="R8:AC8"/>
    <mergeCell ref="J9:Q9"/>
    <mergeCell ref="V9:AC9"/>
    <mergeCell ref="J10:M10"/>
    <mergeCell ref="N10:Q10"/>
    <mergeCell ref="R10:U10"/>
    <mergeCell ref="V10:Y10"/>
    <mergeCell ref="Z10:AC10"/>
    <mergeCell ref="AH10:AK10"/>
    <mergeCell ref="AL10:AO10"/>
    <mergeCell ref="J12:M12"/>
    <mergeCell ref="N12:Q12"/>
    <mergeCell ref="R12:U12"/>
    <mergeCell ref="V12:Y12"/>
    <mergeCell ref="Z12:AC12"/>
    <mergeCell ref="AD12:AG12"/>
    <mergeCell ref="AH12:AK12"/>
    <mergeCell ref="AL12:AO12"/>
    <mergeCell ref="AD10:AG10"/>
  </mergeCells>
  <pageMargins left="0.78740157480314965" right="0.39370078740157483" top="0.78740157480314965" bottom="0.78740157480314965" header="0.51181102362204722" footer="0.51181102362204722"/>
  <pageSetup paperSize="8" scale="75" fitToWidth="2" orientation="landscape" r:id="rId1"/>
  <headerFooter alignWithMargins="0">
    <oddFooter>&amp;R&amp;F&amp;A</oddFooter>
  </headerFooter>
  <colBreaks count="2" manualBreakCount="2">
    <brk id="17" max="1048575" man="1"/>
    <brk id="29" max="1048575" man="1"/>
  </colBreaks>
</worksheet>
</file>

<file path=xl/worksheets/sheet2.xml><?xml version="1.0" encoding="utf-8"?>
<worksheet xmlns="http://schemas.openxmlformats.org/spreadsheetml/2006/main" xmlns:r="http://schemas.openxmlformats.org/officeDocument/2006/relationships">
  <dimension ref="A1:HR45"/>
  <sheetViews>
    <sheetView view="pageBreakPreview" topLeftCell="A10" zoomScale="60" zoomScaleNormal="60" workbookViewId="0">
      <pane xSplit="9" ySplit="4" topLeftCell="J35" activePane="bottomRight" state="frozen"/>
      <selection activeCell="A10" sqref="A10"/>
      <selection pane="topRight" activeCell="J10" sqref="J10"/>
      <selection pane="bottomLeft" activeCell="A14" sqref="A14"/>
      <selection pane="bottomRight" activeCell="L37" sqref="L37"/>
    </sheetView>
  </sheetViews>
  <sheetFormatPr defaultColWidth="8.7265625" defaultRowHeight="12.5"/>
  <cols>
    <col min="1" max="1" width="25.81640625" style="2" customWidth="1"/>
    <col min="2" max="2" width="22.1796875" style="2" customWidth="1"/>
    <col min="3" max="3" width="20.453125" style="2" customWidth="1"/>
    <col min="4" max="4" width="18.54296875" style="2" hidden="1" customWidth="1"/>
    <col min="5" max="7" width="17.453125" style="2" hidden="1" customWidth="1"/>
    <col min="8" max="8" width="19" style="2" bestFit="1" customWidth="1"/>
    <col min="9" max="9" width="15.54296875" style="2" customWidth="1"/>
    <col min="10" max="10" width="21.1796875" style="2" customWidth="1"/>
    <col min="11" max="11" width="17.1796875" style="2" customWidth="1"/>
    <col min="12" max="13" width="16.453125" style="2" customWidth="1"/>
    <col min="14" max="14" width="21.54296875" style="2" customWidth="1"/>
    <col min="15" max="15" width="16" style="2" customWidth="1"/>
    <col min="16" max="16" width="18.453125" style="2" customWidth="1"/>
    <col min="17" max="17" width="17.1796875" style="2" customWidth="1"/>
    <col min="18" max="18" width="21.90625" style="2" customWidth="1"/>
    <col min="19" max="21" width="17.1796875" style="2" customWidth="1"/>
    <col min="22" max="22" width="23.7265625" style="2" customWidth="1"/>
    <col min="23" max="25" width="16.453125" style="2" customWidth="1"/>
    <col min="26" max="26" width="21.90625" style="2" customWidth="1"/>
    <col min="27" max="29" width="16" style="2" customWidth="1"/>
    <col min="30" max="30" width="20.1796875" style="2" customWidth="1"/>
    <col min="31" max="31" width="16" style="2" customWidth="1"/>
    <col min="32" max="32" width="16.54296875" style="2" customWidth="1"/>
    <col min="33" max="33" width="15.81640625" style="2" customWidth="1"/>
    <col min="34" max="34" width="18" style="2" customWidth="1"/>
    <col min="35" max="37" width="15.81640625" style="2" customWidth="1"/>
    <col min="38" max="38" width="20" style="2" customWidth="1"/>
    <col min="39" max="42" width="20.1796875" style="2" customWidth="1"/>
    <col min="43" max="45" width="15.81640625" style="2" customWidth="1"/>
    <col min="46" max="46" width="20" style="2" customWidth="1"/>
    <col min="47" max="47" width="15.54296875" style="2" customWidth="1"/>
    <col min="48" max="48" width="15" style="2" customWidth="1"/>
    <col min="49" max="49" width="17" style="2" customWidth="1"/>
    <col min="50" max="50" width="21" style="2" customWidth="1"/>
    <col min="51" max="51" width="17.453125" style="2" bestFit="1" customWidth="1"/>
    <col min="52" max="52" width="17" style="2" customWidth="1"/>
    <col min="53" max="54" width="18.453125" style="2" customWidth="1"/>
    <col min="55" max="57" width="16.54296875" style="2" customWidth="1"/>
    <col min="58" max="58" width="22.54296875" style="2" customWidth="1"/>
    <col min="59" max="61" width="16.54296875" style="2" customWidth="1"/>
    <col min="62" max="62" width="19.453125" style="2" customWidth="1"/>
    <col min="63" max="65" width="15.81640625" style="2" customWidth="1"/>
    <col min="66" max="66" width="20.36328125" style="2" customWidth="1"/>
    <col min="67" max="68" width="18" style="2" customWidth="1"/>
    <col min="69" max="69" width="14.453125" style="2" customWidth="1"/>
    <col min="70" max="70" width="19.7265625" style="2" customWidth="1"/>
    <col min="71" max="72" width="18.1796875" style="2" customWidth="1"/>
    <col min="73" max="73" width="16" style="2" customWidth="1"/>
    <col min="74" max="74" width="20.1796875" style="2" customWidth="1"/>
    <col min="75" max="75" width="17.453125" style="2" customWidth="1"/>
    <col min="76" max="76" width="16.1796875" style="2" customWidth="1"/>
    <col min="77" max="77" width="17.81640625" style="2" customWidth="1"/>
    <col min="78" max="78" width="22" style="2" customWidth="1"/>
    <col min="79" max="81" width="17.81640625" style="2" customWidth="1"/>
    <col min="82" max="82" width="22.90625" style="2" customWidth="1"/>
    <col min="83" max="85" width="17.453125" style="2" customWidth="1"/>
    <col min="86" max="86" width="19.81640625" style="2" customWidth="1"/>
    <col min="87" max="87" width="16.1796875" style="2" customWidth="1"/>
    <col min="88" max="88" width="16.81640625" style="2" customWidth="1"/>
    <col min="89" max="89" width="16" style="2" customWidth="1"/>
    <col min="90" max="90" width="19.453125" style="2" customWidth="1"/>
    <col min="91" max="91" width="15.81640625" style="2" customWidth="1"/>
    <col min="92" max="92" width="17" style="2" customWidth="1"/>
    <col min="93" max="93" width="17.453125" style="2" customWidth="1"/>
    <col min="94" max="94" width="20.90625" style="2" customWidth="1"/>
    <col min="95" max="95" width="17.1796875" style="2" customWidth="1"/>
    <col min="96" max="96" width="16.453125" style="2" customWidth="1"/>
    <col min="97" max="97" width="17.1796875" style="2" customWidth="1"/>
    <col min="98" max="98" width="21" style="2" customWidth="1"/>
    <col min="99" max="101" width="16" style="2" customWidth="1"/>
    <col min="102" max="102" width="21.453125" style="2" customWidth="1"/>
    <col min="103" max="105" width="16" style="2" customWidth="1"/>
    <col min="106" max="106" width="20.90625" style="2" customWidth="1"/>
    <col min="107" max="109" width="16" style="2" customWidth="1"/>
    <col min="110" max="110" width="21.453125" style="2" customWidth="1"/>
    <col min="111" max="116" width="16.453125" style="2" customWidth="1"/>
    <col min="117" max="117" width="19.453125" style="2" customWidth="1"/>
    <col min="118" max="118" width="16.81640625" style="2" customWidth="1"/>
    <col min="119" max="122" width="16" style="2" customWidth="1"/>
    <col min="123" max="128" width="17.453125" style="2" customWidth="1"/>
    <col min="129" max="134" width="16" style="2" customWidth="1"/>
    <col min="135" max="136" width="17.453125" style="2" customWidth="1"/>
    <col min="137" max="137" width="16" style="2" customWidth="1"/>
    <col min="138" max="140" width="15.54296875" style="2" customWidth="1"/>
    <col min="141" max="141" width="17.54296875" style="2" customWidth="1"/>
    <col min="142" max="142" width="16" style="2" customWidth="1"/>
    <col min="143" max="143" width="16.54296875" style="2" customWidth="1"/>
    <col min="144" max="144" width="17.453125" style="2" customWidth="1"/>
    <col min="145" max="145" width="18" style="2" customWidth="1"/>
    <col min="146" max="146" width="15.54296875" style="2" customWidth="1"/>
    <col min="147" max="155" width="15.453125" style="2" customWidth="1"/>
    <col min="156" max="156" width="14.453125" style="2" customWidth="1"/>
    <col min="157" max="157" width="14.54296875" style="2" customWidth="1"/>
    <col min="158" max="158" width="15.54296875" style="2" customWidth="1"/>
    <col min="159" max="16384" width="8.7265625" style="2"/>
  </cols>
  <sheetData>
    <row r="1" spans="1:226" ht="14">
      <c r="A1" s="1"/>
      <c r="B1" s="1"/>
      <c r="C1" s="1"/>
      <c r="D1" s="1"/>
      <c r="E1" s="1"/>
      <c r="F1" s="1"/>
      <c r="G1" s="1"/>
      <c r="H1" s="1"/>
      <c r="I1" s="1"/>
      <c r="J1" s="1"/>
    </row>
    <row r="2" spans="1:226" ht="18">
      <c r="J2" s="99" t="s">
        <v>330</v>
      </c>
      <c r="K2" s="98"/>
      <c r="M2" s="98"/>
      <c r="N2" s="98"/>
      <c r="P2" s="100"/>
      <c r="Q2" s="100"/>
      <c r="R2" s="100"/>
      <c r="S2" s="100"/>
      <c r="T2" s="100"/>
      <c r="U2" s="100"/>
      <c r="V2" s="100"/>
      <c r="W2" s="98"/>
      <c r="X2" s="98"/>
      <c r="Y2" s="98"/>
      <c r="Z2" s="98"/>
      <c r="AA2" s="100"/>
      <c r="AB2" s="100"/>
      <c r="AC2" s="100"/>
      <c r="AD2" s="100"/>
      <c r="AE2" s="100"/>
      <c r="AF2" s="100"/>
      <c r="AG2" s="100"/>
      <c r="AH2" s="100"/>
      <c r="AI2" s="100"/>
      <c r="AJ2" s="100"/>
      <c r="AK2" s="100"/>
      <c r="AL2" s="100"/>
      <c r="AM2" s="100"/>
      <c r="AN2" s="100"/>
      <c r="AO2" s="100"/>
      <c r="AP2" s="100"/>
      <c r="AQ2" s="100"/>
      <c r="AR2" s="100"/>
      <c r="AS2" s="100"/>
      <c r="AT2" s="100"/>
      <c r="AU2" s="98"/>
      <c r="AV2" s="98"/>
      <c r="AW2" s="98"/>
      <c r="AX2" s="98"/>
      <c r="AY2" s="100"/>
      <c r="AZ2" s="100"/>
      <c r="BA2" s="100"/>
      <c r="BB2" s="100"/>
      <c r="BC2" s="98"/>
      <c r="BD2" s="98"/>
      <c r="BE2" s="98"/>
      <c r="BF2" s="98"/>
      <c r="BG2" s="98"/>
      <c r="BH2" s="98"/>
      <c r="BI2" s="98"/>
      <c r="BJ2" s="98"/>
      <c r="BK2" s="100"/>
      <c r="BL2" s="100"/>
      <c r="BM2" s="100"/>
      <c r="BN2" s="100"/>
      <c r="BO2" s="98"/>
      <c r="BP2" s="98"/>
      <c r="BQ2" s="98"/>
      <c r="BR2" s="98"/>
      <c r="BS2" s="98"/>
      <c r="BT2" s="98"/>
      <c r="BU2" s="98"/>
      <c r="BV2" s="98"/>
      <c r="BW2" s="100"/>
      <c r="BX2" s="100"/>
      <c r="BY2" s="100"/>
      <c r="BZ2" s="100"/>
      <c r="CA2" s="100"/>
      <c r="CB2" s="100"/>
      <c r="CC2" s="100"/>
      <c r="CD2" s="100"/>
      <c r="CE2" s="98"/>
      <c r="CF2" s="98"/>
      <c r="CG2" s="98"/>
      <c r="CH2" s="98"/>
      <c r="CI2" s="100"/>
      <c r="CJ2" s="100"/>
      <c r="CK2" s="100"/>
      <c r="CL2" s="100"/>
      <c r="CM2" s="98"/>
      <c r="CN2" s="98"/>
      <c r="CO2" s="98"/>
      <c r="CP2" s="98"/>
      <c r="CQ2" s="100"/>
      <c r="CR2" s="100"/>
      <c r="CS2" s="100"/>
      <c r="CT2" s="100"/>
      <c r="CU2" s="100"/>
      <c r="CV2" s="100"/>
      <c r="CW2" s="100"/>
      <c r="CX2" s="100"/>
      <c r="CY2" s="100"/>
      <c r="CZ2" s="100"/>
      <c r="DA2" s="100"/>
      <c r="DB2" s="100"/>
      <c r="DC2" s="100"/>
      <c r="DD2" s="100"/>
      <c r="DE2" s="100"/>
      <c r="DF2" s="100"/>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c r="HH2" s="98"/>
      <c r="HI2" s="98"/>
      <c r="HJ2" s="98"/>
      <c r="HK2" s="98"/>
      <c r="HL2" s="98"/>
      <c r="HM2" s="98"/>
      <c r="HN2" s="98"/>
      <c r="HO2" s="98"/>
      <c r="HP2" s="98"/>
      <c r="HQ2" s="98"/>
      <c r="HR2" s="98"/>
    </row>
    <row r="3" spans="1:226" ht="18">
      <c r="K3" s="98"/>
      <c r="L3" s="101" t="str">
        <f>'[2]Годовые  поправки  по МБТ_всего'!A3</f>
        <v>ПО  СОСТОЯНИЮ  НА  1  ЯНВАРЯ  2020  ГОДА</v>
      </c>
      <c r="M3" s="98"/>
      <c r="N3" s="98"/>
      <c r="R3" s="101"/>
      <c r="S3" s="101"/>
      <c r="T3" s="101"/>
      <c r="U3" s="101"/>
      <c r="V3" s="101"/>
      <c r="W3" s="98"/>
      <c r="X3" s="98"/>
      <c r="Y3" s="98"/>
      <c r="Z3" s="98"/>
      <c r="AA3" s="100"/>
      <c r="AB3" s="100"/>
      <c r="AC3" s="100"/>
      <c r="AD3" s="100"/>
      <c r="AE3" s="100"/>
      <c r="AF3" s="100"/>
      <c r="AG3" s="100"/>
      <c r="AH3" s="100"/>
      <c r="AI3" s="100"/>
      <c r="AJ3" s="100"/>
      <c r="AK3" s="100"/>
      <c r="AL3" s="100"/>
      <c r="AM3" s="100"/>
      <c r="AN3" s="100"/>
      <c r="AO3" s="100"/>
      <c r="AP3" s="100"/>
      <c r="AQ3" s="100"/>
      <c r="AR3" s="100"/>
      <c r="AS3" s="100"/>
      <c r="AT3" s="100"/>
      <c r="AU3" s="98"/>
      <c r="AV3" s="98"/>
      <c r="AW3" s="98"/>
      <c r="AX3" s="98"/>
      <c r="AY3" s="100"/>
      <c r="AZ3" s="100"/>
      <c r="BA3" s="100"/>
      <c r="BB3" s="100"/>
      <c r="BC3" s="98"/>
      <c r="BD3" s="98"/>
      <c r="BE3" s="98"/>
      <c r="BF3" s="98"/>
      <c r="BG3" s="98"/>
      <c r="BH3" s="98"/>
      <c r="BI3" s="98"/>
      <c r="BJ3" s="98"/>
      <c r="BK3" s="100"/>
      <c r="BL3" s="100"/>
      <c r="BM3" s="100"/>
      <c r="BN3" s="100"/>
      <c r="BO3" s="98"/>
      <c r="BP3" s="98"/>
      <c r="BQ3" s="98"/>
      <c r="BR3" s="98"/>
      <c r="BS3" s="98"/>
      <c r="BT3" s="98"/>
      <c r="BU3" s="98"/>
      <c r="BV3" s="98"/>
      <c r="BW3" s="100"/>
      <c r="BX3" s="100"/>
      <c r="BY3" s="100"/>
      <c r="BZ3" s="100"/>
      <c r="CA3" s="100"/>
      <c r="CB3" s="100"/>
      <c r="CC3" s="100"/>
      <c r="CD3" s="100"/>
      <c r="CE3" s="102"/>
      <c r="CF3" s="102"/>
      <c r="CG3" s="102"/>
      <c r="CH3" s="102"/>
      <c r="CI3" s="100"/>
      <c r="CJ3" s="100"/>
      <c r="CK3" s="100"/>
      <c r="CL3" s="100"/>
      <c r="CM3" s="98"/>
      <c r="CN3" s="98"/>
      <c r="CQ3" s="100"/>
      <c r="CR3" s="100"/>
      <c r="CS3" s="100"/>
      <c r="CT3" s="100"/>
      <c r="CU3" s="100"/>
      <c r="CV3" s="100"/>
      <c r="CW3" s="100"/>
      <c r="CX3" s="100"/>
      <c r="CY3" s="100"/>
      <c r="CZ3" s="100"/>
      <c r="DA3" s="100"/>
      <c r="DB3" s="100"/>
      <c r="DC3" s="100"/>
      <c r="DD3" s="100"/>
      <c r="DE3" s="100"/>
      <c r="DF3" s="100"/>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W3" s="98"/>
      <c r="FX3" s="98"/>
      <c r="FY3" s="98"/>
      <c r="FZ3" s="98"/>
      <c r="GA3" s="98"/>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c r="HH3" s="98"/>
      <c r="HI3" s="98"/>
      <c r="HJ3" s="98"/>
      <c r="HK3" s="98"/>
      <c r="HL3" s="98"/>
      <c r="HM3" s="98"/>
      <c r="HN3" s="98"/>
      <c r="HO3" s="98"/>
      <c r="HP3" s="98"/>
      <c r="HQ3" s="98"/>
      <c r="HR3" s="98"/>
    </row>
    <row r="4" spans="1:226" ht="18">
      <c r="K4" s="98"/>
      <c r="L4" s="98"/>
      <c r="M4" s="98"/>
      <c r="N4" s="98"/>
      <c r="O4" s="100"/>
      <c r="P4" s="100"/>
      <c r="Q4" s="100"/>
      <c r="R4" s="100"/>
      <c r="S4" s="100"/>
      <c r="T4" s="100"/>
      <c r="U4" s="100"/>
      <c r="V4" s="100"/>
      <c r="W4" s="98"/>
      <c r="X4" s="98"/>
      <c r="Y4" s="98"/>
      <c r="Z4" s="98"/>
      <c r="AA4" s="100"/>
      <c r="AB4" s="100"/>
      <c r="AC4" s="100"/>
      <c r="AD4" s="100"/>
      <c r="AE4" s="100"/>
      <c r="AF4" s="100"/>
      <c r="AG4" s="100"/>
      <c r="AH4" s="100"/>
      <c r="AI4" s="100"/>
      <c r="AJ4" s="100"/>
      <c r="AK4" s="100"/>
      <c r="AL4" s="100"/>
      <c r="AM4" s="100"/>
      <c r="AN4" s="100"/>
      <c r="AO4" s="100"/>
      <c r="AP4" s="100"/>
      <c r="AQ4" s="100"/>
      <c r="AR4" s="100"/>
      <c r="AS4" s="100"/>
      <c r="AT4" s="100"/>
      <c r="AU4" s="98"/>
      <c r="AV4" s="98"/>
      <c r="AW4" s="98"/>
      <c r="AX4" s="98"/>
      <c r="AY4" s="100"/>
      <c r="AZ4" s="100"/>
      <c r="BA4" s="100"/>
      <c r="BB4" s="100"/>
      <c r="BC4" s="98"/>
      <c r="BD4" s="98"/>
      <c r="BE4" s="98"/>
      <c r="BF4" s="98"/>
      <c r="BG4" s="98"/>
      <c r="BH4" s="98"/>
      <c r="BI4" s="98"/>
      <c r="BJ4" s="98"/>
      <c r="BK4" s="100"/>
      <c r="BL4" s="100"/>
      <c r="BM4" s="100"/>
      <c r="BN4" s="100"/>
      <c r="BO4" s="98"/>
      <c r="BP4" s="98"/>
      <c r="BQ4" s="98"/>
      <c r="BR4" s="98"/>
      <c r="BS4" s="98"/>
      <c r="BT4" s="98"/>
      <c r="BU4" s="98"/>
      <c r="BV4" s="98"/>
      <c r="BW4" s="100"/>
      <c r="BX4" s="100"/>
      <c r="BY4" s="100"/>
      <c r="BZ4" s="100"/>
      <c r="CA4" s="100"/>
      <c r="CB4" s="100"/>
      <c r="CC4" s="100"/>
      <c r="CD4" s="100"/>
      <c r="CE4" s="98"/>
      <c r="CF4" s="98"/>
      <c r="CG4" s="98"/>
      <c r="CH4" s="98"/>
      <c r="CI4" s="100"/>
      <c r="CJ4" s="100"/>
      <c r="CK4" s="100"/>
      <c r="CL4" s="100"/>
      <c r="CM4" s="98"/>
      <c r="CN4" s="98"/>
      <c r="CO4" s="98"/>
      <c r="CP4" s="98"/>
      <c r="CQ4" s="100"/>
      <c r="CR4" s="100"/>
      <c r="CS4" s="100"/>
      <c r="CT4" s="100"/>
      <c r="CU4" s="100"/>
      <c r="CV4" s="100"/>
      <c r="CW4" s="100"/>
      <c r="CX4" s="100"/>
      <c r="CY4" s="100"/>
      <c r="CZ4" s="100"/>
      <c r="DA4" s="100"/>
      <c r="DB4" s="100"/>
      <c r="DC4" s="100"/>
      <c r="DD4" s="100"/>
      <c r="DE4" s="100"/>
      <c r="DF4" s="100"/>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P4" s="98"/>
      <c r="HQ4" s="98"/>
      <c r="HR4" s="98"/>
    </row>
    <row r="5" spans="1:226" s="103" customFormat="1" ht="16" thickBot="1">
      <c r="K5" s="104"/>
      <c r="L5" s="104"/>
      <c r="M5" s="104"/>
      <c r="N5" s="104"/>
      <c r="O5" s="105"/>
      <c r="P5" s="105"/>
      <c r="Q5" s="105"/>
      <c r="R5" s="105"/>
      <c r="S5" s="105"/>
      <c r="T5" s="105"/>
      <c r="U5" s="105"/>
      <c r="V5" s="105"/>
      <c r="W5" s="104"/>
      <c r="X5" s="104"/>
      <c r="Y5" s="104"/>
      <c r="Z5" s="104"/>
      <c r="AA5" s="105"/>
      <c r="AB5" s="105"/>
      <c r="AC5" s="105"/>
      <c r="AD5" s="105"/>
      <c r="AE5" s="105"/>
      <c r="AF5" s="105"/>
      <c r="AG5" s="105"/>
      <c r="AH5" s="105"/>
      <c r="AI5" s="105"/>
      <c r="AJ5" s="105"/>
      <c r="AK5" s="105"/>
      <c r="AL5" s="105"/>
      <c r="AM5" s="105"/>
      <c r="AN5" s="105"/>
      <c r="AO5" s="105"/>
      <c r="AP5" s="105"/>
      <c r="AQ5" s="105"/>
      <c r="AR5" s="105"/>
      <c r="AS5" s="105"/>
      <c r="AT5" s="105"/>
      <c r="AU5" s="104"/>
      <c r="AW5" s="104"/>
      <c r="AX5" s="104"/>
      <c r="AY5" s="105"/>
      <c r="AZ5" s="105"/>
      <c r="BA5" s="105"/>
      <c r="BB5" s="105"/>
      <c r="BC5" s="104"/>
      <c r="BD5" s="104"/>
      <c r="BE5" s="104"/>
      <c r="BF5" s="104"/>
      <c r="BG5" s="104"/>
      <c r="BH5" s="104"/>
      <c r="BI5" s="104"/>
      <c r="BJ5" s="104"/>
      <c r="BK5" s="105"/>
      <c r="BL5" s="105"/>
      <c r="BM5" s="105"/>
      <c r="BN5" s="105"/>
      <c r="BO5" s="104"/>
      <c r="BP5" s="104"/>
      <c r="BQ5" s="104"/>
      <c r="BR5" s="104"/>
      <c r="BS5" s="104"/>
      <c r="BT5" s="104"/>
      <c r="BU5" s="104"/>
      <c r="BV5" s="104"/>
      <c r="BW5" s="105"/>
      <c r="BX5" s="105"/>
      <c r="BY5" s="105"/>
      <c r="BZ5" s="105"/>
      <c r="CA5" s="105"/>
      <c r="CB5" s="105"/>
      <c r="CC5" s="105"/>
      <c r="CD5" s="105"/>
      <c r="CE5" s="106"/>
      <c r="CF5" s="106"/>
      <c r="CG5" s="106"/>
      <c r="CH5" s="106"/>
      <c r="CI5" s="105"/>
      <c r="CK5" s="105"/>
      <c r="CL5" s="105"/>
      <c r="CM5" s="106"/>
      <c r="CN5" s="106"/>
      <c r="CO5" s="106"/>
      <c r="CP5" s="106"/>
      <c r="CR5" s="105"/>
      <c r="CS5" s="105"/>
      <c r="CT5" s="105"/>
      <c r="CU5" s="105"/>
      <c r="CV5" s="105"/>
      <c r="CW5" s="105"/>
      <c r="CX5" s="105"/>
      <c r="CY5" s="105"/>
      <c r="CZ5" s="105"/>
      <c r="DA5" s="105"/>
      <c r="DB5" s="105"/>
      <c r="DC5" s="105"/>
      <c r="DD5" s="105"/>
      <c r="DE5" s="105"/>
      <c r="DF5" s="105"/>
      <c r="DH5" s="107" t="s">
        <v>0</v>
      </c>
      <c r="DI5" s="104"/>
      <c r="DJ5" s="104"/>
      <c r="DK5" s="104"/>
      <c r="DL5" s="104"/>
      <c r="DM5" s="104"/>
      <c r="DO5" s="104"/>
      <c r="DP5" s="104"/>
      <c r="DQ5" s="104"/>
      <c r="DR5" s="104"/>
      <c r="DS5" s="106"/>
      <c r="DT5" s="106"/>
      <c r="DU5" s="106"/>
      <c r="DV5" s="106"/>
      <c r="DW5" s="106"/>
      <c r="DX5" s="106"/>
      <c r="DY5" s="104"/>
      <c r="DZ5" s="104"/>
      <c r="EA5" s="104"/>
      <c r="EB5" s="104"/>
      <c r="EC5" s="104"/>
      <c r="ED5" s="104"/>
      <c r="EG5" s="104"/>
      <c r="EH5" s="104"/>
      <c r="EI5" s="104"/>
      <c r="EJ5" s="104"/>
      <c r="EK5" s="104"/>
      <c r="EM5" s="104"/>
      <c r="EN5" s="104"/>
      <c r="EO5" s="104"/>
      <c r="EP5" s="104"/>
      <c r="EQ5" s="104"/>
      <c r="ER5" s="104"/>
      <c r="ES5" s="104"/>
      <c r="ET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row>
    <row r="6" spans="1:226" s="103" customFormat="1" ht="18.75" customHeight="1" thickBot="1">
      <c r="A6" s="470" t="s">
        <v>1</v>
      </c>
      <c r="B6" s="433" t="s">
        <v>2</v>
      </c>
      <c r="C6" s="434"/>
      <c r="D6" s="434"/>
      <c r="E6" s="434"/>
      <c r="F6" s="434"/>
      <c r="G6" s="434"/>
      <c r="H6" s="434"/>
      <c r="I6" s="435"/>
      <c r="J6" s="467" t="s">
        <v>3</v>
      </c>
      <c r="K6" s="468"/>
      <c r="L6" s="468"/>
      <c r="M6" s="468"/>
      <c r="N6" s="468"/>
      <c r="O6" s="468"/>
      <c r="P6" s="468"/>
      <c r="Q6" s="468"/>
      <c r="R6" s="468"/>
      <c r="S6" s="468"/>
      <c r="T6" s="468"/>
      <c r="U6" s="468"/>
      <c r="V6" s="467"/>
      <c r="W6" s="468"/>
      <c r="X6" s="468"/>
      <c r="Y6" s="468"/>
      <c r="Z6" s="468"/>
      <c r="AA6" s="468"/>
      <c r="AB6" s="468"/>
      <c r="AC6" s="468"/>
      <c r="AD6" s="468"/>
      <c r="AE6" s="468"/>
      <c r="AF6" s="468"/>
      <c r="AG6" s="468"/>
      <c r="AH6" s="468"/>
      <c r="AI6" s="468"/>
      <c r="AJ6" s="468"/>
      <c r="AK6" s="469"/>
      <c r="AL6" s="109"/>
      <c r="AM6" s="109"/>
      <c r="AN6" s="110"/>
      <c r="AO6" s="110"/>
      <c r="AP6" s="110"/>
      <c r="AQ6" s="110"/>
      <c r="AR6" s="110"/>
      <c r="AS6" s="110"/>
      <c r="AT6" s="110"/>
      <c r="AU6" s="110"/>
      <c r="AV6" s="110"/>
      <c r="AW6" s="110"/>
      <c r="AX6" s="110"/>
      <c r="AY6" s="110"/>
      <c r="AZ6" s="110"/>
      <c r="BA6" s="110"/>
      <c r="BB6" s="110"/>
      <c r="BC6" s="110"/>
      <c r="BD6" s="110"/>
      <c r="BE6" s="110"/>
      <c r="BF6" s="110"/>
      <c r="BG6" s="108"/>
      <c r="BH6" s="108"/>
      <c r="BI6" s="108"/>
      <c r="BJ6" s="108"/>
      <c r="BK6" s="108"/>
      <c r="BL6" s="108"/>
      <c r="BM6" s="108"/>
      <c r="BN6" s="112"/>
      <c r="BO6" s="111"/>
      <c r="BP6" s="111"/>
      <c r="BQ6" s="111"/>
      <c r="BR6" s="111"/>
      <c r="BS6" s="111"/>
      <c r="BT6" s="111"/>
      <c r="BU6" s="111"/>
      <c r="BV6" s="111"/>
      <c r="BW6" s="112"/>
      <c r="BX6" s="112"/>
      <c r="BY6" s="112"/>
      <c r="BZ6" s="112"/>
      <c r="CA6" s="112"/>
      <c r="CB6" s="112"/>
      <c r="CC6" s="112"/>
      <c r="CD6" s="112"/>
      <c r="CE6" s="109"/>
      <c r="CF6" s="109"/>
      <c r="CG6" s="109"/>
      <c r="CH6" s="109"/>
      <c r="CI6" s="108"/>
      <c r="CJ6" s="108"/>
      <c r="CK6" s="108"/>
      <c r="CL6" s="108"/>
      <c r="CM6" s="108"/>
      <c r="CN6" s="108"/>
      <c r="CO6" s="108"/>
      <c r="CP6" s="108"/>
      <c r="CQ6" s="108"/>
      <c r="CR6" s="108"/>
      <c r="CS6" s="108"/>
      <c r="CT6" s="108"/>
      <c r="CU6" s="113"/>
      <c r="CV6" s="114"/>
      <c r="CW6" s="113"/>
      <c r="CX6" s="113"/>
      <c r="CY6" s="113"/>
      <c r="CZ6" s="113"/>
      <c r="DA6" s="113"/>
      <c r="DB6" s="113"/>
      <c r="DC6" s="113"/>
      <c r="DD6" s="113"/>
      <c r="DE6" s="113"/>
      <c r="DF6" s="113"/>
      <c r="DG6" s="108"/>
      <c r="DH6" s="108"/>
      <c r="DI6" s="115"/>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row>
    <row r="7" spans="1:226" s="122" customFormat="1" ht="87" customHeight="1" thickBot="1">
      <c r="A7" s="471"/>
      <c r="B7" s="472"/>
      <c r="C7" s="473"/>
      <c r="D7" s="473"/>
      <c r="E7" s="473"/>
      <c r="F7" s="473"/>
      <c r="G7" s="473"/>
      <c r="H7" s="473"/>
      <c r="I7" s="474"/>
      <c r="J7" s="448" t="s">
        <v>52</v>
      </c>
      <c r="K7" s="449"/>
      <c r="L7" s="449"/>
      <c r="M7" s="449"/>
      <c r="N7" s="449"/>
      <c r="O7" s="449"/>
      <c r="P7" s="449"/>
      <c r="Q7" s="449"/>
      <c r="R7" s="449"/>
      <c r="S7" s="449"/>
      <c r="T7" s="449"/>
      <c r="U7" s="449"/>
      <c r="V7" s="449"/>
      <c r="W7" s="449"/>
      <c r="X7" s="449"/>
      <c r="Y7" s="449"/>
      <c r="Z7" s="449"/>
      <c r="AA7" s="449"/>
      <c r="AB7" s="449"/>
      <c r="AC7" s="450"/>
      <c r="AD7" s="338"/>
      <c r="AE7" s="116"/>
      <c r="AF7" s="116"/>
      <c r="AG7" s="116"/>
      <c r="AH7" s="116"/>
      <c r="AI7" s="116"/>
      <c r="AJ7" s="116"/>
      <c r="AK7" s="116"/>
      <c r="AL7" s="116"/>
      <c r="AM7" s="116"/>
      <c r="AN7" s="116"/>
      <c r="AO7" s="116"/>
      <c r="AP7" s="116"/>
      <c r="AQ7" s="117"/>
      <c r="AR7" s="117"/>
      <c r="AS7" s="117"/>
      <c r="AT7" s="117"/>
      <c r="AU7" s="116"/>
      <c r="AV7" s="116"/>
      <c r="AW7" s="116"/>
      <c r="AX7" s="116"/>
      <c r="AY7" s="116"/>
      <c r="AZ7" s="116"/>
      <c r="BA7" s="116"/>
      <c r="BB7" s="116"/>
      <c r="BC7" s="116"/>
      <c r="BD7" s="116"/>
      <c r="BE7" s="116"/>
      <c r="BF7" s="116"/>
      <c r="BG7" s="116"/>
      <c r="BH7" s="116"/>
      <c r="BI7" s="118"/>
      <c r="BJ7" s="448" t="s">
        <v>53</v>
      </c>
      <c r="BK7" s="449"/>
      <c r="BL7" s="449"/>
      <c r="BM7" s="450"/>
      <c r="BN7" s="464" t="s">
        <v>54</v>
      </c>
      <c r="BO7" s="465"/>
      <c r="BP7" s="465"/>
      <c r="BQ7" s="465"/>
      <c r="BR7" s="119"/>
      <c r="BS7" s="119"/>
      <c r="BT7" s="119"/>
      <c r="BU7" s="119"/>
      <c r="BV7" s="119"/>
      <c r="BW7" s="119"/>
      <c r="BX7" s="119"/>
      <c r="BY7" s="119"/>
      <c r="BZ7" s="119"/>
      <c r="CA7" s="119"/>
      <c r="CB7" s="119"/>
      <c r="CC7" s="120"/>
      <c r="CD7" s="448" t="s">
        <v>55</v>
      </c>
      <c r="CE7" s="449"/>
      <c r="CF7" s="449"/>
      <c r="CG7" s="450"/>
      <c r="CH7" s="448" t="s">
        <v>56</v>
      </c>
      <c r="CI7" s="449"/>
      <c r="CJ7" s="449"/>
      <c r="CK7" s="450"/>
      <c r="CL7" s="448" t="s">
        <v>57</v>
      </c>
      <c r="CM7" s="449"/>
      <c r="CN7" s="449"/>
      <c r="CO7" s="450"/>
      <c r="CP7" s="448" t="s">
        <v>58</v>
      </c>
      <c r="CQ7" s="449"/>
      <c r="CR7" s="449"/>
      <c r="CS7" s="450"/>
      <c r="CT7" s="464" t="s">
        <v>59</v>
      </c>
      <c r="CU7" s="465"/>
      <c r="CV7" s="465"/>
      <c r="CW7" s="465"/>
      <c r="CX7" s="119"/>
      <c r="CY7" s="119"/>
      <c r="CZ7" s="119"/>
      <c r="DA7" s="119"/>
      <c r="DB7" s="119"/>
      <c r="DC7" s="119"/>
      <c r="DD7" s="119"/>
      <c r="DE7" s="119"/>
      <c r="DF7" s="119"/>
      <c r="DG7" s="119"/>
      <c r="DH7" s="119"/>
      <c r="DI7" s="120"/>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row>
    <row r="8" spans="1:226" s="122" customFormat="1" ht="52" customHeight="1" thickBot="1">
      <c r="A8" s="471"/>
      <c r="B8" s="472"/>
      <c r="C8" s="473"/>
      <c r="D8" s="473"/>
      <c r="E8" s="473"/>
      <c r="F8" s="473"/>
      <c r="G8" s="473"/>
      <c r="H8" s="473"/>
      <c r="I8" s="474"/>
      <c r="J8" s="448" t="s">
        <v>60</v>
      </c>
      <c r="K8" s="449"/>
      <c r="L8" s="449"/>
      <c r="M8" s="449"/>
      <c r="N8" s="449"/>
      <c r="O8" s="449"/>
      <c r="P8" s="449"/>
      <c r="Q8" s="449"/>
      <c r="R8" s="449"/>
      <c r="S8" s="449"/>
      <c r="T8" s="449"/>
      <c r="U8" s="449"/>
      <c r="V8" s="449"/>
      <c r="W8" s="449"/>
      <c r="X8" s="449"/>
      <c r="Y8" s="449"/>
      <c r="Z8" s="449"/>
      <c r="AA8" s="449"/>
      <c r="AB8" s="449"/>
      <c r="AC8" s="450"/>
      <c r="AD8" s="448" t="s">
        <v>61</v>
      </c>
      <c r="AE8" s="449"/>
      <c r="AF8" s="449"/>
      <c r="AG8" s="449"/>
      <c r="AH8" s="449"/>
      <c r="AI8" s="449"/>
      <c r="AJ8" s="449"/>
      <c r="AK8" s="449"/>
      <c r="AL8" s="116"/>
      <c r="AM8" s="116"/>
      <c r="AN8" s="116"/>
      <c r="AO8" s="116"/>
      <c r="AP8" s="116"/>
      <c r="AQ8" s="116"/>
      <c r="AR8" s="116"/>
      <c r="AS8" s="118"/>
      <c r="AT8" s="448" t="s">
        <v>62</v>
      </c>
      <c r="AU8" s="449"/>
      <c r="AV8" s="449"/>
      <c r="AW8" s="450"/>
      <c r="AX8" s="448" t="s">
        <v>63</v>
      </c>
      <c r="AY8" s="449"/>
      <c r="AZ8" s="449"/>
      <c r="BA8" s="449"/>
      <c r="BB8" s="449"/>
      <c r="BC8" s="449"/>
      <c r="BD8" s="449"/>
      <c r="BE8" s="449"/>
      <c r="BF8" s="449"/>
      <c r="BG8" s="449"/>
      <c r="BH8" s="449"/>
      <c r="BI8" s="450"/>
      <c r="BJ8" s="448" t="s">
        <v>64</v>
      </c>
      <c r="BK8" s="449"/>
      <c r="BL8" s="449"/>
      <c r="BM8" s="450"/>
      <c r="BN8" s="464" t="s">
        <v>65</v>
      </c>
      <c r="BO8" s="465"/>
      <c r="BP8" s="465"/>
      <c r="BQ8" s="465"/>
      <c r="BR8" s="119"/>
      <c r="BS8" s="119"/>
      <c r="BT8" s="119"/>
      <c r="BU8" s="119"/>
      <c r="BV8" s="119"/>
      <c r="BW8" s="119"/>
      <c r="BX8" s="119"/>
      <c r="BY8" s="119"/>
      <c r="BZ8" s="119"/>
      <c r="CA8" s="119"/>
      <c r="CB8" s="119"/>
      <c r="CC8" s="120"/>
      <c r="CD8" s="448" t="s">
        <v>66</v>
      </c>
      <c r="CE8" s="449"/>
      <c r="CF8" s="449"/>
      <c r="CG8" s="450"/>
      <c r="CH8" s="448" t="s">
        <v>67</v>
      </c>
      <c r="CI8" s="449"/>
      <c r="CJ8" s="449"/>
      <c r="CK8" s="450"/>
      <c r="CL8" s="448" t="s">
        <v>68</v>
      </c>
      <c r="CM8" s="449"/>
      <c r="CN8" s="449"/>
      <c r="CO8" s="450"/>
      <c r="CP8" s="448" t="s">
        <v>69</v>
      </c>
      <c r="CQ8" s="449"/>
      <c r="CR8" s="449"/>
      <c r="CS8" s="450"/>
      <c r="CT8" s="458" t="s">
        <v>70</v>
      </c>
      <c r="CU8" s="459"/>
      <c r="CV8" s="459"/>
      <c r="CW8" s="460"/>
      <c r="CX8" s="458" t="s">
        <v>71</v>
      </c>
      <c r="CY8" s="459"/>
      <c r="CZ8" s="459"/>
      <c r="DA8" s="459"/>
      <c r="DB8" s="459"/>
      <c r="DC8" s="459"/>
      <c r="DD8" s="459"/>
      <c r="DE8" s="459"/>
      <c r="DF8" s="459"/>
      <c r="DG8" s="459"/>
      <c r="DH8" s="459"/>
      <c r="DI8" s="460"/>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row>
    <row r="9" spans="1:226" s="122" customFormat="1" ht="75.5" customHeight="1" thickBot="1">
      <c r="A9" s="471"/>
      <c r="B9" s="472"/>
      <c r="C9" s="473"/>
      <c r="D9" s="473"/>
      <c r="E9" s="473"/>
      <c r="F9" s="473"/>
      <c r="G9" s="473"/>
      <c r="H9" s="473"/>
      <c r="I9" s="474"/>
      <c r="J9" s="448" t="s">
        <v>72</v>
      </c>
      <c r="K9" s="449"/>
      <c r="L9" s="449"/>
      <c r="M9" s="449"/>
      <c r="N9" s="449"/>
      <c r="O9" s="449"/>
      <c r="P9" s="449"/>
      <c r="Q9" s="449"/>
      <c r="R9" s="449"/>
      <c r="S9" s="449"/>
      <c r="T9" s="449"/>
      <c r="U9" s="449"/>
      <c r="V9" s="449"/>
      <c r="W9" s="449"/>
      <c r="X9" s="449"/>
      <c r="Y9" s="449"/>
      <c r="Z9" s="449"/>
      <c r="AA9" s="449"/>
      <c r="AB9" s="449"/>
      <c r="AC9" s="450"/>
      <c r="AD9" s="448" t="s">
        <v>73</v>
      </c>
      <c r="AE9" s="449"/>
      <c r="AF9" s="449"/>
      <c r="AG9" s="449"/>
      <c r="AH9" s="449"/>
      <c r="AI9" s="449"/>
      <c r="AJ9" s="449"/>
      <c r="AK9" s="449"/>
      <c r="AL9" s="116"/>
      <c r="AM9" s="116"/>
      <c r="AN9" s="116"/>
      <c r="AO9" s="118"/>
      <c r="AP9" s="448" t="s">
        <v>74</v>
      </c>
      <c r="AQ9" s="449"/>
      <c r="AR9" s="449"/>
      <c r="AS9" s="450"/>
      <c r="AT9" s="448" t="s">
        <v>75</v>
      </c>
      <c r="AU9" s="449"/>
      <c r="AV9" s="449"/>
      <c r="AW9" s="450"/>
      <c r="AX9" s="448" t="s">
        <v>76</v>
      </c>
      <c r="AY9" s="449"/>
      <c r="AZ9" s="449"/>
      <c r="BA9" s="449"/>
      <c r="BB9" s="449"/>
      <c r="BC9" s="449"/>
      <c r="BD9" s="449"/>
      <c r="BE9" s="450"/>
      <c r="BF9" s="448" t="s">
        <v>77</v>
      </c>
      <c r="BG9" s="449"/>
      <c r="BH9" s="449"/>
      <c r="BI9" s="450"/>
      <c r="BJ9" s="448" t="s">
        <v>78</v>
      </c>
      <c r="BK9" s="449"/>
      <c r="BL9" s="449"/>
      <c r="BM9" s="450"/>
      <c r="BN9" s="464" t="s">
        <v>79</v>
      </c>
      <c r="BO9" s="465"/>
      <c r="BP9" s="465"/>
      <c r="BQ9" s="466"/>
      <c r="BR9" s="464" t="s">
        <v>80</v>
      </c>
      <c r="BS9" s="465"/>
      <c r="BT9" s="465"/>
      <c r="BU9" s="465"/>
      <c r="BV9" s="465"/>
      <c r="BW9" s="465"/>
      <c r="BX9" s="465"/>
      <c r="BY9" s="465"/>
      <c r="BZ9" s="465"/>
      <c r="CA9" s="465"/>
      <c r="CB9" s="465"/>
      <c r="CC9" s="466"/>
      <c r="CD9" s="448" t="s">
        <v>81</v>
      </c>
      <c r="CE9" s="449"/>
      <c r="CF9" s="449"/>
      <c r="CG9" s="450"/>
      <c r="CH9" s="448" t="s">
        <v>331</v>
      </c>
      <c r="CI9" s="449"/>
      <c r="CJ9" s="449"/>
      <c r="CK9" s="450"/>
      <c r="CL9" s="448" t="s">
        <v>82</v>
      </c>
      <c r="CM9" s="449"/>
      <c r="CN9" s="449"/>
      <c r="CO9" s="450"/>
      <c r="CP9" s="448" t="s">
        <v>83</v>
      </c>
      <c r="CQ9" s="449"/>
      <c r="CR9" s="449"/>
      <c r="CS9" s="450"/>
      <c r="CT9" s="461"/>
      <c r="CU9" s="462"/>
      <c r="CV9" s="462"/>
      <c r="CW9" s="463"/>
      <c r="CX9" s="461"/>
      <c r="CY9" s="462"/>
      <c r="CZ9" s="462"/>
      <c r="DA9" s="462"/>
      <c r="DB9" s="462"/>
      <c r="DC9" s="462"/>
      <c r="DD9" s="462"/>
      <c r="DE9" s="462"/>
      <c r="DF9" s="462"/>
      <c r="DG9" s="462"/>
      <c r="DH9" s="462"/>
      <c r="DI9" s="463"/>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row>
    <row r="10" spans="1:226" s="21" customFormat="1" ht="51" customHeight="1" thickBot="1">
      <c r="A10" s="471"/>
      <c r="B10" s="472"/>
      <c r="C10" s="473"/>
      <c r="D10" s="473"/>
      <c r="E10" s="473"/>
      <c r="F10" s="473"/>
      <c r="G10" s="473"/>
      <c r="H10" s="473"/>
      <c r="I10" s="474"/>
      <c r="J10" s="454" t="s">
        <v>84</v>
      </c>
      <c r="K10" s="454"/>
      <c r="L10" s="454"/>
      <c r="M10" s="454"/>
      <c r="N10" s="454"/>
      <c r="O10" s="454"/>
      <c r="P10" s="454"/>
      <c r="Q10" s="454"/>
      <c r="R10" s="454"/>
      <c r="S10" s="454"/>
      <c r="T10" s="454"/>
      <c r="U10" s="455"/>
      <c r="V10" s="433" t="s">
        <v>85</v>
      </c>
      <c r="W10" s="434"/>
      <c r="X10" s="434"/>
      <c r="Y10" s="435"/>
      <c r="Z10" s="433" t="s">
        <v>86</v>
      </c>
      <c r="AA10" s="434"/>
      <c r="AB10" s="434"/>
      <c r="AC10" s="435"/>
      <c r="AD10" s="456" t="s">
        <v>87</v>
      </c>
      <c r="AE10" s="457"/>
      <c r="AF10" s="457"/>
      <c r="AG10" s="457"/>
      <c r="AH10" s="457"/>
      <c r="AI10" s="457"/>
      <c r="AJ10" s="457"/>
      <c r="AK10" s="457"/>
      <c r="AL10" s="397"/>
      <c r="AM10" s="397"/>
      <c r="AN10" s="397"/>
      <c r="AO10" s="398"/>
      <c r="AP10" s="433" t="s">
        <v>88</v>
      </c>
      <c r="AQ10" s="434"/>
      <c r="AR10" s="434"/>
      <c r="AS10" s="435"/>
      <c r="AT10" s="447" t="s">
        <v>89</v>
      </c>
      <c r="AU10" s="445"/>
      <c r="AV10" s="445"/>
      <c r="AW10" s="445"/>
      <c r="AX10" s="445"/>
      <c r="AY10" s="445"/>
      <c r="AZ10" s="445"/>
      <c r="BA10" s="445"/>
      <c r="BB10" s="445"/>
      <c r="BC10" s="445"/>
      <c r="BD10" s="445"/>
      <c r="BE10" s="445"/>
      <c r="BF10" s="445"/>
      <c r="BG10" s="445"/>
      <c r="BH10" s="445"/>
      <c r="BI10" s="446"/>
      <c r="BJ10" s="433" t="s">
        <v>90</v>
      </c>
      <c r="BK10" s="434"/>
      <c r="BL10" s="434"/>
      <c r="BM10" s="435"/>
      <c r="BN10" s="433" t="s">
        <v>91</v>
      </c>
      <c r="BO10" s="434"/>
      <c r="BP10" s="434"/>
      <c r="BQ10" s="435"/>
      <c r="BR10" s="433" t="s">
        <v>332</v>
      </c>
      <c r="BS10" s="434"/>
      <c r="BT10" s="434"/>
      <c r="BU10" s="434"/>
      <c r="BV10" s="433" t="s">
        <v>92</v>
      </c>
      <c r="BW10" s="434"/>
      <c r="BX10" s="434"/>
      <c r="BY10" s="435"/>
      <c r="BZ10" s="451" t="s">
        <v>93</v>
      </c>
      <c r="CA10" s="452"/>
      <c r="CB10" s="452"/>
      <c r="CC10" s="453"/>
      <c r="CD10" s="433" t="s">
        <v>94</v>
      </c>
      <c r="CE10" s="434"/>
      <c r="CF10" s="434"/>
      <c r="CG10" s="435"/>
      <c r="CH10" s="433" t="s">
        <v>95</v>
      </c>
      <c r="CI10" s="434"/>
      <c r="CJ10" s="434"/>
      <c r="CK10" s="435"/>
      <c r="CL10" s="433" t="s">
        <v>96</v>
      </c>
      <c r="CM10" s="434"/>
      <c r="CN10" s="434"/>
      <c r="CO10" s="435"/>
      <c r="CP10" s="433" t="s">
        <v>97</v>
      </c>
      <c r="CQ10" s="434"/>
      <c r="CR10" s="434"/>
      <c r="CS10" s="435"/>
      <c r="CT10" s="433" t="s">
        <v>98</v>
      </c>
      <c r="CU10" s="434"/>
      <c r="CV10" s="434"/>
      <c r="CW10" s="435"/>
      <c r="CX10" s="439" t="s">
        <v>99</v>
      </c>
      <c r="CY10" s="440"/>
      <c r="CZ10" s="440"/>
      <c r="DA10" s="441"/>
      <c r="DB10" s="433" t="s">
        <v>100</v>
      </c>
      <c r="DC10" s="434"/>
      <c r="DD10" s="434"/>
      <c r="DE10" s="435"/>
      <c r="DF10" s="433" t="s">
        <v>101</v>
      </c>
      <c r="DG10" s="434"/>
      <c r="DH10" s="434"/>
      <c r="DI10" s="435"/>
    </row>
    <row r="11" spans="1:226" s="21" customFormat="1" ht="132.65" customHeight="1" thickBot="1">
      <c r="A11" s="471"/>
      <c r="B11" s="436"/>
      <c r="C11" s="437"/>
      <c r="D11" s="437"/>
      <c r="E11" s="437"/>
      <c r="F11" s="437"/>
      <c r="G11" s="437"/>
      <c r="H11" s="437"/>
      <c r="I11" s="438"/>
      <c r="J11" s="445" t="s">
        <v>102</v>
      </c>
      <c r="K11" s="445"/>
      <c r="L11" s="445"/>
      <c r="M11" s="446"/>
      <c r="N11" s="447" t="s">
        <v>103</v>
      </c>
      <c r="O11" s="445"/>
      <c r="P11" s="445"/>
      <c r="Q11" s="446"/>
      <c r="R11" s="447" t="s">
        <v>104</v>
      </c>
      <c r="S11" s="445"/>
      <c r="T11" s="445"/>
      <c r="U11" s="446"/>
      <c r="V11" s="436"/>
      <c r="W11" s="437"/>
      <c r="X11" s="437"/>
      <c r="Y11" s="438"/>
      <c r="Z11" s="436"/>
      <c r="AA11" s="437"/>
      <c r="AB11" s="437"/>
      <c r="AC11" s="438"/>
      <c r="AD11" s="447" t="s">
        <v>105</v>
      </c>
      <c r="AE11" s="445"/>
      <c r="AF11" s="445"/>
      <c r="AG11" s="446"/>
      <c r="AH11" s="448" t="s">
        <v>333</v>
      </c>
      <c r="AI11" s="449"/>
      <c r="AJ11" s="449"/>
      <c r="AK11" s="450"/>
      <c r="AL11" s="447" t="s">
        <v>334</v>
      </c>
      <c r="AM11" s="445"/>
      <c r="AN11" s="445"/>
      <c r="AO11" s="446"/>
      <c r="AP11" s="436"/>
      <c r="AQ11" s="437"/>
      <c r="AR11" s="437"/>
      <c r="AS11" s="438"/>
      <c r="AT11" s="447" t="s">
        <v>106</v>
      </c>
      <c r="AU11" s="445"/>
      <c r="AV11" s="445"/>
      <c r="AW11" s="446"/>
      <c r="AX11" s="447" t="s">
        <v>107</v>
      </c>
      <c r="AY11" s="445"/>
      <c r="AZ11" s="445"/>
      <c r="BA11" s="446"/>
      <c r="BB11" s="447" t="s">
        <v>335</v>
      </c>
      <c r="BC11" s="445"/>
      <c r="BD11" s="445"/>
      <c r="BE11" s="446"/>
      <c r="BF11" s="447" t="s">
        <v>108</v>
      </c>
      <c r="BG11" s="445"/>
      <c r="BH11" s="445"/>
      <c r="BI11" s="446"/>
      <c r="BJ11" s="436"/>
      <c r="BK11" s="437"/>
      <c r="BL11" s="437"/>
      <c r="BM11" s="438"/>
      <c r="BN11" s="436"/>
      <c r="BO11" s="437"/>
      <c r="BP11" s="437"/>
      <c r="BQ11" s="438"/>
      <c r="BR11" s="436"/>
      <c r="BS11" s="437"/>
      <c r="BT11" s="437"/>
      <c r="BU11" s="437"/>
      <c r="BV11" s="436"/>
      <c r="BW11" s="437"/>
      <c r="BX11" s="437"/>
      <c r="BY11" s="438"/>
      <c r="BZ11" s="447" t="s">
        <v>109</v>
      </c>
      <c r="CA11" s="445"/>
      <c r="CB11" s="445"/>
      <c r="CC11" s="446"/>
      <c r="CD11" s="436"/>
      <c r="CE11" s="437"/>
      <c r="CF11" s="437"/>
      <c r="CG11" s="438"/>
      <c r="CH11" s="436"/>
      <c r="CI11" s="437"/>
      <c r="CJ11" s="437"/>
      <c r="CK11" s="438"/>
      <c r="CL11" s="436"/>
      <c r="CM11" s="437"/>
      <c r="CN11" s="437"/>
      <c r="CO11" s="438"/>
      <c r="CP11" s="436"/>
      <c r="CQ11" s="437"/>
      <c r="CR11" s="437"/>
      <c r="CS11" s="438"/>
      <c r="CT11" s="436"/>
      <c r="CU11" s="437"/>
      <c r="CV11" s="437"/>
      <c r="CW11" s="438"/>
      <c r="CX11" s="442"/>
      <c r="CY11" s="443"/>
      <c r="CZ11" s="443"/>
      <c r="DA11" s="444"/>
      <c r="DB11" s="436"/>
      <c r="DC11" s="437"/>
      <c r="DD11" s="437"/>
      <c r="DE11" s="438"/>
      <c r="DF11" s="436"/>
      <c r="DG11" s="437"/>
      <c r="DH11" s="437"/>
      <c r="DI11" s="438"/>
    </row>
    <row r="12" spans="1:226" s="21" customFormat="1" ht="60.75" customHeight="1" thickBot="1">
      <c r="A12" s="436"/>
      <c r="B12" s="123" t="s">
        <v>306</v>
      </c>
      <c r="C12" s="336" t="s">
        <v>16</v>
      </c>
      <c r="D12" s="124" t="s">
        <v>17</v>
      </c>
      <c r="E12" s="125" t="s">
        <v>18</v>
      </c>
      <c r="F12" s="125" t="s">
        <v>17</v>
      </c>
      <c r="G12" s="399" t="s">
        <v>18</v>
      </c>
      <c r="H12" s="337" t="s">
        <v>19</v>
      </c>
      <c r="I12" s="336" t="s">
        <v>20</v>
      </c>
      <c r="J12" s="123" t="s">
        <v>306</v>
      </c>
      <c r="K12" s="123" t="s">
        <v>16</v>
      </c>
      <c r="L12" s="123" t="s">
        <v>19</v>
      </c>
      <c r="M12" s="123" t="s">
        <v>20</v>
      </c>
      <c r="N12" s="123" t="s">
        <v>306</v>
      </c>
      <c r="O12" s="123" t="s">
        <v>16</v>
      </c>
      <c r="P12" s="123" t="s">
        <v>19</v>
      </c>
      <c r="Q12" s="123" t="s">
        <v>20</v>
      </c>
      <c r="R12" s="123" t="s">
        <v>306</v>
      </c>
      <c r="S12" s="123" t="s">
        <v>16</v>
      </c>
      <c r="T12" s="123" t="s">
        <v>19</v>
      </c>
      <c r="U12" s="123" t="s">
        <v>20</v>
      </c>
      <c r="V12" s="123" t="s">
        <v>306</v>
      </c>
      <c r="W12" s="123" t="s">
        <v>16</v>
      </c>
      <c r="X12" s="123" t="s">
        <v>19</v>
      </c>
      <c r="Y12" s="123" t="s">
        <v>20</v>
      </c>
      <c r="Z12" s="123" t="s">
        <v>306</v>
      </c>
      <c r="AA12" s="123" t="s">
        <v>16</v>
      </c>
      <c r="AB12" s="123" t="s">
        <v>19</v>
      </c>
      <c r="AC12" s="123" t="s">
        <v>20</v>
      </c>
      <c r="AD12" s="123" t="s">
        <v>306</v>
      </c>
      <c r="AE12" s="336" t="s">
        <v>16</v>
      </c>
      <c r="AF12" s="336" t="s">
        <v>19</v>
      </c>
      <c r="AG12" s="336" t="s">
        <v>20</v>
      </c>
      <c r="AH12" s="123" t="s">
        <v>306</v>
      </c>
      <c r="AI12" s="123" t="s">
        <v>16</v>
      </c>
      <c r="AJ12" s="123" t="s">
        <v>19</v>
      </c>
      <c r="AK12" s="123" t="s">
        <v>20</v>
      </c>
      <c r="AL12" s="123" t="s">
        <v>306</v>
      </c>
      <c r="AM12" s="123" t="s">
        <v>16</v>
      </c>
      <c r="AN12" s="123" t="s">
        <v>19</v>
      </c>
      <c r="AO12" s="123" t="s">
        <v>20</v>
      </c>
      <c r="AP12" s="123" t="s">
        <v>306</v>
      </c>
      <c r="AQ12" s="123" t="s">
        <v>16</v>
      </c>
      <c r="AR12" s="123" t="s">
        <v>19</v>
      </c>
      <c r="AS12" s="123" t="s">
        <v>20</v>
      </c>
      <c r="AT12" s="123" t="s">
        <v>306</v>
      </c>
      <c r="AU12" s="123" t="s">
        <v>16</v>
      </c>
      <c r="AV12" s="123" t="s">
        <v>19</v>
      </c>
      <c r="AW12" s="123" t="s">
        <v>20</v>
      </c>
      <c r="AX12" s="123" t="s">
        <v>306</v>
      </c>
      <c r="AY12" s="123" t="s">
        <v>16</v>
      </c>
      <c r="AZ12" s="123" t="s">
        <v>19</v>
      </c>
      <c r="BA12" s="123" t="s">
        <v>20</v>
      </c>
      <c r="BB12" s="123" t="s">
        <v>306</v>
      </c>
      <c r="BC12" s="123" t="s">
        <v>16</v>
      </c>
      <c r="BD12" s="123" t="s">
        <v>19</v>
      </c>
      <c r="BE12" s="123" t="s">
        <v>20</v>
      </c>
      <c r="BF12" s="123" t="s">
        <v>306</v>
      </c>
      <c r="BG12" s="123" t="s">
        <v>16</v>
      </c>
      <c r="BH12" s="123" t="s">
        <v>19</v>
      </c>
      <c r="BI12" s="123" t="s">
        <v>20</v>
      </c>
      <c r="BJ12" s="123" t="s">
        <v>306</v>
      </c>
      <c r="BK12" s="123" t="s">
        <v>16</v>
      </c>
      <c r="BL12" s="123" t="s">
        <v>19</v>
      </c>
      <c r="BM12" s="123" t="s">
        <v>20</v>
      </c>
      <c r="BN12" s="123" t="s">
        <v>306</v>
      </c>
      <c r="BO12" s="123" t="s">
        <v>16</v>
      </c>
      <c r="BP12" s="123" t="s">
        <v>19</v>
      </c>
      <c r="BQ12" s="123" t="s">
        <v>20</v>
      </c>
      <c r="BR12" s="123" t="s">
        <v>306</v>
      </c>
      <c r="BS12" s="123" t="s">
        <v>16</v>
      </c>
      <c r="BT12" s="123" t="s">
        <v>19</v>
      </c>
      <c r="BU12" s="123" t="s">
        <v>20</v>
      </c>
      <c r="BV12" s="123" t="s">
        <v>306</v>
      </c>
      <c r="BW12" s="123" t="s">
        <v>16</v>
      </c>
      <c r="BX12" s="123" t="s">
        <v>19</v>
      </c>
      <c r="BY12" s="123" t="s">
        <v>20</v>
      </c>
      <c r="BZ12" s="123" t="s">
        <v>306</v>
      </c>
      <c r="CA12" s="123" t="s">
        <v>16</v>
      </c>
      <c r="CB12" s="123" t="s">
        <v>19</v>
      </c>
      <c r="CC12" s="123" t="s">
        <v>20</v>
      </c>
      <c r="CD12" s="123" t="s">
        <v>306</v>
      </c>
      <c r="CE12" s="123" t="s">
        <v>16</v>
      </c>
      <c r="CF12" s="123" t="s">
        <v>19</v>
      </c>
      <c r="CG12" s="123" t="s">
        <v>20</v>
      </c>
      <c r="CH12" s="123" t="s">
        <v>306</v>
      </c>
      <c r="CI12" s="123" t="s">
        <v>16</v>
      </c>
      <c r="CJ12" s="123" t="s">
        <v>19</v>
      </c>
      <c r="CK12" s="123" t="s">
        <v>20</v>
      </c>
      <c r="CL12" s="123" t="s">
        <v>306</v>
      </c>
      <c r="CM12" s="123" t="s">
        <v>16</v>
      </c>
      <c r="CN12" s="123" t="s">
        <v>19</v>
      </c>
      <c r="CO12" s="123" t="s">
        <v>20</v>
      </c>
      <c r="CP12" s="123" t="s">
        <v>306</v>
      </c>
      <c r="CQ12" s="123" t="s">
        <v>16</v>
      </c>
      <c r="CR12" s="123" t="s">
        <v>19</v>
      </c>
      <c r="CS12" s="123" t="s">
        <v>20</v>
      </c>
      <c r="CT12" s="123" t="s">
        <v>306</v>
      </c>
      <c r="CU12" s="123" t="s">
        <v>16</v>
      </c>
      <c r="CV12" s="123" t="s">
        <v>19</v>
      </c>
      <c r="CW12" s="123" t="s">
        <v>20</v>
      </c>
      <c r="CX12" s="123" t="s">
        <v>306</v>
      </c>
      <c r="CY12" s="123" t="s">
        <v>16</v>
      </c>
      <c r="CZ12" s="123" t="s">
        <v>19</v>
      </c>
      <c r="DA12" s="123" t="s">
        <v>20</v>
      </c>
      <c r="DB12" s="123" t="s">
        <v>306</v>
      </c>
      <c r="DC12" s="123" t="s">
        <v>16</v>
      </c>
      <c r="DD12" s="123" t="s">
        <v>19</v>
      </c>
      <c r="DE12" s="123" t="s">
        <v>20</v>
      </c>
      <c r="DF12" s="123" t="s">
        <v>306</v>
      </c>
      <c r="DG12" s="123" t="s">
        <v>16</v>
      </c>
      <c r="DH12" s="123" t="s">
        <v>19</v>
      </c>
      <c r="DI12" s="123" t="s">
        <v>20</v>
      </c>
    </row>
    <row r="13" spans="1:226" s="127" customFormat="1" ht="20.25" customHeight="1" thickBot="1">
      <c r="A13" s="126"/>
      <c r="B13" s="400"/>
      <c r="C13" s="475"/>
      <c r="D13" s="476"/>
      <c r="E13" s="476"/>
      <c r="F13" s="476"/>
      <c r="G13" s="476"/>
      <c r="H13" s="476"/>
      <c r="I13" s="477"/>
      <c r="J13" s="427" t="s">
        <v>110</v>
      </c>
      <c r="K13" s="428"/>
      <c r="L13" s="428"/>
      <c r="M13" s="429"/>
      <c r="N13" s="427" t="s">
        <v>111</v>
      </c>
      <c r="O13" s="428"/>
      <c r="P13" s="428"/>
      <c r="Q13" s="429"/>
      <c r="R13" s="427" t="s">
        <v>112</v>
      </c>
      <c r="S13" s="428"/>
      <c r="T13" s="428"/>
      <c r="U13" s="429"/>
      <c r="V13" s="427" t="s">
        <v>113</v>
      </c>
      <c r="W13" s="428"/>
      <c r="X13" s="428"/>
      <c r="Y13" s="429"/>
      <c r="Z13" s="427" t="s">
        <v>114</v>
      </c>
      <c r="AA13" s="428"/>
      <c r="AB13" s="428"/>
      <c r="AC13" s="429"/>
      <c r="AD13" s="427" t="s">
        <v>115</v>
      </c>
      <c r="AE13" s="428"/>
      <c r="AF13" s="428"/>
      <c r="AG13" s="429"/>
      <c r="AH13" s="427" t="s">
        <v>116</v>
      </c>
      <c r="AI13" s="428"/>
      <c r="AJ13" s="428"/>
      <c r="AK13" s="429"/>
      <c r="AL13" s="427" t="s">
        <v>117</v>
      </c>
      <c r="AM13" s="428"/>
      <c r="AN13" s="428"/>
      <c r="AO13" s="429"/>
      <c r="AP13" s="427" t="s">
        <v>118</v>
      </c>
      <c r="AQ13" s="428"/>
      <c r="AR13" s="428"/>
      <c r="AS13" s="429"/>
      <c r="AT13" s="430" t="s">
        <v>119</v>
      </c>
      <c r="AU13" s="431"/>
      <c r="AV13" s="431"/>
      <c r="AW13" s="432"/>
      <c r="AX13" s="427" t="s">
        <v>120</v>
      </c>
      <c r="AY13" s="428"/>
      <c r="AZ13" s="428"/>
      <c r="BA13" s="429"/>
      <c r="BB13" s="427" t="s">
        <v>121</v>
      </c>
      <c r="BC13" s="428"/>
      <c r="BD13" s="428"/>
      <c r="BE13" s="429"/>
      <c r="BF13" s="427" t="s">
        <v>122</v>
      </c>
      <c r="BG13" s="428"/>
      <c r="BH13" s="428"/>
      <c r="BI13" s="429"/>
      <c r="BJ13" s="427" t="s">
        <v>123</v>
      </c>
      <c r="BK13" s="428"/>
      <c r="BL13" s="428"/>
      <c r="BM13" s="429"/>
      <c r="BN13" s="427" t="s">
        <v>124</v>
      </c>
      <c r="BO13" s="428"/>
      <c r="BP13" s="428"/>
      <c r="BQ13" s="429"/>
      <c r="BR13" s="427" t="s">
        <v>125</v>
      </c>
      <c r="BS13" s="428"/>
      <c r="BT13" s="428"/>
      <c r="BU13" s="429"/>
      <c r="BV13" s="427" t="s">
        <v>126</v>
      </c>
      <c r="BW13" s="428"/>
      <c r="BX13" s="428"/>
      <c r="BY13" s="429"/>
      <c r="BZ13" s="427" t="s">
        <v>127</v>
      </c>
      <c r="CA13" s="428"/>
      <c r="CB13" s="428"/>
      <c r="CC13" s="429"/>
      <c r="CD13" s="427" t="s">
        <v>128</v>
      </c>
      <c r="CE13" s="428"/>
      <c r="CF13" s="428"/>
      <c r="CG13" s="429"/>
      <c r="CH13" s="427" t="s">
        <v>129</v>
      </c>
      <c r="CI13" s="428"/>
      <c r="CJ13" s="428"/>
      <c r="CK13" s="429"/>
      <c r="CL13" s="427" t="s">
        <v>130</v>
      </c>
      <c r="CM13" s="428"/>
      <c r="CN13" s="428"/>
      <c r="CO13" s="429"/>
      <c r="CP13" s="427" t="s">
        <v>131</v>
      </c>
      <c r="CQ13" s="428"/>
      <c r="CR13" s="428"/>
      <c r="CS13" s="429"/>
      <c r="CT13" s="427" t="s">
        <v>132</v>
      </c>
      <c r="CU13" s="428"/>
      <c r="CV13" s="428"/>
      <c r="CW13" s="429"/>
      <c r="CX13" s="427" t="s">
        <v>133</v>
      </c>
      <c r="CY13" s="428"/>
      <c r="CZ13" s="428"/>
      <c r="DA13" s="429"/>
      <c r="DB13" s="427" t="s">
        <v>134</v>
      </c>
      <c r="DC13" s="428"/>
      <c r="DD13" s="428"/>
      <c r="DE13" s="429"/>
      <c r="DF13" s="427" t="s">
        <v>135</v>
      </c>
      <c r="DG13" s="428"/>
      <c r="DH13" s="428"/>
      <c r="DI13" s="429"/>
    </row>
    <row r="14" spans="1:226" s="21" customFormat="1" ht="21.75" customHeight="1">
      <c r="A14" s="128" t="s">
        <v>29</v>
      </c>
      <c r="B14" s="129">
        <f>CT14+J14+CD14+CL14+AP14+AD14+AH14+AL14+BV14+AX14+AT14+BF14+Z14+DF14+CH14+CX14+BR14+BJ14+DB14+BN14+CP14+N14+BB14+BZ14+R14+V14</f>
        <v>163648.67972000001</v>
      </c>
      <c r="C14" s="129">
        <f>CU14+K14+CE14+CM14+AQ14+AE14+AI14+AM14+BW14+AY14+AU14+BG14+AA14+DG14+CI14+CY14+BS14+BK14+DC14+BO14+CQ14+O14+BC14+CA14+S14+W14</f>
        <v>164899.79300000001</v>
      </c>
      <c r="D14" s="130">
        <f>'[3]Исполнение для администрации_КБ'!T14</f>
        <v>164899.79300000001</v>
      </c>
      <c r="E14" s="131">
        <f>D14-C14</f>
        <v>0</v>
      </c>
      <c r="F14" s="130">
        <f>'[3]Исполнение для администрации_КБ'!U14</f>
        <v>164893.22672000001</v>
      </c>
      <c r="G14" s="131">
        <f>F14-H14</f>
        <v>0</v>
      </c>
      <c r="H14" s="132">
        <f>CV14+L14+CF14+CN14+AR14+AF14+AJ14+AN14+BX14+AZ14+AV14+BH14+AB14+DH14+CJ14+CZ14+BT14+BL14+DD14+BP14+CR14+P14+BD14+CB14+T14+X14</f>
        <v>164893.22672000001</v>
      </c>
      <c r="I14" s="133">
        <f>IF(ISERROR(H14/C14*100),,H14/C14*100)</f>
        <v>99.99601801804566</v>
      </c>
      <c r="J14" s="354">
        <v>3629.0797200000002</v>
      </c>
      <c r="K14" s="134">
        <f>'[4]Проверочная  таблица'!RK12/1000</f>
        <v>3575.4480000000003</v>
      </c>
      <c r="L14" s="134">
        <f>'[4]Проверочная  таблица'!RL12/1000</f>
        <v>3575.4480000000003</v>
      </c>
      <c r="M14" s="133">
        <f>IF(ISERROR(L14/K14*100),,L14/K14*100)</f>
        <v>100</v>
      </c>
      <c r="N14" s="354">
        <v>0</v>
      </c>
      <c r="O14" s="134">
        <f>'[4]Проверочная  таблица'!RM12/1000</f>
        <v>0</v>
      </c>
      <c r="P14" s="134">
        <f>'[4]Проверочная  таблица'!RN12/1000</f>
        <v>0</v>
      </c>
      <c r="Q14" s="133">
        <f>IF(ISERROR(P14/O14*100),,P14/O14*100)</f>
        <v>0</v>
      </c>
      <c r="R14" s="354">
        <v>0</v>
      </c>
      <c r="S14" s="134">
        <f>'[4]Проверочная  таблица'!RO12/1000</f>
        <v>0</v>
      </c>
      <c r="T14" s="134">
        <f>'[4]Проверочная  таблица'!RP12/1000</f>
        <v>0</v>
      </c>
      <c r="U14" s="133">
        <f>IF(ISERROR(T14/S14*100),,T14/S14*100)</f>
        <v>0</v>
      </c>
      <c r="V14" s="354">
        <v>0</v>
      </c>
      <c r="W14" s="134">
        <f>'[4]Субвенция  на  полномочия'!D8/1000</f>
        <v>0</v>
      </c>
      <c r="X14" s="134">
        <f>'[4]Субвенция  на  полномочия'!E8/1000</f>
        <v>0</v>
      </c>
      <c r="Y14" s="133">
        <f>IF(ISERROR(X14/W14*100),,X14/W14*100)</f>
        <v>0</v>
      </c>
      <c r="Z14" s="354">
        <v>1304</v>
      </c>
      <c r="AA14" s="134">
        <f>'[4]Субвенция  на  полномочия'!F8/1000</f>
        <v>1375</v>
      </c>
      <c r="AB14" s="134">
        <f>'[4]Субвенция  на  полномочия'!G8/1000</f>
        <v>1370.9079999999999</v>
      </c>
      <c r="AC14" s="133">
        <f>IF(ISERROR(AB14/AA14*100),,AB14/AA14*100)</f>
        <v>99.702399999999997</v>
      </c>
      <c r="AD14" s="354">
        <v>775</v>
      </c>
      <c r="AE14" s="134">
        <f>'[4]Проверочная  таблица'!RE12/1000</f>
        <v>1067.914</v>
      </c>
      <c r="AF14" s="134">
        <f>'[4]Проверочная  таблица'!RF12/1000</f>
        <v>1067.914</v>
      </c>
      <c r="AG14" s="133">
        <f>IF(ISERROR(AF14/AE14*100),,AF14/AE14*100)</f>
        <v>100</v>
      </c>
      <c r="AH14" s="354">
        <v>5006</v>
      </c>
      <c r="AI14" s="134">
        <f>'[4]Субвенция  на  полномочия'!H8/1000</f>
        <v>4736</v>
      </c>
      <c r="AJ14" s="134">
        <f>'[4]Субвенция  на  полномочия'!I8/1000</f>
        <v>4736</v>
      </c>
      <c r="AK14" s="133">
        <f>IF(ISERROR(AJ14/AI14*100),,AJ14/AI14*100)</f>
        <v>100</v>
      </c>
      <c r="AL14" s="354">
        <v>937.85</v>
      </c>
      <c r="AM14" s="134">
        <f>'[4]Субвенция  на  полномочия'!J8/1000</f>
        <v>934.27</v>
      </c>
      <c r="AN14" s="134">
        <f>'[4]Субвенция  на  полномочия'!K8/1000</f>
        <v>934.27</v>
      </c>
      <c r="AO14" s="133">
        <f>IF(ISERROR(AN14/AM14*100),,AN14/AM14*100)</f>
        <v>100</v>
      </c>
      <c r="AP14" s="354">
        <v>584.20000000000005</v>
      </c>
      <c r="AQ14" s="134">
        <f>'[4]Субвенция  на  полномочия'!L8/1000</f>
        <v>584.20000000000005</v>
      </c>
      <c r="AR14" s="134">
        <f>'[4]Субвенция  на  полномочия'!M8/1000</f>
        <v>584.20000000000005</v>
      </c>
      <c r="AS14" s="133">
        <f>IF(ISERROR(AR14/AQ14*100),,AR14/AQ14*100)</f>
        <v>100</v>
      </c>
      <c r="AT14" s="354">
        <v>50.25</v>
      </c>
      <c r="AU14" s="134">
        <f>'[4]Субвенция  на  полномочия'!N8/1000</f>
        <v>0</v>
      </c>
      <c r="AV14" s="134">
        <f>'[4]Субвенция  на  полномочия'!O8/1000</f>
        <v>0</v>
      </c>
      <c r="AW14" s="133">
        <f>IF(ISERROR(AV14/AU14*100),,AV14/AU14*100)</f>
        <v>0</v>
      </c>
      <c r="AX14" s="354">
        <v>5255</v>
      </c>
      <c r="AY14" s="134">
        <f>'[4]Проверочная  таблица'!RC12/1000</f>
        <v>4630.4530000000004</v>
      </c>
      <c r="AZ14" s="134">
        <f>'[4]Проверочная  таблица'!RD12/1000</f>
        <v>4627.9787200000001</v>
      </c>
      <c r="BA14" s="133">
        <f>IF(ISERROR(AZ14/AY14*100),,AZ14/AY14*100)</f>
        <v>99.946565055298038</v>
      </c>
      <c r="BB14" s="354">
        <v>193</v>
      </c>
      <c r="BC14" s="134">
        <f>'[4]Субвенция  на  полномочия'!P8/1000</f>
        <v>0</v>
      </c>
      <c r="BD14" s="134">
        <f>'[4]Субвенция  на  полномочия'!Q8/1000</f>
        <v>0</v>
      </c>
      <c r="BE14" s="133">
        <f>IF(ISERROR(BD14/BC14*100),,BD14/BC14*100)</f>
        <v>0</v>
      </c>
      <c r="BF14" s="354">
        <v>1833.9</v>
      </c>
      <c r="BG14" s="134">
        <f>'[4]Субвенция  на  полномочия'!R8/1000</f>
        <v>1833.9</v>
      </c>
      <c r="BH14" s="134">
        <f>'[4]Субвенция  на  полномочия'!S8/1000</f>
        <v>1833.9</v>
      </c>
      <c r="BI14" s="133">
        <f>IF(ISERROR(BH14/BG14*100),,BH14/BG14*100)</f>
        <v>100</v>
      </c>
      <c r="BJ14" s="354">
        <v>477</v>
      </c>
      <c r="BK14" s="134">
        <f>'[4]Субвенция  на  полномочия'!T8/1000</f>
        <v>477</v>
      </c>
      <c r="BL14" s="134">
        <f>'[4]Субвенция  на  полномочия'!U8/1000</f>
        <v>477</v>
      </c>
      <c r="BM14" s="133">
        <f>IF(ISERROR(BL14/BK14*100),,BL14/BK14*100)</f>
        <v>100</v>
      </c>
      <c r="BN14" s="354">
        <v>21900</v>
      </c>
      <c r="BO14" s="134">
        <f>'[4]Субвенция  на  полномочия'!V8/1000</f>
        <v>21900</v>
      </c>
      <c r="BP14" s="134">
        <f>'[4]Субвенция  на  полномочия'!W8/1000</f>
        <v>21900</v>
      </c>
      <c r="BQ14" s="133">
        <f>IF(ISERROR(BP14/BO14*100),,BP14/BO14*100)</f>
        <v>100</v>
      </c>
      <c r="BR14" s="354">
        <v>115087</v>
      </c>
      <c r="BS14" s="134">
        <f>'[4]Субвенция  на  полномочия'!X8/1000</f>
        <v>116580.208</v>
      </c>
      <c r="BT14" s="134">
        <f>'[4]Субвенция  на  полномочия'!Y8/1000</f>
        <v>116580.208</v>
      </c>
      <c r="BU14" s="133">
        <f>IF(ISERROR(BT14/BS14*100),,BT14/BS14*100)</f>
        <v>100</v>
      </c>
      <c r="BV14" s="354">
        <v>0</v>
      </c>
      <c r="BW14" s="134">
        <f>'[4]Субвенция  на  полномочия'!Z8/1000</f>
        <v>0</v>
      </c>
      <c r="BX14" s="134">
        <f>'[4]Субвенция  на  полномочия'!AA8/1000</f>
        <v>0</v>
      </c>
      <c r="BY14" s="133">
        <f>IF(ISERROR(BX14/BW14*100),,BX14/BW14*100)</f>
        <v>0</v>
      </c>
      <c r="BZ14" s="354">
        <v>1.5</v>
      </c>
      <c r="CA14" s="134">
        <f>'[4]Субвенция  на  полномочия'!AB8/1000</f>
        <v>0.5</v>
      </c>
      <c r="CB14" s="134">
        <f>'[4]Субвенция  на  полномочия'!AC8/1000</f>
        <v>0.5</v>
      </c>
      <c r="CC14" s="133">
        <f>IF(ISERROR(CB14/CA14*100),,CB14/CA14*100)</f>
        <v>100</v>
      </c>
      <c r="CD14" s="354">
        <v>1592</v>
      </c>
      <c r="CE14" s="134">
        <f>'[4]Субвенция  на  полномочия'!AD8/1000</f>
        <v>1892</v>
      </c>
      <c r="CF14" s="134">
        <f>'[4]Субвенция  на  полномочия'!AE8/1000</f>
        <v>1892</v>
      </c>
      <c r="CG14" s="133">
        <f>IF(ISERROR(CF14/CE14*100),,CF14/CE14*100)</f>
        <v>100</v>
      </c>
      <c r="CH14" s="354">
        <v>0</v>
      </c>
      <c r="CI14" s="134">
        <f>'[4]Субвенция  на  полномочия'!AF8/1000</f>
        <v>0</v>
      </c>
      <c r="CJ14" s="134">
        <f>'[4]Субвенция  на  полномочия'!AG8/1000</f>
        <v>0</v>
      </c>
      <c r="CK14" s="133">
        <f>IF(ISERROR(CJ14/CI14*100),,CJ14/CI14*100)</f>
        <v>0</v>
      </c>
      <c r="CL14" s="354">
        <v>592.79999999999995</v>
      </c>
      <c r="CM14" s="134">
        <f>'[4]Субвенция  на  полномочия'!AH8/1000</f>
        <v>592.79999999999995</v>
      </c>
      <c r="CN14" s="134">
        <f>'[4]Субвенция  на  полномочия'!AI8/1000</f>
        <v>592.79999999999995</v>
      </c>
      <c r="CO14" s="133">
        <f>IF(ISERROR(CN14/CM14*100),,CN14/CM14*100)</f>
        <v>100</v>
      </c>
      <c r="CP14" s="354">
        <v>212.2</v>
      </c>
      <c r="CQ14" s="134">
        <f>'[4]Субвенция  на  полномочия'!AJ8/1000</f>
        <v>352.2</v>
      </c>
      <c r="CR14" s="134">
        <f>'[4]Субвенция  на  полномочия'!AK8/1000</f>
        <v>352.2</v>
      </c>
      <c r="CS14" s="133">
        <f>IF(ISERROR(CR14/CQ14*100),,CR14/CQ14*100)</f>
        <v>100</v>
      </c>
      <c r="CT14" s="354">
        <v>2043</v>
      </c>
      <c r="CU14" s="134">
        <f>'[4]Проверочная  таблица'!RQ12/1000</f>
        <v>2193</v>
      </c>
      <c r="CV14" s="134">
        <f>'[4]Проверочная  таблица'!RT12/1000</f>
        <v>2193</v>
      </c>
      <c r="CW14" s="133">
        <f>IF(ISERROR(CV14/CU14*100),,CV14/CU14*100)</f>
        <v>100</v>
      </c>
      <c r="CX14" s="354">
        <v>1401.9</v>
      </c>
      <c r="CY14" s="134">
        <f>'[4]Проверочная  таблица'!RG12/1000</f>
        <v>1401.9</v>
      </c>
      <c r="CZ14" s="134">
        <f>'[4]Проверочная  таблица'!RH12/1000</f>
        <v>1401.9</v>
      </c>
      <c r="DA14" s="133">
        <f>IF(ISERROR(CZ14/CY14*100),,CZ14/CY14*100)</f>
        <v>100</v>
      </c>
      <c r="DB14" s="354">
        <v>3</v>
      </c>
      <c r="DC14" s="134">
        <f>'[4]Проверочная  таблица'!RI12/1000</f>
        <v>3</v>
      </c>
      <c r="DD14" s="134">
        <f>'[4]Проверочная  таблица'!RJ12/1000</f>
        <v>3</v>
      </c>
      <c r="DE14" s="133">
        <f>IF(ISERROR(DD14/DC14*100),,DD14/DC14*100)</f>
        <v>100</v>
      </c>
      <c r="DF14" s="354">
        <v>770</v>
      </c>
      <c r="DG14" s="134">
        <f>'[4]Субвенция  на  полномочия'!AL8/1000</f>
        <v>770</v>
      </c>
      <c r="DH14" s="134">
        <f>'[4]Субвенция  на  полномочия'!AM8/1000</f>
        <v>770</v>
      </c>
      <c r="DI14" s="133">
        <f>IF(ISERROR(DH14/DG14*100),,DH14/DG14*100)</f>
        <v>100</v>
      </c>
    </row>
    <row r="15" spans="1:226" s="21" customFormat="1" ht="21.75" customHeight="1">
      <c r="A15" s="135" t="s">
        <v>30</v>
      </c>
      <c r="B15" s="129">
        <f t="shared" ref="B15:C31" si="0">CT15+J15+CD15+CL15+AP15+AD15+AH15+AL15+BV15+AX15+AT15+BF15+Z15+DF15+CH15+CX15+BR15+BJ15+DB15+BN15+CP15+N15+BB15+BZ15+R15+V15</f>
        <v>588481.96499999997</v>
      </c>
      <c r="C15" s="129">
        <f t="shared" si="0"/>
        <v>598627.47</v>
      </c>
      <c r="D15" s="130">
        <f>'[3]Исполнение для администрации_КБ'!T15</f>
        <v>598627.47</v>
      </c>
      <c r="E15" s="131">
        <f t="shared" ref="E15:E31" si="1">D15-C15</f>
        <v>0</v>
      </c>
      <c r="F15" s="130">
        <f>'[3]Исполнение для администрации_КБ'!U15</f>
        <v>598474.11572</v>
      </c>
      <c r="G15" s="131">
        <f t="shared" ref="G15:G31" si="2">F15-H15</f>
        <v>0</v>
      </c>
      <c r="H15" s="132">
        <f t="shared" ref="H15:H31" si="3">CV15+L15+CF15+CN15+AR15+AF15+AJ15+AN15+BX15+AZ15+AV15+BH15+AB15+DH15+CJ15+CZ15+BT15+BL15+DD15+BP15+CR15+P15+BD15+CB15+T15+X15</f>
        <v>598474.11572000012</v>
      </c>
      <c r="I15" s="133">
        <f t="shared" ref="I15:I39" si="4">IF(ISERROR(H15/C15*100),,H15/C15*100)</f>
        <v>99.974382351681939</v>
      </c>
      <c r="J15" s="354">
        <v>0</v>
      </c>
      <c r="K15" s="134">
        <f>'[4]Проверочная  таблица'!RK13/1000</f>
        <v>1275.768</v>
      </c>
      <c r="L15" s="134">
        <f>'[4]Проверочная  таблица'!RL13/1000</f>
        <v>1275.768</v>
      </c>
      <c r="M15" s="133">
        <f t="shared" ref="M15:M31" si="5">IF(ISERROR(L15/K15*100),,L15/K15*100)</f>
        <v>100</v>
      </c>
      <c r="N15" s="354">
        <v>0</v>
      </c>
      <c r="O15" s="134">
        <f>'[4]Проверочная  таблица'!RM13/1000</f>
        <v>0</v>
      </c>
      <c r="P15" s="134">
        <f>'[4]Проверочная  таблица'!RN13/1000</f>
        <v>0</v>
      </c>
      <c r="Q15" s="133">
        <f t="shared" ref="Q15:Q31" si="6">IF(ISERROR(P15/O15*100),,P15/O15*100)</f>
        <v>0</v>
      </c>
      <c r="R15" s="354">
        <v>611.86500000000001</v>
      </c>
      <c r="S15" s="134">
        <f>'[4]Проверочная  таблица'!RO13/1000</f>
        <v>0</v>
      </c>
      <c r="T15" s="134">
        <f>'[4]Проверочная  таблица'!RP13/1000</f>
        <v>0</v>
      </c>
      <c r="U15" s="133">
        <f t="shared" ref="U15:U31" si="7">IF(ISERROR(T15/S15*100),,T15/S15*100)</f>
        <v>0</v>
      </c>
      <c r="V15" s="354">
        <v>0</v>
      </c>
      <c r="W15" s="134">
        <f>'[4]Субвенция  на  полномочия'!D9/1000</f>
        <v>0</v>
      </c>
      <c r="X15" s="134">
        <f>'[4]Субвенция  на  полномочия'!E9/1000</f>
        <v>0</v>
      </c>
      <c r="Y15" s="133">
        <f t="shared" ref="Y15:Y31" si="8">IF(ISERROR(X15/W15*100),,X15/W15*100)</f>
        <v>0</v>
      </c>
      <c r="Z15" s="354">
        <v>1540</v>
      </c>
      <c r="AA15" s="134">
        <f>'[4]Субвенция  на  полномочия'!F9/1000</f>
        <v>1540</v>
      </c>
      <c r="AB15" s="134">
        <f>'[4]Субвенция  на  полномочия'!G9/1000</f>
        <v>1481.942</v>
      </c>
      <c r="AC15" s="133">
        <f t="shared" ref="AC15:AC31" si="9">IF(ISERROR(AB15/AA15*100),,AB15/AA15*100)</f>
        <v>96.23</v>
      </c>
      <c r="AD15" s="354">
        <v>1780</v>
      </c>
      <c r="AE15" s="134">
        <f>'[4]Проверочная  таблица'!RE13/1000</f>
        <v>4210.6939999999995</v>
      </c>
      <c r="AF15" s="134">
        <f>'[4]Проверочная  таблица'!RF13/1000</f>
        <v>4210.6940000000004</v>
      </c>
      <c r="AG15" s="133">
        <f t="shared" ref="AG15:AG31" si="10">IF(ISERROR(AF15/AE15*100),,AF15/AE15*100)</f>
        <v>100.00000000000003</v>
      </c>
      <c r="AH15" s="354">
        <v>30469</v>
      </c>
      <c r="AI15" s="134">
        <f>'[4]Субвенция  на  полномочия'!H9/1000</f>
        <v>31415.339</v>
      </c>
      <c r="AJ15" s="134">
        <f>'[4]Субвенция  на  полномочия'!I9/1000</f>
        <v>31415.339</v>
      </c>
      <c r="AK15" s="133">
        <f t="shared" ref="AK15:AK31" si="11">IF(ISERROR(AJ15/AI15*100),,AJ15/AI15*100)</f>
        <v>100</v>
      </c>
      <c r="AL15" s="354">
        <v>5627.5</v>
      </c>
      <c r="AM15" s="134">
        <f>'[4]Субвенция  на  полномочия'!J9/1000</f>
        <v>6366.83</v>
      </c>
      <c r="AN15" s="134">
        <f>'[4]Субвенция  на  полномочия'!K9/1000</f>
        <v>6366.83</v>
      </c>
      <c r="AO15" s="133">
        <f t="shared" ref="AO15:AO31" si="12">IF(ISERROR(AN15/AM15*100),,AN15/AM15*100)</f>
        <v>100</v>
      </c>
      <c r="AP15" s="354">
        <v>1056.2</v>
      </c>
      <c r="AQ15" s="134">
        <f>'[4]Субвенция  на  полномочия'!L9/1000</f>
        <v>1112.1949999999999</v>
      </c>
      <c r="AR15" s="134">
        <f>'[4]Субвенция  на  полномочия'!M9/1000</f>
        <v>1112.1949999999999</v>
      </c>
      <c r="AS15" s="133">
        <f t="shared" ref="AS15:AS31" si="13">IF(ISERROR(AR15/AQ15*100),,AR15/AQ15*100)</f>
        <v>100</v>
      </c>
      <c r="AT15" s="354">
        <v>251.3</v>
      </c>
      <c r="AU15" s="134">
        <f>'[4]Субвенция  на  полномочия'!N9/1000</f>
        <v>50.25</v>
      </c>
      <c r="AV15" s="134">
        <f>'[4]Субвенция  на  полномочия'!O9/1000</f>
        <v>50.25</v>
      </c>
      <c r="AW15" s="133">
        <f t="shared" ref="AW15:AW31" si="14">IF(ISERROR(AV15/AU15*100),,AV15/AU15*100)</f>
        <v>100</v>
      </c>
      <c r="AX15" s="354">
        <v>19963</v>
      </c>
      <c r="AY15" s="134">
        <f>'[4]Проверочная  таблица'!RC13/1000</f>
        <v>19634.749</v>
      </c>
      <c r="AZ15" s="134">
        <f>'[4]Проверочная  таблица'!RD13/1000</f>
        <v>19543.352719999999</v>
      </c>
      <c r="BA15" s="133">
        <f t="shared" ref="BA15:BA31" si="15">IF(ISERROR(AZ15/AY15*100),,AZ15/AY15*100)</f>
        <v>99.53451770633788</v>
      </c>
      <c r="BB15" s="354">
        <v>2026.1</v>
      </c>
      <c r="BC15" s="134">
        <f>'[4]Субвенция  на  полномочия'!P9/1000</f>
        <v>1865.28</v>
      </c>
      <c r="BD15" s="134">
        <f>'[4]Субвенция  на  полномочия'!Q9/1000</f>
        <v>1865.28</v>
      </c>
      <c r="BE15" s="133">
        <f t="shared" ref="BE15:BE31" si="16">IF(ISERROR(BD15/BC15*100),,BD15/BC15*100)</f>
        <v>100</v>
      </c>
      <c r="BF15" s="354">
        <v>5948.4</v>
      </c>
      <c r="BG15" s="134">
        <f>'[4]Субвенция  на  полномочия'!R9/1000</f>
        <v>5948.4</v>
      </c>
      <c r="BH15" s="134">
        <f>'[4]Субвенция  на  полномочия'!S9/1000</f>
        <v>5948.4</v>
      </c>
      <c r="BI15" s="133">
        <f t="shared" ref="BI15:BI31" si="17">IF(ISERROR(BH15/BG15*100),,BH15/BG15*100)</f>
        <v>100</v>
      </c>
      <c r="BJ15" s="354">
        <v>481.3</v>
      </c>
      <c r="BK15" s="134">
        <f>'[4]Субвенция  на  полномочия'!T9/1000</f>
        <v>481.3</v>
      </c>
      <c r="BL15" s="134">
        <f>'[4]Субвенция  на  полномочия'!U9/1000</f>
        <v>481.3</v>
      </c>
      <c r="BM15" s="133">
        <f t="shared" ref="BM15:BM31" si="18">IF(ISERROR(BL15/BK15*100),,BL15/BK15*100)</f>
        <v>100</v>
      </c>
      <c r="BN15" s="354">
        <v>146936</v>
      </c>
      <c r="BO15" s="134">
        <f>'[4]Субвенция  на  полномочия'!V9/1000</f>
        <v>146936</v>
      </c>
      <c r="BP15" s="134">
        <f>'[4]Субвенция  на  полномочия'!W9/1000</f>
        <v>146936</v>
      </c>
      <c r="BQ15" s="133">
        <f t="shared" ref="BQ15:BQ31" si="19">IF(ISERROR(BP15/BO15*100),,BP15/BO15*100)</f>
        <v>100</v>
      </c>
      <c r="BR15" s="354">
        <v>361003</v>
      </c>
      <c r="BS15" s="134">
        <f>'[4]Субвенция  на  полномочия'!X9/1000</f>
        <v>365300.42</v>
      </c>
      <c r="BT15" s="134">
        <f>'[4]Субвенция  на  полномочия'!Y9/1000</f>
        <v>365300.42</v>
      </c>
      <c r="BU15" s="133">
        <f t="shared" ref="BU15:BU31" si="20">IF(ISERROR(BT15/BS15*100),,BT15/BS15*100)</f>
        <v>100</v>
      </c>
      <c r="BV15" s="354">
        <v>0</v>
      </c>
      <c r="BW15" s="134">
        <f>'[4]Субвенция  на  полномочия'!Z9/1000</f>
        <v>0</v>
      </c>
      <c r="BX15" s="134">
        <f>'[4]Субвенция  на  полномочия'!AA9/1000</f>
        <v>0</v>
      </c>
      <c r="BY15" s="133">
        <f t="shared" ref="BY15:BY31" si="21">IF(ISERROR(BX15/BW15*100),,BX15/BW15*100)</f>
        <v>0</v>
      </c>
      <c r="BZ15" s="354">
        <v>9</v>
      </c>
      <c r="CA15" s="134">
        <f>'[4]Субвенция  на  полномочия'!AB9/1000</f>
        <v>1</v>
      </c>
      <c r="CB15" s="134">
        <f>'[4]Субвенция  на  полномочия'!AC9/1000</f>
        <v>1</v>
      </c>
      <c r="CC15" s="133">
        <f t="shared" ref="CC15:CC31" si="22">IF(ISERROR(CB15/CA15*100),,CB15/CA15*100)</f>
        <v>100</v>
      </c>
      <c r="CD15" s="354">
        <v>2238</v>
      </c>
      <c r="CE15" s="134">
        <f>'[4]Субвенция  на  полномочия'!AD9/1000</f>
        <v>2380.9450000000002</v>
      </c>
      <c r="CF15" s="134">
        <f>'[4]Субвенция  на  полномочия'!AE9/1000</f>
        <v>2380.9450000000002</v>
      </c>
      <c r="CG15" s="133">
        <f t="shared" ref="CG15:CG31" si="23">IF(ISERROR(CF15/CE15*100),,CF15/CE15*100)</f>
        <v>100</v>
      </c>
      <c r="CH15" s="354">
        <v>0</v>
      </c>
      <c r="CI15" s="134">
        <f>'[4]Субвенция  на  полномочия'!AF9/1000</f>
        <v>0</v>
      </c>
      <c r="CJ15" s="134">
        <f>'[4]Субвенция  на  полномочия'!AG9/1000</f>
        <v>0</v>
      </c>
      <c r="CK15" s="133">
        <f t="shared" ref="CK15:CK31" si="24">IF(ISERROR(CJ15/CI15*100),,CJ15/CI15*100)</f>
        <v>0</v>
      </c>
      <c r="CL15" s="354">
        <v>1130.7</v>
      </c>
      <c r="CM15" s="134">
        <f>'[4]Субвенция  на  полномочия'!AH9/1000</f>
        <v>1130.7</v>
      </c>
      <c r="CN15" s="134">
        <f>'[4]Субвенция  на  полномочия'!AI9/1000</f>
        <v>1130.7</v>
      </c>
      <c r="CO15" s="133">
        <f t="shared" ref="CO15:CO31" si="25">IF(ISERROR(CN15/CM15*100),,CN15/CM15*100)</f>
        <v>100</v>
      </c>
      <c r="CP15" s="354">
        <v>311.3</v>
      </c>
      <c r="CQ15" s="134">
        <f>'[4]Субвенция  на  полномочия'!AJ9/1000</f>
        <v>421.3</v>
      </c>
      <c r="CR15" s="134">
        <f>'[4]Субвенция  на  полномочия'!AK9/1000</f>
        <v>421.3</v>
      </c>
      <c r="CS15" s="133">
        <f t="shared" ref="CS15:CS31" si="26">IF(ISERROR(CR15/CQ15*100),,CR15/CQ15*100)</f>
        <v>100</v>
      </c>
      <c r="CT15" s="354">
        <v>4320</v>
      </c>
      <c r="CU15" s="134">
        <f>'[4]Проверочная  таблица'!RQ13/1000</f>
        <v>5777</v>
      </c>
      <c r="CV15" s="134">
        <f>'[4]Проверочная  таблица'!RT13/1000</f>
        <v>5777</v>
      </c>
      <c r="CW15" s="133">
        <f t="shared" ref="CW15:CW31" si="27">IF(ISERROR(CV15/CU15*100),,CV15/CU15*100)</f>
        <v>100</v>
      </c>
      <c r="CX15" s="354">
        <v>1954.8</v>
      </c>
      <c r="CY15" s="134">
        <f>'[4]Проверочная  таблица'!RG13/1000</f>
        <v>1954.8</v>
      </c>
      <c r="CZ15" s="134">
        <f>'[4]Проверочная  таблица'!RH13/1000</f>
        <v>1950.9</v>
      </c>
      <c r="DA15" s="133">
        <f t="shared" ref="DA15:DA31" si="28">IF(ISERROR(CZ15/CY15*100),,CZ15/CY15*100)</f>
        <v>99.800491098833646</v>
      </c>
      <c r="DB15" s="354">
        <v>0</v>
      </c>
      <c r="DC15" s="134">
        <f>'[4]Проверочная  таблица'!RI13/1000</f>
        <v>0</v>
      </c>
      <c r="DD15" s="134">
        <f>'[4]Проверочная  таблица'!RJ13/1000</f>
        <v>0</v>
      </c>
      <c r="DE15" s="133">
        <f t="shared" ref="DE15:DE31" si="29">IF(ISERROR(DD15/DC15*100),,DD15/DC15*100)</f>
        <v>0</v>
      </c>
      <c r="DF15" s="354">
        <v>824.5</v>
      </c>
      <c r="DG15" s="134">
        <f>'[4]Субвенция  на  полномочия'!AL9/1000</f>
        <v>824.5</v>
      </c>
      <c r="DH15" s="134">
        <f>'[4]Субвенция  на  полномочия'!AM9/1000</f>
        <v>824.5</v>
      </c>
      <c r="DI15" s="133">
        <f t="shared" ref="DI15:DI31" si="30">IF(ISERROR(DH15/DG15*100),,DH15/DG15*100)</f>
        <v>100</v>
      </c>
    </row>
    <row r="16" spans="1:226" s="21" customFormat="1" ht="21.75" customHeight="1">
      <c r="A16" s="135" t="s">
        <v>31</v>
      </c>
      <c r="B16" s="129">
        <f t="shared" si="0"/>
        <v>339335.12</v>
      </c>
      <c r="C16" s="129">
        <f t="shared" si="0"/>
        <v>348571.46</v>
      </c>
      <c r="D16" s="130">
        <f>'[3]Исполнение для администрации_КБ'!T16</f>
        <v>348571.46</v>
      </c>
      <c r="E16" s="131">
        <f t="shared" si="1"/>
        <v>0</v>
      </c>
      <c r="F16" s="130">
        <f>'[3]Исполнение для администрации_КБ'!U16</f>
        <v>348136.17110000004</v>
      </c>
      <c r="G16" s="131">
        <f t="shared" si="2"/>
        <v>0</v>
      </c>
      <c r="H16" s="132">
        <f t="shared" si="3"/>
        <v>348136.17110000004</v>
      </c>
      <c r="I16" s="136">
        <f t="shared" si="4"/>
        <v>99.875122048144732</v>
      </c>
      <c r="J16" s="354">
        <v>0</v>
      </c>
      <c r="K16" s="134">
        <f>'[4]Проверочная  таблица'!RK14/1000</f>
        <v>2696.9760000000001</v>
      </c>
      <c r="L16" s="134">
        <f>'[4]Проверочная  таблица'!RL14/1000</f>
        <v>2696.9760000000001</v>
      </c>
      <c r="M16" s="133">
        <f t="shared" si="5"/>
        <v>100</v>
      </c>
      <c r="N16" s="354">
        <v>0</v>
      </c>
      <c r="O16" s="134">
        <f>'[4]Проверочная  таблица'!RM14/1000</f>
        <v>0</v>
      </c>
      <c r="P16" s="134">
        <f>'[4]Проверочная  таблица'!RN14/1000</f>
        <v>0</v>
      </c>
      <c r="Q16" s="133">
        <f t="shared" si="6"/>
        <v>0</v>
      </c>
      <c r="R16" s="354">
        <v>0</v>
      </c>
      <c r="S16" s="134">
        <f>'[4]Проверочная  таблица'!RO14/1000</f>
        <v>0</v>
      </c>
      <c r="T16" s="134">
        <f>'[4]Проверочная  таблица'!RP14/1000</f>
        <v>0</v>
      </c>
      <c r="U16" s="133">
        <f t="shared" si="7"/>
        <v>0</v>
      </c>
      <c r="V16" s="354">
        <v>0</v>
      </c>
      <c r="W16" s="134">
        <f>'[4]Субвенция  на  полномочия'!D10/1000</f>
        <v>0</v>
      </c>
      <c r="X16" s="134">
        <f>'[4]Субвенция  на  полномочия'!E10/1000</f>
        <v>0</v>
      </c>
      <c r="Y16" s="133">
        <f t="shared" si="8"/>
        <v>0</v>
      </c>
      <c r="Z16" s="354">
        <v>1060</v>
      </c>
      <c r="AA16" s="134">
        <f>'[4]Субвенция  на  полномочия'!F10/1000</f>
        <v>1060</v>
      </c>
      <c r="AB16" s="134">
        <f>'[4]Субвенция  на  полномочия'!G10/1000</f>
        <v>950.33399999999995</v>
      </c>
      <c r="AC16" s="133">
        <f t="shared" si="9"/>
        <v>89.654150943396218</v>
      </c>
      <c r="AD16" s="354">
        <v>2909</v>
      </c>
      <c r="AE16" s="134">
        <f>'[4]Проверочная  таблица'!RE14/1000</f>
        <v>5675.7629999999999</v>
      </c>
      <c r="AF16" s="134">
        <f>'[4]Проверочная  таблица'!RF14/1000</f>
        <v>5675.7629999999999</v>
      </c>
      <c r="AG16" s="133">
        <f t="shared" si="10"/>
        <v>100</v>
      </c>
      <c r="AH16" s="354">
        <v>13387</v>
      </c>
      <c r="AI16" s="134">
        <f>'[4]Субвенция  на  полномочия'!H10/1000</f>
        <v>12061.342000000001</v>
      </c>
      <c r="AJ16" s="134">
        <f>'[4]Субвенция  на  полномочия'!I10/1000</f>
        <v>12061.342000000001</v>
      </c>
      <c r="AK16" s="133">
        <f t="shared" si="11"/>
        <v>100</v>
      </c>
      <c r="AL16" s="354">
        <v>1964.87</v>
      </c>
      <c r="AM16" s="134">
        <f>'[4]Субвенция  на  полномочия'!J10/1000</f>
        <v>2524.0099999999993</v>
      </c>
      <c r="AN16" s="134">
        <f>'[4]Субвенция  на  полномочия'!K10/1000</f>
        <v>2524.0100000000002</v>
      </c>
      <c r="AO16" s="133">
        <f t="shared" si="12"/>
        <v>100.00000000000004</v>
      </c>
      <c r="AP16" s="354">
        <v>1061.5999999999999</v>
      </c>
      <c r="AQ16" s="134">
        <f>'[4]Субвенция  на  полномочия'!L10/1000</f>
        <v>1061.5999999999999</v>
      </c>
      <c r="AR16" s="134">
        <f>'[4]Субвенция  на  полномочия'!M10/1000</f>
        <v>1061.5999999999999</v>
      </c>
      <c r="AS16" s="133">
        <f t="shared" si="13"/>
        <v>100</v>
      </c>
      <c r="AT16" s="354">
        <v>251.25</v>
      </c>
      <c r="AU16" s="134">
        <f>'[4]Субвенция  на  полномочия'!N10/1000</f>
        <v>50.25</v>
      </c>
      <c r="AV16" s="134">
        <f>'[4]Субвенция  на  полномочия'!O10/1000</f>
        <v>50.25</v>
      </c>
      <c r="AW16" s="133">
        <f t="shared" si="14"/>
        <v>100</v>
      </c>
      <c r="AX16" s="354">
        <v>15850</v>
      </c>
      <c r="AY16" s="134">
        <f>'[4]Проверочная  таблица'!RC14/1000</f>
        <v>17501.345000000001</v>
      </c>
      <c r="AZ16" s="134">
        <f>'[4]Проверочная  таблица'!RD14/1000</f>
        <v>17501.345000000001</v>
      </c>
      <c r="BA16" s="133">
        <f t="shared" si="15"/>
        <v>100</v>
      </c>
      <c r="BB16" s="354">
        <v>482.4</v>
      </c>
      <c r="BC16" s="134">
        <f>'[4]Субвенция  на  полномочия'!P10/1000</f>
        <v>482.4</v>
      </c>
      <c r="BD16" s="134">
        <f>'[4]Субвенция  на  полномочия'!Q10/1000</f>
        <v>482.4</v>
      </c>
      <c r="BE16" s="133">
        <f t="shared" si="16"/>
        <v>100</v>
      </c>
      <c r="BF16" s="354">
        <v>2414.6999999999998</v>
      </c>
      <c r="BG16" s="134">
        <f>'[4]Субвенция  на  полномочия'!R10/1000</f>
        <v>2414.6999999999998</v>
      </c>
      <c r="BH16" s="134">
        <f>'[4]Субвенция  на  полномочия'!S10/1000</f>
        <v>2414.6999999999998</v>
      </c>
      <c r="BI16" s="133">
        <f t="shared" si="17"/>
        <v>100</v>
      </c>
      <c r="BJ16" s="354">
        <v>477.5</v>
      </c>
      <c r="BK16" s="134">
        <f>'[4]Субвенция  на  полномочия'!T10/1000</f>
        <v>477.5</v>
      </c>
      <c r="BL16" s="134">
        <f>'[4]Субвенция  на  полномочия'!U10/1000</f>
        <v>477.5</v>
      </c>
      <c r="BM16" s="133">
        <f t="shared" si="18"/>
        <v>100</v>
      </c>
      <c r="BN16" s="354">
        <v>106504</v>
      </c>
      <c r="BO16" s="134">
        <f>'[4]Субвенция  на  полномочия'!V10/1000</f>
        <v>106504</v>
      </c>
      <c r="BP16" s="134">
        <f>'[4]Субвенция  на  полномочия'!W10/1000</f>
        <v>106504</v>
      </c>
      <c r="BQ16" s="133">
        <f t="shared" si="19"/>
        <v>100</v>
      </c>
      <c r="BR16" s="354">
        <v>183804</v>
      </c>
      <c r="BS16" s="134">
        <f>'[4]Субвенция  на  полномочия'!X10/1000</f>
        <v>186247.274</v>
      </c>
      <c r="BT16" s="134">
        <f>'[4]Субвенция  на  полномочия'!Y10/1000</f>
        <v>186247.274</v>
      </c>
      <c r="BU16" s="133">
        <f t="shared" si="20"/>
        <v>100</v>
      </c>
      <c r="BV16" s="354">
        <v>0</v>
      </c>
      <c r="BW16" s="134">
        <f>'[4]Субвенция  на  полномочия'!Z10/1000</f>
        <v>0</v>
      </c>
      <c r="BX16" s="134">
        <f>'[4]Субвенция  на  полномочия'!AA10/1000</f>
        <v>0</v>
      </c>
      <c r="BY16" s="133">
        <f t="shared" si="21"/>
        <v>0</v>
      </c>
      <c r="BZ16" s="354">
        <v>4.5</v>
      </c>
      <c r="CA16" s="134">
        <f>'[4]Субвенция  на  полномочия'!AB10/1000</f>
        <v>0</v>
      </c>
      <c r="CB16" s="134">
        <f>'[4]Субвенция  на  полномочия'!AC10/1000</f>
        <v>0</v>
      </c>
      <c r="CC16" s="133">
        <f t="shared" si="22"/>
        <v>0</v>
      </c>
      <c r="CD16" s="354">
        <v>2387</v>
      </c>
      <c r="CE16" s="134">
        <f>'[4]Субвенция  на  полномочия'!AD10/1000</f>
        <v>2387</v>
      </c>
      <c r="CF16" s="134">
        <f>'[4]Субвенция  на  полномочия'!AE10/1000</f>
        <v>2387</v>
      </c>
      <c r="CG16" s="133">
        <f t="shared" si="23"/>
        <v>100</v>
      </c>
      <c r="CH16" s="354">
        <v>0</v>
      </c>
      <c r="CI16" s="134">
        <f>'[4]Субвенция  на  полномочия'!AF10/1000</f>
        <v>0</v>
      </c>
      <c r="CJ16" s="134">
        <f>'[4]Субвенция  на  полномочия'!AG10/1000</f>
        <v>0</v>
      </c>
      <c r="CK16" s="133">
        <f t="shared" si="24"/>
        <v>0</v>
      </c>
      <c r="CL16" s="354">
        <v>592.6</v>
      </c>
      <c r="CM16" s="134">
        <f>'[4]Субвенция  на  полномочия'!AH10/1000</f>
        <v>592.6</v>
      </c>
      <c r="CN16" s="134">
        <f>'[4]Субвенция  на  полномочия'!AI10/1000</f>
        <v>497.32972999999998</v>
      </c>
      <c r="CO16" s="133">
        <f t="shared" si="25"/>
        <v>83.923342895713787</v>
      </c>
      <c r="CP16" s="354">
        <v>509.3</v>
      </c>
      <c r="CQ16" s="134">
        <f>'[4]Субвенция  на  полномочия'!AJ10/1000</f>
        <v>659.3</v>
      </c>
      <c r="CR16" s="134">
        <f>'[4]Субвенция  на  полномочия'!AK10/1000</f>
        <v>659.3</v>
      </c>
      <c r="CS16" s="133">
        <f t="shared" si="26"/>
        <v>100</v>
      </c>
      <c r="CT16" s="354">
        <v>3593</v>
      </c>
      <c r="CU16" s="134">
        <f>'[4]Проверочная  таблица'!RQ14/1000</f>
        <v>4093</v>
      </c>
      <c r="CV16" s="134">
        <f>'[4]Проверочная  таблица'!RT14/1000</f>
        <v>4093</v>
      </c>
      <c r="CW16" s="133">
        <f t="shared" si="27"/>
        <v>100</v>
      </c>
      <c r="CX16" s="354">
        <v>1195.4000000000001</v>
      </c>
      <c r="CY16" s="134">
        <f>'[4]Проверочная  таблица'!RG14/1000</f>
        <v>1195.4000000000001</v>
      </c>
      <c r="CZ16" s="134">
        <f>'[4]Проверочная  таблица'!RH14/1000</f>
        <v>1117.2956200000001</v>
      </c>
      <c r="DA16" s="133">
        <f t="shared" si="28"/>
        <v>93.466255646645479</v>
      </c>
      <c r="DB16" s="354">
        <v>5</v>
      </c>
      <c r="DC16" s="134">
        <f>'[4]Проверочная  таблица'!RI14/1000</f>
        <v>5</v>
      </c>
      <c r="DD16" s="134">
        <f>'[4]Проверочная  таблица'!RJ14/1000</f>
        <v>2.25</v>
      </c>
      <c r="DE16" s="133">
        <f t="shared" si="29"/>
        <v>45</v>
      </c>
      <c r="DF16" s="354">
        <v>882</v>
      </c>
      <c r="DG16" s="134">
        <f>'[4]Субвенция  на  полномочия'!AL10/1000</f>
        <v>882</v>
      </c>
      <c r="DH16" s="134">
        <f>'[4]Субвенция  на  полномочия'!AM10/1000</f>
        <v>732.50175000000002</v>
      </c>
      <c r="DI16" s="133">
        <f t="shared" si="30"/>
        <v>83.050085034013605</v>
      </c>
    </row>
    <row r="17" spans="1:113" s="21" customFormat="1" ht="21.75" customHeight="1">
      <c r="A17" s="135" t="s">
        <v>32</v>
      </c>
      <c r="B17" s="129">
        <f t="shared" si="0"/>
        <v>355047.47648000001</v>
      </c>
      <c r="C17" s="129">
        <f t="shared" si="0"/>
        <v>356539.51800000004</v>
      </c>
      <c r="D17" s="130">
        <f>'[3]Исполнение для администрации_КБ'!T17</f>
        <v>356539.51799999998</v>
      </c>
      <c r="E17" s="131">
        <f t="shared" si="1"/>
        <v>0</v>
      </c>
      <c r="F17" s="130">
        <f>'[3]Исполнение для администрации_КБ'!U17</f>
        <v>356231.43599999999</v>
      </c>
      <c r="G17" s="131">
        <f t="shared" si="2"/>
        <v>0</v>
      </c>
      <c r="H17" s="132">
        <f t="shared" si="3"/>
        <v>356231.43599999999</v>
      </c>
      <c r="I17" s="136">
        <f t="shared" si="4"/>
        <v>99.913591065100377</v>
      </c>
      <c r="J17" s="354">
        <v>2419.3864800000001</v>
      </c>
      <c r="K17" s="134">
        <f>'[4]Проверочная  таблица'!RK15/1000</f>
        <v>1191.8160000000003</v>
      </c>
      <c r="L17" s="134">
        <f>'[4]Проверочная  таблица'!RL15/1000</f>
        <v>1191.8160000000003</v>
      </c>
      <c r="M17" s="133">
        <f t="shared" si="5"/>
        <v>100</v>
      </c>
      <c r="N17" s="354">
        <v>0</v>
      </c>
      <c r="O17" s="134">
        <f>'[4]Проверочная  таблица'!RM15/1000</f>
        <v>0</v>
      </c>
      <c r="P17" s="134">
        <f>'[4]Проверочная  таблица'!RN15/1000</f>
        <v>0</v>
      </c>
      <c r="Q17" s="133">
        <f t="shared" si="6"/>
        <v>0</v>
      </c>
      <c r="R17" s="354">
        <v>0</v>
      </c>
      <c r="S17" s="134">
        <f>'[4]Проверочная  таблица'!RO15/1000</f>
        <v>0</v>
      </c>
      <c r="T17" s="134">
        <f>'[4]Проверочная  таблица'!RP15/1000</f>
        <v>0</v>
      </c>
      <c r="U17" s="133">
        <f t="shared" si="7"/>
        <v>0</v>
      </c>
      <c r="V17" s="354">
        <v>0</v>
      </c>
      <c r="W17" s="134">
        <f>'[4]Субвенция  на  полномочия'!D11/1000</f>
        <v>0</v>
      </c>
      <c r="X17" s="134">
        <f>'[4]Субвенция  на  полномочия'!E11/1000</f>
        <v>0</v>
      </c>
      <c r="Y17" s="133">
        <f t="shared" si="8"/>
        <v>0</v>
      </c>
      <c r="Z17" s="354">
        <v>2543</v>
      </c>
      <c r="AA17" s="134">
        <f>'[4]Субвенция  на  полномочия'!F11/1000</f>
        <v>2691</v>
      </c>
      <c r="AB17" s="134">
        <f>'[4]Субвенция  на  полномочия'!G11/1000</f>
        <v>2382.9180000000001</v>
      </c>
      <c r="AC17" s="133">
        <f t="shared" si="9"/>
        <v>88.55139353400223</v>
      </c>
      <c r="AD17" s="354">
        <v>2966</v>
      </c>
      <c r="AE17" s="134">
        <f>'[4]Проверочная  таблица'!RE15/1000</f>
        <v>3768.6610000000001</v>
      </c>
      <c r="AF17" s="134">
        <f>'[4]Проверочная  таблица'!RF15/1000</f>
        <v>3768.6610000000001</v>
      </c>
      <c r="AG17" s="133">
        <f t="shared" si="10"/>
        <v>100</v>
      </c>
      <c r="AH17" s="354">
        <v>13109</v>
      </c>
      <c r="AI17" s="134">
        <f>'[4]Субвенция  на  полномочия'!H11/1000</f>
        <v>13109</v>
      </c>
      <c r="AJ17" s="134">
        <f>'[4]Субвенция  на  полномочия'!I11/1000</f>
        <v>13109</v>
      </c>
      <c r="AK17" s="133">
        <f t="shared" si="11"/>
        <v>100</v>
      </c>
      <c r="AL17" s="354">
        <v>2974.24</v>
      </c>
      <c r="AM17" s="134">
        <f>'[4]Субвенция  на  полномочия'!J11/1000</f>
        <v>2974.24</v>
      </c>
      <c r="AN17" s="134">
        <f>'[4]Субвенция  на  полномочия'!K11/1000</f>
        <v>2974.24</v>
      </c>
      <c r="AO17" s="133">
        <f t="shared" si="12"/>
        <v>100</v>
      </c>
      <c r="AP17" s="354">
        <v>1087.2</v>
      </c>
      <c r="AQ17" s="134">
        <f>'[4]Субвенция  на  полномочия'!L11/1000</f>
        <v>1190.5</v>
      </c>
      <c r="AR17" s="134">
        <f>'[4]Субвенция  на  полномочия'!M11/1000</f>
        <v>1190.5</v>
      </c>
      <c r="AS17" s="133">
        <f t="shared" si="13"/>
        <v>100</v>
      </c>
      <c r="AT17" s="354">
        <v>251.25</v>
      </c>
      <c r="AU17" s="134">
        <f>'[4]Субвенция  на  полномочия'!N11/1000</f>
        <v>0</v>
      </c>
      <c r="AV17" s="134">
        <f>'[4]Субвенция  на  полномочия'!O11/1000</f>
        <v>0</v>
      </c>
      <c r="AW17" s="133">
        <f t="shared" si="14"/>
        <v>0</v>
      </c>
      <c r="AX17" s="354">
        <v>13903</v>
      </c>
      <c r="AY17" s="134">
        <f>'[4]Проверочная  таблица'!RC15/1000</f>
        <v>12120.026</v>
      </c>
      <c r="AZ17" s="134">
        <f>'[4]Проверочная  таблица'!RD15/1000</f>
        <v>12120.026</v>
      </c>
      <c r="BA17" s="133">
        <f t="shared" si="15"/>
        <v>100</v>
      </c>
      <c r="BB17" s="354">
        <v>96.5</v>
      </c>
      <c r="BC17" s="134">
        <f>'[4]Субвенция  на  полномочия'!P11/1000</f>
        <v>96.48</v>
      </c>
      <c r="BD17" s="134">
        <f>'[4]Субвенция  на  полномочия'!Q11/1000</f>
        <v>96.48</v>
      </c>
      <c r="BE17" s="133">
        <f t="shared" si="16"/>
        <v>100</v>
      </c>
      <c r="BF17" s="354">
        <v>3018.8</v>
      </c>
      <c r="BG17" s="134">
        <f>'[4]Субвенция  на  полномочия'!R11/1000</f>
        <v>3118.8</v>
      </c>
      <c r="BH17" s="134">
        <f>'[4]Субвенция  на  полномочия'!S11/1000</f>
        <v>3118.8</v>
      </c>
      <c r="BI17" s="133">
        <f t="shared" si="17"/>
        <v>100</v>
      </c>
      <c r="BJ17" s="354">
        <v>498.7</v>
      </c>
      <c r="BK17" s="134">
        <f>'[4]Субвенция  на  полномочия'!T11/1000</f>
        <v>498.7</v>
      </c>
      <c r="BL17" s="134">
        <f>'[4]Субвенция  на  полномочия'!U11/1000</f>
        <v>498.7</v>
      </c>
      <c r="BM17" s="133">
        <f t="shared" si="18"/>
        <v>100</v>
      </c>
      <c r="BN17" s="354">
        <v>35754</v>
      </c>
      <c r="BO17" s="134">
        <f>'[4]Субвенция  на  полномочия'!V11/1000</f>
        <v>35325.703000000001</v>
      </c>
      <c r="BP17" s="134">
        <f>'[4]Субвенция  на  полномочия'!W11/1000</f>
        <v>35325.703000000001</v>
      </c>
      <c r="BQ17" s="133">
        <f t="shared" si="19"/>
        <v>100</v>
      </c>
      <c r="BR17" s="354">
        <v>268493</v>
      </c>
      <c r="BS17" s="134">
        <f>'[4]Субвенция  на  полномочия'!X11/1000</f>
        <v>271190.49200000003</v>
      </c>
      <c r="BT17" s="134">
        <f>'[4]Субвенция  на  полномочия'!Y11/1000</f>
        <v>271190.49200000003</v>
      </c>
      <c r="BU17" s="133">
        <f t="shared" si="20"/>
        <v>100</v>
      </c>
      <c r="BV17" s="354">
        <v>0</v>
      </c>
      <c r="BW17" s="134">
        <f>'[4]Субвенция  на  полномочия'!Z11/1000</f>
        <v>0</v>
      </c>
      <c r="BX17" s="134">
        <f>'[4]Субвенция  на  полномочия'!AA11/1000</f>
        <v>0</v>
      </c>
      <c r="BY17" s="133">
        <f t="shared" si="21"/>
        <v>0</v>
      </c>
      <c r="BZ17" s="354">
        <v>12.5</v>
      </c>
      <c r="CA17" s="134">
        <f>'[4]Субвенция  на  полномочия'!AB11/1000</f>
        <v>0</v>
      </c>
      <c r="CB17" s="134">
        <f>'[4]Субвенция  на  полномочия'!AC11/1000</f>
        <v>0</v>
      </c>
      <c r="CC17" s="133">
        <f t="shared" si="22"/>
        <v>0</v>
      </c>
      <c r="CD17" s="354">
        <v>1843</v>
      </c>
      <c r="CE17" s="134">
        <f>'[4]Субвенция  на  полномочия'!AD11/1000</f>
        <v>1893</v>
      </c>
      <c r="CF17" s="134">
        <f>'[4]Субвенция  на  полномочия'!AE11/1000</f>
        <v>1893</v>
      </c>
      <c r="CG17" s="133">
        <f t="shared" si="23"/>
        <v>100</v>
      </c>
      <c r="CH17" s="354">
        <v>0</v>
      </c>
      <c r="CI17" s="134">
        <f>'[4]Субвенция  на  полномочия'!AF11/1000</f>
        <v>0</v>
      </c>
      <c r="CJ17" s="134">
        <f>'[4]Субвенция  на  полномочия'!AG11/1000</f>
        <v>0</v>
      </c>
      <c r="CK17" s="133">
        <f t="shared" si="24"/>
        <v>0</v>
      </c>
      <c r="CL17" s="354">
        <v>606.79999999999995</v>
      </c>
      <c r="CM17" s="134">
        <f>'[4]Субвенция  на  полномочия'!AH11/1000</f>
        <v>550</v>
      </c>
      <c r="CN17" s="134">
        <f>'[4]Субвенция  на  полномочия'!AI11/1000</f>
        <v>550</v>
      </c>
      <c r="CO17" s="133">
        <f t="shared" si="25"/>
        <v>100</v>
      </c>
      <c r="CP17" s="354">
        <v>254.7</v>
      </c>
      <c r="CQ17" s="134">
        <f>'[4]Субвенция  на  полномочия'!AJ11/1000</f>
        <v>504.7</v>
      </c>
      <c r="CR17" s="134">
        <f>'[4]Субвенция  на  полномочия'!AK11/1000</f>
        <v>504.7</v>
      </c>
      <c r="CS17" s="133">
        <f t="shared" si="26"/>
        <v>100</v>
      </c>
      <c r="CT17" s="354">
        <v>2642</v>
      </c>
      <c r="CU17" s="134">
        <f>'[4]Проверочная  таблица'!RQ15/1000</f>
        <v>3742</v>
      </c>
      <c r="CV17" s="134">
        <f>'[4]Проверочная  таблица'!RT15/1000</f>
        <v>3742</v>
      </c>
      <c r="CW17" s="133">
        <f t="shared" si="27"/>
        <v>100</v>
      </c>
      <c r="CX17" s="354">
        <v>1721.1</v>
      </c>
      <c r="CY17" s="134">
        <f>'[4]Проверочная  таблица'!RG15/1000</f>
        <v>1721.1</v>
      </c>
      <c r="CZ17" s="134">
        <f>'[4]Проверочная  таблица'!RH15/1000</f>
        <v>1721.1</v>
      </c>
      <c r="DA17" s="133">
        <f t="shared" si="28"/>
        <v>100</v>
      </c>
      <c r="DB17" s="354">
        <v>0</v>
      </c>
      <c r="DC17" s="134">
        <f>'[4]Проверочная  таблица'!RI15/1000</f>
        <v>0</v>
      </c>
      <c r="DD17" s="134">
        <f>'[4]Проверочная  таблица'!RJ15/1000</f>
        <v>0</v>
      </c>
      <c r="DE17" s="133">
        <f t="shared" si="29"/>
        <v>0</v>
      </c>
      <c r="DF17" s="354">
        <v>853.3</v>
      </c>
      <c r="DG17" s="134">
        <f>'[4]Субвенция  на  полномочия'!AL11/1000</f>
        <v>853.3</v>
      </c>
      <c r="DH17" s="134">
        <f>'[4]Субвенция  на  полномочия'!AM11/1000</f>
        <v>853.3</v>
      </c>
      <c r="DI17" s="133">
        <f t="shared" si="30"/>
        <v>100</v>
      </c>
    </row>
    <row r="18" spans="1:113" s="21" customFormat="1" ht="21.75" customHeight="1">
      <c r="A18" s="135" t="s">
        <v>33</v>
      </c>
      <c r="B18" s="129">
        <f t="shared" si="0"/>
        <v>321860.12</v>
      </c>
      <c r="C18" s="129">
        <f t="shared" si="0"/>
        <v>328249.10599999997</v>
      </c>
      <c r="D18" s="130">
        <f>'[3]Исполнение для администрации_КБ'!T18</f>
        <v>328249.10600000003</v>
      </c>
      <c r="E18" s="131">
        <f t="shared" si="1"/>
        <v>0</v>
      </c>
      <c r="F18" s="130">
        <f>'[3]Исполнение для администрации_КБ'!U18</f>
        <v>328208.28794000001</v>
      </c>
      <c r="G18" s="131">
        <f t="shared" si="2"/>
        <v>0</v>
      </c>
      <c r="H18" s="132">
        <f t="shared" si="3"/>
        <v>328208.28794000001</v>
      </c>
      <c r="I18" s="136">
        <f t="shared" si="4"/>
        <v>99.987564913581224</v>
      </c>
      <c r="J18" s="354">
        <v>0</v>
      </c>
      <c r="K18" s="134">
        <f>'[4]Проверочная  таблица'!RK16/1000</f>
        <v>2624.2560000000003</v>
      </c>
      <c r="L18" s="134">
        <f>'[4]Проверочная  таблица'!RL16/1000</f>
        <v>2624.2560000000003</v>
      </c>
      <c r="M18" s="133">
        <f t="shared" si="5"/>
        <v>100</v>
      </c>
      <c r="N18" s="354">
        <v>0</v>
      </c>
      <c r="O18" s="134">
        <f>'[4]Проверочная  таблица'!RM16/1000</f>
        <v>0</v>
      </c>
      <c r="P18" s="134">
        <f>'[4]Проверочная  таблица'!RN16/1000</f>
        <v>0</v>
      </c>
      <c r="Q18" s="133">
        <f t="shared" si="6"/>
        <v>0</v>
      </c>
      <c r="R18" s="354">
        <v>0</v>
      </c>
      <c r="S18" s="134">
        <f>'[4]Проверочная  таблица'!RO16/1000</f>
        <v>0</v>
      </c>
      <c r="T18" s="134">
        <f>'[4]Проверочная  таблица'!RP16/1000</f>
        <v>0</v>
      </c>
      <c r="U18" s="133">
        <f t="shared" si="7"/>
        <v>0</v>
      </c>
      <c r="V18" s="354">
        <v>0</v>
      </c>
      <c r="W18" s="134">
        <f>'[4]Субвенция  на  полномочия'!D12/1000</f>
        <v>0</v>
      </c>
      <c r="X18" s="134">
        <f>'[4]Субвенция  на  полномочия'!E12/1000</f>
        <v>0</v>
      </c>
      <c r="Y18" s="133">
        <f t="shared" si="8"/>
        <v>0</v>
      </c>
      <c r="Z18" s="354">
        <v>2258</v>
      </c>
      <c r="AA18" s="134">
        <f>'[4]Субвенция  на  полномочия'!F12/1000</f>
        <v>2258</v>
      </c>
      <c r="AB18" s="134">
        <f>'[4]Субвенция  на  полномочия'!G12/1000</f>
        <v>2258</v>
      </c>
      <c r="AC18" s="133">
        <f t="shared" si="9"/>
        <v>100</v>
      </c>
      <c r="AD18" s="354">
        <v>3129</v>
      </c>
      <c r="AE18" s="134">
        <f>'[4]Проверочная  таблица'!RE16/1000</f>
        <v>5206.82</v>
      </c>
      <c r="AF18" s="134">
        <f>'[4]Проверочная  таблица'!RF16/1000</f>
        <v>5167.9709400000002</v>
      </c>
      <c r="AG18" s="133">
        <f t="shared" si="10"/>
        <v>99.253881255737681</v>
      </c>
      <c r="AH18" s="354">
        <v>9801</v>
      </c>
      <c r="AI18" s="134">
        <f>'[4]Субвенция  на  полномочия'!H12/1000</f>
        <v>9801</v>
      </c>
      <c r="AJ18" s="134">
        <f>'[4]Субвенция  на  полномочия'!I12/1000</f>
        <v>9801</v>
      </c>
      <c r="AK18" s="133">
        <f t="shared" si="11"/>
        <v>100</v>
      </c>
      <c r="AL18" s="354">
        <v>1451.22</v>
      </c>
      <c r="AM18" s="134">
        <f>'[4]Субвенция  на  полномочия'!J12/1000</f>
        <v>1886.48</v>
      </c>
      <c r="AN18" s="134">
        <f>'[4]Субвенция  на  полномочия'!K12/1000</f>
        <v>1886.48</v>
      </c>
      <c r="AO18" s="133">
        <f t="shared" si="12"/>
        <v>100</v>
      </c>
      <c r="AP18" s="354">
        <v>1248.5</v>
      </c>
      <c r="AQ18" s="134">
        <f>'[4]Субвенция  на  полномочия'!L12/1000</f>
        <v>1248.5</v>
      </c>
      <c r="AR18" s="134">
        <f>'[4]Субвенция  на  полномочия'!M12/1000</f>
        <v>1248.5</v>
      </c>
      <c r="AS18" s="133">
        <f t="shared" si="13"/>
        <v>100</v>
      </c>
      <c r="AT18" s="354">
        <v>201</v>
      </c>
      <c r="AU18" s="134">
        <f>'[4]Субвенция  на  полномочия'!N12/1000</f>
        <v>0</v>
      </c>
      <c r="AV18" s="134">
        <f>'[4]Субвенция  на  полномочия'!O12/1000</f>
        <v>0</v>
      </c>
      <c r="AW18" s="133">
        <f t="shared" si="14"/>
        <v>0</v>
      </c>
      <c r="AX18" s="354">
        <v>15392</v>
      </c>
      <c r="AY18" s="134">
        <f>'[4]Проверочная  таблица'!RC16/1000</f>
        <v>13273.952000000001</v>
      </c>
      <c r="AZ18" s="134">
        <f>'[4]Проверочная  таблица'!RD16/1000</f>
        <v>13273.951999999999</v>
      </c>
      <c r="BA18" s="133">
        <f t="shared" si="15"/>
        <v>99.999999999999986</v>
      </c>
      <c r="BB18" s="354">
        <v>289.39999999999998</v>
      </c>
      <c r="BC18" s="134">
        <f>'[4]Субвенция  на  полномочия'!P12/1000</f>
        <v>530.64</v>
      </c>
      <c r="BD18" s="134">
        <f>'[4]Субвенция  на  полномочия'!Q12/1000</f>
        <v>530.64</v>
      </c>
      <c r="BE18" s="133">
        <f t="shared" si="16"/>
        <v>100</v>
      </c>
      <c r="BF18" s="354">
        <v>2414.6999999999998</v>
      </c>
      <c r="BG18" s="134">
        <f>'[4]Субвенция  на  полномочия'!R12/1000</f>
        <v>2470.56</v>
      </c>
      <c r="BH18" s="134">
        <f>'[4]Субвенция  на  полномочия'!S12/1000</f>
        <v>2470.56</v>
      </c>
      <c r="BI18" s="133">
        <f t="shared" si="17"/>
        <v>100</v>
      </c>
      <c r="BJ18" s="354">
        <v>473.8</v>
      </c>
      <c r="BK18" s="134">
        <f>'[4]Субвенция  на  полномочия'!T12/1000</f>
        <v>473.8</v>
      </c>
      <c r="BL18" s="134">
        <f>'[4]Субвенция  на  полномочия'!U12/1000</f>
        <v>473.8</v>
      </c>
      <c r="BM18" s="133">
        <f t="shared" si="18"/>
        <v>100</v>
      </c>
      <c r="BN18" s="354">
        <v>72440</v>
      </c>
      <c r="BO18" s="134">
        <f>'[4]Субвенция  на  полномочия'!V12/1000</f>
        <v>72440</v>
      </c>
      <c r="BP18" s="134">
        <f>'[4]Субвенция  на  полномочия'!W12/1000</f>
        <v>72440</v>
      </c>
      <c r="BQ18" s="133">
        <f t="shared" si="19"/>
        <v>100</v>
      </c>
      <c r="BR18" s="354">
        <v>205424</v>
      </c>
      <c r="BS18" s="134">
        <f>'[4]Субвенция  на  полномочия'!X12/1000</f>
        <v>207799.598</v>
      </c>
      <c r="BT18" s="134">
        <f>'[4]Субвенция  на  полномочия'!Y12/1000</f>
        <v>207799.598</v>
      </c>
      <c r="BU18" s="133">
        <f t="shared" si="20"/>
        <v>100</v>
      </c>
      <c r="BV18" s="354">
        <v>0</v>
      </c>
      <c r="BW18" s="134">
        <f>'[4]Субвенция  на  полномочия'!Z12/1000</f>
        <v>0</v>
      </c>
      <c r="BX18" s="134">
        <f>'[4]Субвенция  на  полномочия'!AA12/1000</f>
        <v>0</v>
      </c>
      <c r="BY18" s="133">
        <f t="shared" si="21"/>
        <v>0</v>
      </c>
      <c r="BZ18" s="354">
        <v>5</v>
      </c>
      <c r="CA18" s="134">
        <f>'[4]Субвенция  на  полномочия'!AB12/1000</f>
        <v>3</v>
      </c>
      <c r="CB18" s="134">
        <f>'[4]Субвенция  на  полномочия'!AC12/1000</f>
        <v>3</v>
      </c>
      <c r="CC18" s="133">
        <f t="shared" si="22"/>
        <v>100</v>
      </c>
      <c r="CD18" s="354">
        <v>1720</v>
      </c>
      <c r="CE18" s="134">
        <f>'[4]Субвенция  на  полномочия'!AD12/1000</f>
        <v>1720</v>
      </c>
      <c r="CF18" s="134">
        <f>'[4]Субвенция  на  полномочия'!AE12/1000</f>
        <v>1720</v>
      </c>
      <c r="CG18" s="133">
        <f t="shared" si="23"/>
        <v>100</v>
      </c>
      <c r="CH18" s="354">
        <v>0</v>
      </c>
      <c r="CI18" s="134">
        <f>'[4]Субвенция  на  полномочия'!AF12/1000</f>
        <v>0</v>
      </c>
      <c r="CJ18" s="134">
        <f>'[4]Субвенция  на  полномочия'!AG12/1000</f>
        <v>0</v>
      </c>
      <c r="CK18" s="133">
        <f t="shared" si="24"/>
        <v>0</v>
      </c>
      <c r="CL18" s="354">
        <v>597.79999999999995</v>
      </c>
      <c r="CM18" s="134">
        <f>'[4]Субвенция  на  полномочия'!AH12/1000</f>
        <v>597.79999999999995</v>
      </c>
      <c r="CN18" s="134">
        <f>'[4]Субвенция  на  полномочия'!AI12/1000</f>
        <v>597.79999999999995</v>
      </c>
      <c r="CO18" s="133">
        <f t="shared" si="25"/>
        <v>100</v>
      </c>
      <c r="CP18" s="354">
        <v>169.8</v>
      </c>
      <c r="CQ18" s="134">
        <f>'[4]Субвенция  на  полномочия'!AJ12/1000</f>
        <v>269.8</v>
      </c>
      <c r="CR18" s="134">
        <f>'[4]Субвенция  на  полномочия'!AK12/1000</f>
        <v>267.83100000000002</v>
      </c>
      <c r="CS18" s="133">
        <f t="shared" si="26"/>
        <v>99.27020014825797</v>
      </c>
      <c r="CT18" s="354">
        <v>2412</v>
      </c>
      <c r="CU18" s="134">
        <f>'[4]Проверочная  таблица'!RQ16/1000</f>
        <v>3212</v>
      </c>
      <c r="CV18" s="134">
        <f>'[4]Проверочная  таблица'!RT16/1000</f>
        <v>3212</v>
      </c>
      <c r="CW18" s="133">
        <f t="shared" si="27"/>
        <v>100</v>
      </c>
      <c r="CX18" s="354">
        <v>1594.8</v>
      </c>
      <c r="CY18" s="134">
        <f>'[4]Проверочная  таблица'!RG16/1000</f>
        <v>1594.8</v>
      </c>
      <c r="CZ18" s="134">
        <f>'[4]Проверочная  таблица'!RH16/1000</f>
        <v>1594.8</v>
      </c>
      <c r="DA18" s="133">
        <f t="shared" si="28"/>
        <v>100</v>
      </c>
      <c r="DB18" s="354">
        <v>4</v>
      </c>
      <c r="DC18" s="134">
        <f>'[4]Проверочная  таблица'!RI16/1000</f>
        <v>4</v>
      </c>
      <c r="DD18" s="134">
        <f>'[4]Проверочная  таблица'!RJ16/1000</f>
        <v>4</v>
      </c>
      <c r="DE18" s="133">
        <f t="shared" si="29"/>
        <v>100</v>
      </c>
      <c r="DF18" s="354">
        <v>834.1</v>
      </c>
      <c r="DG18" s="134">
        <f>'[4]Субвенция  на  полномочия'!AL12/1000</f>
        <v>834.1</v>
      </c>
      <c r="DH18" s="134">
        <f>'[4]Субвенция  на  полномочия'!AM12/1000</f>
        <v>834.1</v>
      </c>
      <c r="DI18" s="133">
        <f t="shared" si="30"/>
        <v>100</v>
      </c>
    </row>
    <row r="19" spans="1:113" s="21" customFormat="1" ht="21.75" customHeight="1">
      <c r="A19" s="135" t="s">
        <v>34</v>
      </c>
      <c r="B19" s="129">
        <f t="shared" si="0"/>
        <v>219123</v>
      </c>
      <c r="C19" s="129">
        <f t="shared" si="0"/>
        <v>224081.872</v>
      </c>
      <c r="D19" s="130">
        <f>'[3]Исполнение для администрации_КБ'!T19</f>
        <v>224081.872</v>
      </c>
      <c r="E19" s="131">
        <f t="shared" si="1"/>
        <v>0</v>
      </c>
      <c r="F19" s="130">
        <f>'[3]Исполнение для администрации_КБ'!U19</f>
        <v>223925.32147000002</v>
      </c>
      <c r="G19" s="131">
        <f t="shared" si="2"/>
        <v>0</v>
      </c>
      <c r="H19" s="132">
        <f t="shared" si="3"/>
        <v>223925.32147000002</v>
      </c>
      <c r="I19" s="136">
        <f t="shared" si="4"/>
        <v>99.930136905496767</v>
      </c>
      <c r="J19" s="354">
        <v>0</v>
      </c>
      <c r="K19" s="134">
        <f>'[4]Проверочная  таблица'!RK17/1000</f>
        <v>2696.9760000000001</v>
      </c>
      <c r="L19" s="134">
        <f>'[4]Проверочная  таблица'!RL17/1000</f>
        <v>2696.9760000000001</v>
      </c>
      <c r="M19" s="133">
        <f t="shared" si="5"/>
        <v>100</v>
      </c>
      <c r="N19" s="354">
        <v>0</v>
      </c>
      <c r="O19" s="134">
        <f>'[4]Проверочная  таблица'!RM17/1000</f>
        <v>0</v>
      </c>
      <c r="P19" s="134">
        <f>'[4]Проверочная  таблица'!RN17/1000</f>
        <v>0</v>
      </c>
      <c r="Q19" s="133">
        <f t="shared" si="6"/>
        <v>0</v>
      </c>
      <c r="R19" s="354">
        <v>0</v>
      </c>
      <c r="S19" s="134">
        <f>'[4]Проверочная  таблица'!RO17/1000</f>
        <v>0</v>
      </c>
      <c r="T19" s="134">
        <f>'[4]Проверочная  таблица'!RP17/1000</f>
        <v>0</v>
      </c>
      <c r="U19" s="133">
        <f t="shared" si="7"/>
        <v>0</v>
      </c>
      <c r="V19" s="354">
        <v>0</v>
      </c>
      <c r="W19" s="134">
        <f>'[4]Субвенция  на  полномочия'!D13/1000</f>
        <v>0</v>
      </c>
      <c r="X19" s="134">
        <f>'[4]Субвенция  на  полномочия'!E13/1000</f>
        <v>0</v>
      </c>
      <c r="Y19" s="133">
        <f t="shared" si="8"/>
        <v>0</v>
      </c>
      <c r="Z19" s="354">
        <v>1771</v>
      </c>
      <c r="AA19" s="134">
        <f>'[4]Субвенция  на  полномочия'!F13/1000</f>
        <v>1771</v>
      </c>
      <c r="AB19" s="134">
        <f>'[4]Субвенция  на  полномочия'!G13/1000</f>
        <v>1687.87077</v>
      </c>
      <c r="AC19" s="133">
        <f t="shared" si="9"/>
        <v>95.306085262563528</v>
      </c>
      <c r="AD19" s="354">
        <v>1210</v>
      </c>
      <c r="AE19" s="134">
        <f>'[4]Проверочная  таблица'!RE17/1000</f>
        <v>1580</v>
      </c>
      <c r="AF19" s="134">
        <f>'[4]Проверочная  таблица'!RF17/1000</f>
        <v>1580</v>
      </c>
      <c r="AG19" s="133">
        <f t="shared" si="10"/>
        <v>100</v>
      </c>
      <c r="AH19" s="354">
        <v>7053</v>
      </c>
      <c r="AI19" s="134">
        <f>'[4]Субвенция  на  полномочия'!H13/1000</f>
        <v>6830.64</v>
      </c>
      <c r="AJ19" s="134">
        <f>'[4]Субвенция  на  полномочия'!I13/1000</f>
        <v>6830.64</v>
      </c>
      <c r="AK19" s="133">
        <f t="shared" si="11"/>
        <v>100</v>
      </c>
      <c r="AL19" s="354">
        <v>1384.15</v>
      </c>
      <c r="AM19" s="134">
        <f>'[4]Субвенция  на  полномочия'!J13/1000</f>
        <v>1631.8300000000002</v>
      </c>
      <c r="AN19" s="134">
        <f>'[4]Субвенция  на  полномочия'!K13/1000</f>
        <v>1631.83</v>
      </c>
      <c r="AO19" s="133">
        <f t="shared" si="12"/>
        <v>99.999999999999986</v>
      </c>
      <c r="AP19" s="354">
        <v>588</v>
      </c>
      <c r="AQ19" s="134">
        <f>'[4]Субвенция  на  полномочия'!L13/1000</f>
        <v>588</v>
      </c>
      <c r="AR19" s="134">
        <f>'[4]Субвенция  на  полномочия'!M13/1000</f>
        <v>588</v>
      </c>
      <c r="AS19" s="133">
        <f t="shared" si="13"/>
        <v>100</v>
      </c>
      <c r="AT19" s="354">
        <v>50.25</v>
      </c>
      <c r="AU19" s="134">
        <f>'[4]Субвенция  на  полномочия'!N13/1000</f>
        <v>0</v>
      </c>
      <c r="AV19" s="134">
        <f>'[4]Субвенция  на  полномочия'!O13/1000</f>
        <v>0</v>
      </c>
      <c r="AW19" s="133">
        <f t="shared" si="14"/>
        <v>0</v>
      </c>
      <c r="AX19" s="354">
        <v>11210</v>
      </c>
      <c r="AY19" s="134">
        <f>'[4]Проверочная  таблица'!RC17/1000</f>
        <v>10476.463</v>
      </c>
      <c r="AZ19" s="134">
        <f>'[4]Проверочная  таблица'!RD17/1000</f>
        <v>10407.231240000001</v>
      </c>
      <c r="BA19" s="133">
        <f t="shared" si="15"/>
        <v>99.339168572446653</v>
      </c>
      <c r="BB19" s="354">
        <v>289.39999999999998</v>
      </c>
      <c r="BC19" s="134">
        <f>'[4]Субвенция  на  полномочия'!P13/1000</f>
        <v>345.71999999999991</v>
      </c>
      <c r="BD19" s="134">
        <f>'[4]Субвенция  на  полномочия'!Q13/1000</f>
        <v>345.72</v>
      </c>
      <c r="BE19" s="133">
        <f t="shared" si="16"/>
        <v>100.00000000000003</v>
      </c>
      <c r="BF19" s="354">
        <v>1810.7</v>
      </c>
      <c r="BG19" s="134">
        <f>'[4]Субвенция  на  полномочия'!R13/1000</f>
        <v>1810.7</v>
      </c>
      <c r="BH19" s="134">
        <f>'[4]Субвенция  на  полномочия'!S13/1000</f>
        <v>1810.7</v>
      </c>
      <c r="BI19" s="133">
        <f t="shared" si="17"/>
        <v>100</v>
      </c>
      <c r="BJ19" s="354">
        <v>546</v>
      </c>
      <c r="BK19" s="134">
        <f>'[4]Субвенция  на  полномочия'!T13/1000</f>
        <v>546</v>
      </c>
      <c r="BL19" s="134">
        <f>'[4]Субвенция  на  полномочия'!U13/1000</f>
        <v>546</v>
      </c>
      <c r="BM19" s="133">
        <f t="shared" si="18"/>
        <v>100</v>
      </c>
      <c r="BN19" s="354">
        <v>29070</v>
      </c>
      <c r="BO19" s="134">
        <f>'[4]Субвенция  на  полномочия'!V13/1000</f>
        <v>29070</v>
      </c>
      <c r="BP19" s="134">
        <f>'[4]Субвенция  на  полномочия'!W13/1000</f>
        <v>29070</v>
      </c>
      <c r="BQ19" s="133">
        <f t="shared" si="19"/>
        <v>100</v>
      </c>
      <c r="BR19" s="354">
        <v>157565</v>
      </c>
      <c r="BS19" s="134">
        <f>'[4]Субвенция  на  полномочия'!X13/1000</f>
        <v>159505.04300000001</v>
      </c>
      <c r="BT19" s="134">
        <f>'[4]Субвенция  на  полномочия'!Y13/1000</f>
        <v>159505.04300000001</v>
      </c>
      <c r="BU19" s="133">
        <f t="shared" si="20"/>
        <v>100</v>
      </c>
      <c r="BV19" s="354">
        <v>0</v>
      </c>
      <c r="BW19" s="134">
        <f>'[4]Субвенция  на  полномочия'!Z13/1000</f>
        <v>0</v>
      </c>
      <c r="BX19" s="134">
        <f>'[4]Субвенция  на  полномочия'!AA13/1000</f>
        <v>0</v>
      </c>
      <c r="BY19" s="133">
        <f t="shared" si="21"/>
        <v>0</v>
      </c>
      <c r="BZ19" s="354">
        <v>3</v>
      </c>
      <c r="CA19" s="134">
        <f>'[4]Субвенция  на  полномочия'!AB13/1000</f>
        <v>0</v>
      </c>
      <c r="CB19" s="134">
        <f>'[4]Субвенция  на  полномочия'!AC13/1000</f>
        <v>0</v>
      </c>
      <c r="CC19" s="133">
        <f t="shared" si="22"/>
        <v>0</v>
      </c>
      <c r="CD19" s="354">
        <v>1935</v>
      </c>
      <c r="CE19" s="134">
        <f>'[4]Субвенция  на  полномочия'!AD13/1000</f>
        <v>2092</v>
      </c>
      <c r="CF19" s="134">
        <f>'[4]Субвенция  на  полномочия'!AE13/1000</f>
        <v>2092</v>
      </c>
      <c r="CG19" s="133">
        <f t="shared" si="23"/>
        <v>100</v>
      </c>
      <c r="CH19" s="354">
        <v>0</v>
      </c>
      <c r="CI19" s="134">
        <f>'[4]Субвенция  на  полномочия'!AF13/1000</f>
        <v>0</v>
      </c>
      <c r="CJ19" s="134">
        <f>'[4]Субвенция  на  полномочия'!AG13/1000</f>
        <v>0</v>
      </c>
      <c r="CK19" s="133">
        <f t="shared" si="24"/>
        <v>0</v>
      </c>
      <c r="CL19" s="354">
        <v>551</v>
      </c>
      <c r="CM19" s="134">
        <f>'[4]Субвенция  на  полномочия'!AH13/1000</f>
        <v>551</v>
      </c>
      <c r="CN19" s="134">
        <f>'[4]Субвенция  на  полномочия'!AI13/1000</f>
        <v>551</v>
      </c>
      <c r="CO19" s="133">
        <f t="shared" si="25"/>
        <v>100</v>
      </c>
      <c r="CP19" s="354">
        <v>184</v>
      </c>
      <c r="CQ19" s="134">
        <f>'[4]Субвенция  на  полномочия'!AJ13/1000</f>
        <v>284</v>
      </c>
      <c r="CR19" s="134">
        <f>'[4]Субвенция  на  полномочия'!AK13/1000</f>
        <v>279.81046000000003</v>
      </c>
      <c r="CS19" s="133">
        <f t="shared" si="26"/>
        <v>98.524809859154942</v>
      </c>
      <c r="CT19" s="354">
        <v>2112</v>
      </c>
      <c r="CU19" s="134">
        <f>'[4]Проверочная  таблица'!RQ17/1000</f>
        <v>2512</v>
      </c>
      <c r="CV19" s="134">
        <f>'[4]Проверочная  таблица'!RT17/1000</f>
        <v>2512</v>
      </c>
      <c r="CW19" s="133">
        <f t="shared" si="27"/>
        <v>100</v>
      </c>
      <c r="CX19" s="354">
        <v>1004.3</v>
      </c>
      <c r="CY19" s="134">
        <f>'[4]Проверочная  таблица'!RG17/1000</f>
        <v>1004.3</v>
      </c>
      <c r="CZ19" s="134">
        <f>'[4]Проверочная  таблица'!RH17/1000</f>
        <v>1004.3</v>
      </c>
      <c r="DA19" s="133">
        <f t="shared" si="28"/>
        <v>100</v>
      </c>
      <c r="DB19" s="354">
        <v>5</v>
      </c>
      <c r="DC19" s="134">
        <f>'[4]Проверочная  таблица'!RI17/1000</f>
        <v>5</v>
      </c>
      <c r="DD19" s="134">
        <f>'[4]Проверочная  таблица'!RJ17/1000</f>
        <v>5</v>
      </c>
      <c r="DE19" s="133">
        <f t="shared" si="29"/>
        <v>100</v>
      </c>
      <c r="DF19" s="354">
        <v>781.2</v>
      </c>
      <c r="DG19" s="134">
        <f>'[4]Субвенция  на  полномочия'!AL13/1000</f>
        <v>781.2</v>
      </c>
      <c r="DH19" s="134">
        <f>'[4]Субвенция  на  полномочия'!AM13/1000</f>
        <v>781.2</v>
      </c>
      <c r="DI19" s="133">
        <f t="shared" si="30"/>
        <v>100</v>
      </c>
    </row>
    <row r="20" spans="1:113" s="21" customFormat="1" ht="21.75" customHeight="1">
      <c r="A20" s="135" t="s">
        <v>35</v>
      </c>
      <c r="B20" s="129">
        <f t="shared" si="0"/>
        <v>316699.62800000003</v>
      </c>
      <c r="C20" s="129">
        <f t="shared" si="0"/>
        <v>322959.86500000005</v>
      </c>
      <c r="D20" s="130">
        <f>'[3]Исполнение для администрации_КБ'!T20</f>
        <v>322959.86499999999</v>
      </c>
      <c r="E20" s="131">
        <f t="shared" si="1"/>
        <v>0</v>
      </c>
      <c r="F20" s="130">
        <f>'[3]Исполнение для администрации_КБ'!U20</f>
        <v>322841.19160000002</v>
      </c>
      <c r="G20" s="131">
        <f t="shared" si="2"/>
        <v>0</v>
      </c>
      <c r="H20" s="132">
        <f t="shared" si="3"/>
        <v>322841.19160000002</v>
      </c>
      <c r="I20" s="136">
        <f t="shared" si="4"/>
        <v>99.963254443396536</v>
      </c>
      <c r="J20" s="354">
        <v>0</v>
      </c>
      <c r="K20" s="134">
        <f>'[4]Проверочная  таблица'!RK18/1000</f>
        <v>1348.4880000000001</v>
      </c>
      <c r="L20" s="134">
        <f>'[4]Проверочная  таблица'!RL18/1000</f>
        <v>1348.4880000000001</v>
      </c>
      <c r="M20" s="133">
        <f t="shared" si="5"/>
        <v>100</v>
      </c>
      <c r="N20" s="354">
        <v>1223.9179999999999</v>
      </c>
      <c r="O20" s="134">
        <f>'[4]Проверочная  таблица'!RM18/1000</f>
        <v>1223.9179999999999</v>
      </c>
      <c r="P20" s="134">
        <f>'[4]Проверочная  таблица'!RN18/1000</f>
        <v>1191.816</v>
      </c>
      <c r="Q20" s="133">
        <f t="shared" si="6"/>
        <v>97.377111865337397</v>
      </c>
      <c r="R20" s="354">
        <v>0</v>
      </c>
      <c r="S20" s="134">
        <f>'[4]Проверочная  таблица'!RO18/1000</f>
        <v>0</v>
      </c>
      <c r="T20" s="134">
        <f>'[4]Проверочная  таблица'!RP18/1000</f>
        <v>0</v>
      </c>
      <c r="U20" s="133">
        <f t="shared" si="7"/>
        <v>0</v>
      </c>
      <c r="V20" s="354">
        <v>0</v>
      </c>
      <c r="W20" s="134">
        <f>'[4]Субвенция  на  полномочия'!D14/1000</f>
        <v>0</v>
      </c>
      <c r="X20" s="134">
        <f>'[4]Субвенция  на  полномочия'!E14/1000</f>
        <v>0</v>
      </c>
      <c r="Y20" s="133">
        <f t="shared" si="8"/>
        <v>0</v>
      </c>
      <c r="Z20" s="354">
        <v>2010</v>
      </c>
      <c r="AA20" s="134">
        <f>'[4]Субвенция  на  полномочия'!F14/1000</f>
        <v>2010</v>
      </c>
      <c r="AB20" s="134">
        <f>'[4]Субвенция  на  полномочия'!G14/1000</f>
        <v>1924.5786000000001</v>
      </c>
      <c r="AC20" s="133">
        <f t="shared" si="9"/>
        <v>95.750179104477624</v>
      </c>
      <c r="AD20" s="354">
        <v>2810</v>
      </c>
      <c r="AE20" s="134">
        <f>'[4]Проверочная  таблица'!RE18/1000</f>
        <v>4947.4629999999997</v>
      </c>
      <c r="AF20" s="134">
        <f>'[4]Проверочная  таблица'!RF18/1000</f>
        <v>4947.4629999999997</v>
      </c>
      <c r="AG20" s="133">
        <f t="shared" si="10"/>
        <v>100</v>
      </c>
      <c r="AH20" s="354">
        <v>9965</v>
      </c>
      <c r="AI20" s="134">
        <f>'[4]Субвенция  на  полномочия'!H14/1000</f>
        <v>10061.675999999999</v>
      </c>
      <c r="AJ20" s="134">
        <f>'[4]Субвенция  на  полномочия'!I14/1000</f>
        <v>10061.675999999999</v>
      </c>
      <c r="AK20" s="133">
        <f t="shared" si="11"/>
        <v>100</v>
      </c>
      <c r="AL20" s="354">
        <v>1842.46</v>
      </c>
      <c r="AM20" s="134">
        <f>'[4]Субвенция  на  полномочия'!J14/1000</f>
        <v>1984.92</v>
      </c>
      <c r="AN20" s="134">
        <f>'[4]Субвенция  на  полномочия'!K14/1000</f>
        <v>1984.92</v>
      </c>
      <c r="AO20" s="133">
        <f t="shared" si="12"/>
        <v>100</v>
      </c>
      <c r="AP20" s="354">
        <v>1106.9000000000001</v>
      </c>
      <c r="AQ20" s="134">
        <f>'[4]Субвенция  на  полномочия'!L14/1000</f>
        <v>1086.5530000000001</v>
      </c>
      <c r="AR20" s="134">
        <f>'[4]Субвенция  на  полномочия'!M14/1000</f>
        <v>1086.5530000000001</v>
      </c>
      <c r="AS20" s="133">
        <f t="shared" si="13"/>
        <v>100</v>
      </c>
      <c r="AT20" s="354">
        <v>251.25</v>
      </c>
      <c r="AU20" s="134">
        <f>'[4]Субвенция  на  полномочия'!N14/1000</f>
        <v>251.25</v>
      </c>
      <c r="AV20" s="134">
        <f>'[4]Субвенция  на  полномочия'!O14/1000</f>
        <v>251.25</v>
      </c>
      <c r="AW20" s="133">
        <f t="shared" si="14"/>
        <v>100</v>
      </c>
      <c r="AX20" s="354">
        <v>10261</v>
      </c>
      <c r="AY20" s="134">
        <f>'[4]Проверочная  таблица'!RC18/1000</f>
        <v>9516.59</v>
      </c>
      <c r="AZ20" s="134">
        <f>'[4]Проверочная  таблица'!RD18/1000</f>
        <v>9516.59</v>
      </c>
      <c r="BA20" s="133">
        <f t="shared" si="15"/>
        <v>100</v>
      </c>
      <c r="BB20" s="354">
        <v>385.9</v>
      </c>
      <c r="BC20" s="134">
        <f>'[4]Субвенция  на  полномочия'!P14/1000</f>
        <v>192.95999999999998</v>
      </c>
      <c r="BD20" s="134">
        <f>'[4]Субвенция  на  полномочия'!Q14/1000</f>
        <v>192.96</v>
      </c>
      <c r="BE20" s="133">
        <f t="shared" si="16"/>
        <v>100.00000000000003</v>
      </c>
      <c r="BF20" s="354">
        <v>3018.8</v>
      </c>
      <c r="BG20" s="134">
        <f>'[4]Субвенция  на  полномочия'!R14/1000</f>
        <v>3018.8</v>
      </c>
      <c r="BH20" s="134">
        <f>'[4]Субвенция  на  полномочия'!S14/1000</f>
        <v>3018.8</v>
      </c>
      <c r="BI20" s="133">
        <f t="shared" si="17"/>
        <v>100</v>
      </c>
      <c r="BJ20" s="354">
        <v>474.5</v>
      </c>
      <c r="BK20" s="134">
        <f>'[4]Субвенция  на  полномочия'!T14/1000</f>
        <v>474.5</v>
      </c>
      <c r="BL20" s="134">
        <f>'[4]Субвенция  на  полномочия'!U14/1000</f>
        <v>474.5</v>
      </c>
      <c r="BM20" s="133">
        <f t="shared" si="18"/>
        <v>100</v>
      </c>
      <c r="BN20" s="354">
        <v>72838</v>
      </c>
      <c r="BO20" s="134">
        <f>'[4]Субвенция  на  полномочия'!V14/1000</f>
        <v>72838</v>
      </c>
      <c r="BP20" s="134">
        <f>'[4]Субвенция  на  полномочия'!W14/1000</f>
        <v>72838</v>
      </c>
      <c r="BQ20" s="133">
        <f t="shared" si="19"/>
        <v>100</v>
      </c>
      <c r="BR20" s="354">
        <v>202449</v>
      </c>
      <c r="BS20" s="134">
        <f>'[4]Субвенция  на  полномочия'!X14/1000</f>
        <v>204927.84700000001</v>
      </c>
      <c r="BT20" s="134">
        <f>'[4]Субвенция  на  полномочия'!Y14/1000</f>
        <v>204927.84700000001</v>
      </c>
      <c r="BU20" s="133">
        <f t="shared" si="20"/>
        <v>100</v>
      </c>
      <c r="BV20" s="354">
        <v>0</v>
      </c>
      <c r="BW20" s="134">
        <f>'[4]Субвенция  на  полномочия'!Z14/1000</f>
        <v>0</v>
      </c>
      <c r="BX20" s="134">
        <f>'[4]Субвенция  на  полномочия'!AA14/1000</f>
        <v>0</v>
      </c>
      <c r="BY20" s="133">
        <f t="shared" si="21"/>
        <v>0</v>
      </c>
      <c r="BZ20" s="354">
        <v>2</v>
      </c>
      <c r="CA20" s="134">
        <f>'[4]Субвенция  на  полномочия'!AB14/1000</f>
        <v>1</v>
      </c>
      <c r="CB20" s="134">
        <f>'[4]Субвенция  на  полномочия'!AC14/1000</f>
        <v>1</v>
      </c>
      <c r="CC20" s="133">
        <f t="shared" si="22"/>
        <v>100</v>
      </c>
      <c r="CD20" s="354">
        <v>1600</v>
      </c>
      <c r="CE20" s="134">
        <f>'[4]Субвенция  на  полномочия'!AD14/1000</f>
        <v>1600</v>
      </c>
      <c r="CF20" s="134">
        <f>'[4]Субвенция  на  полномочия'!AE14/1000</f>
        <v>1600</v>
      </c>
      <c r="CG20" s="133">
        <f t="shared" si="23"/>
        <v>100</v>
      </c>
      <c r="CH20" s="354">
        <v>0</v>
      </c>
      <c r="CI20" s="134">
        <f>'[4]Субвенция  на  полномочия'!AF14/1000</f>
        <v>0</v>
      </c>
      <c r="CJ20" s="134">
        <f>'[4]Субвенция  на  полномочия'!AG14/1000</f>
        <v>0</v>
      </c>
      <c r="CK20" s="133">
        <f t="shared" si="24"/>
        <v>0</v>
      </c>
      <c r="CL20" s="354">
        <v>567.9</v>
      </c>
      <c r="CM20" s="134">
        <f>'[4]Субвенция  на  полномочия'!AH14/1000</f>
        <v>567.9</v>
      </c>
      <c r="CN20" s="134">
        <f>'[4]Субвенция  на  полномочия'!AI14/1000</f>
        <v>567.9</v>
      </c>
      <c r="CO20" s="133">
        <f t="shared" si="25"/>
        <v>100</v>
      </c>
      <c r="CP20" s="354">
        <v>353.7</v>
      </c>
      <c r="CQ20" s="134">
        <f>'[4]Субвенция  на  полномочия'!AJ14/1000</f>
        <v>453.7</v>
      </c>
      <c r="CR20" s="134">
        <f>'[4]Субвенция  на  полномочия'!AK14/1000</f>
        <v>452.55</v>
      </c>
      <c r="CS20" s="133">
        <f t="shared" si="26"/>
        <v>99.74652854309015</v>
      </c>
      <c r="CT20" s="354">
        <v>3142</v>
      </c>
      <c r="CU20" s="134">
        <f>'[4]Проверочная  таблица'!RQ18/1000</f>
        <v>4057</v>
      </c>
      <c r="CV20" s="134">
        <f>'[4]Проверочная  таблица'!RT18/1000</f>
        <v>4057</v>
      </c>
      <c r="CW20" s="133">
        <f t="shared" si="27"/>
        <v>100</v>
      </c>
      <c r="CX20" s="354">
        <v>1622.3</v>
      </c>
      <c r="CY20" s="134">
        <f>'[4]Проверочная  таблица'!RG18/1000</f>
        <v>1622.3</v>
      </c>
      <c r="CZ20" s="134">
        <f>'[4]Проверочная  таблица'!RH18/1000</f>
        <v>1622.3</v>
      </c>
      <c r="DA20" s="133">
        <f t="shared" si="28"/>
        <v>100</v>
      </c>
      <c r="DB20" s="354">
        <v>5</v>
      </c>
      <c r="DC20" s="134">
        <f>'[4]Проверочная  таблица'!RI18/1000</f>
        <v>5</v>
      </c>
      <c r="DD20" s="134">
        <f>'[4]Проверочная  таблица'!RJ18/1000</f>
        <v>5</v>
      </c>
      <c r="DE20" s="133">
        <f t="shared" si="29"/>
        <v>100</v>
      </c>
      <c r="DF20" s="354">
        <v>770</v>
      </c>
      <c r="DG20" s="134">
        <f>'[4]Субвенция  на  полномочия'!AL14/1000</f>
        <v>770</v>
      </c>
      <c r="DH20" s="134">
        <f>'[4]Субвенция  на  полномочия'!AM14/1000</f>
        <v>770</v>
      </c>
      <c r="DI20" s="133">
        <f t="shared" si="30"/>
        <v>100</v>
      </c>
    </row>
    <row r="21" spans="1:113" s="21" customFormat="1" ht="21.75" customHeight="1">
      <c r="A21" s="135" t="s">
        <v>36</v>
      </c>
      <c r="B21" s="129">
        <f t="shared" si="0"/>
        <v>271753.84324000002</v>
      </c>
      <c r="C21" s="129">
        <f t="shared" si="0"/>
        <v>275382.77299999999</v>
      </c>
      <c r="D21" s="130">
        <f>'[3]Исполнение для администрации_КБ'!T21</f>
        <v>275382.77299999999</v>
      </c>
      <c r="E21" s="131">
        <f t="shared" si="1"/>
        <v>0</v>
      </c>
      <c r="F21" s="130">
        <f>'[3]Исполнение для администрации_КБ'!U21</f>
        <v>275227.27705999999</v>
      </c>
      <c r="G21" s="131">
        <f t="shared" si="2"/>
        <v>0</v>
      </c>
      <c r="H21" s="132">
        <f t="shared" si="3"/>
        <v>275227.27705999999</v>
      </c>
      <c r="I21" s="136">
        <f t="shared" si="4"/>
        <v>99.943534616088712</v>
      </c>
      <c r="J21" s="354">
        <v>1209.6932400000001</v>
      </c>
      <c r="K21" s="134">
        <f>'[4]Проверочная  таблица'!RK19/1000</f>
        <v>1191.8160000000003</v>
      </c>
      <c r="L21" s="134">
        <f>'[4]Проверочная  таблица'!RL19/1000</f>
        <v>1191.8160000000003</v>
      </c>
      <c r="M21" s="133">
        <f t="shared" si="5"/>
        <v>100</v>
      </c>
      <c r="N21" s="354">
        <v>0</v>
      </c>
      <c r="O21" s="134">
        <f>'[4]Проверочная  таблица'!RM19/1000</f>
        <v>0</v>
      </c>
      <c r="P21" s="134">
        <f>'[4]Проверочная  таблица'!RN19/1000</f>
        <v>0</v>
      </c>
      <c r="Q21" s="133">
        <f t="shared" si="6"/>
        <v>0</v>
      </c>
      <c r="R21" s="354">
        <v>0</v>
      </c>
      <c r="S21" s="134">
        <f>'[4]Проверочная  таблица'!RO19/1000</f>
        <v>0</v>
      </c>
      <c r="T21" s="134">
        <f>'[4]Проверочная  таблица'!RP19/1000</f>
        <v>0</v>
      </c>
      <c r="U21" s="133">
        <f t="shared" si="7"/>
        <v>0</v>
      </c>
      <c r="V21" s="354">
        <v>0</v>
      </c>
      <c r="W21" s="134">
        <f>'[4]Субвенция  на  полномочия'!D15/1000</f>
        <v>0</v>
      </c>
      <c r="X21" s="134">
        <f>'[4]Субвенция  на  полномочия'!E15/1000</f>
        <v>0</v>
      </c>
      <c r="Y21" s="133">
        <f t="shared" si="8"/>
        <v>0</v>
      </c>
      <c r="Z21" s="354">
        <v>824</v>
      </c>
      <c r="AA21" s="134">
        <f>'[4]Субвенция  на  полномочия'!F15/1000</f>
        <v>824</v>
      </c>
      <c r="AB21" s="134">
        <f>'[4]Субвенция  на  полномочия'!G15/1000</f>
        <v>668.58399999999995</v>
      </c>
      <c r="AC21" s="133">
        <f t="shared" si="9"/>
        <v>81.138834951456303</v>
      </c>
      <c r="AD21" s="354">
        <v>2777</v>
      </c>
      <c r="AE21" s="134">
        <f>'[4]Проверочная  таблица'!RE19/1000</f>
        <v>5483.1710000000003</v>
      </c>
      <c r="AF21" s="134">
        <f>'[4]Проверочная  таблица'!RF19/1000</f>
        <v>5483.1710000000003</v>
      </c>
      <c r="AG21" s="133">
        <f t="shared" si="10"/>
        <v>100</v>
      </c>
      <c r="AH21" s="354">
        <v>12440</v>
      </c>
      <c r="AI21" s="134">
        <f>'[4]Субвенция  на  полномочия'!H15/1000</f>
        <v>10527.066999999999</v>
      </c>
      <c r="AJ21" s="134">
        <f>'[4]Субвенция  на  полномочия'!I15/1000</f>
        <v>10527.066999999999</v>
      </c>
      <c r="AK21" s="133">
        <f t="shared" si="11"/>
        <v>100</v>
      </c>
      <c r="AL21" s="354">
        <v>2550</v>
      </c>
      <c r="AM21" s="134">
        <f>'[4]Субвенция  на  полномочия'!J15/1000</f>
        <v>2674.91</v>
      </c>
      <c r="AN21" s="134">
        <f>'[4]Субвенция  на  полномочия'!K15/1000</f>
        <v>2674.91</v>
      </c>
      <c r="AO21" s="133">
        <f t="shared" si="12"/>
        <v>100</v>
      </c>
      <c r="AP21" s="354">
        <v>1272.5</v>
      </c>
      <c r="AQ21" s="134">
        <f>'[4]Субвенция  на  полномочия'!L15/1000</f>
        <v>1272.5</v>
      </c>
      <c r="AR21" s="134">
        <f>'[4]Субвенция  на  полномочия'!M15/1000</f>
        <v>1272.5</v>
      </c>
      <c r="AS21" s="133">
        <f t="shared" si="13"/>
        <v>100</v>
      </c>
      <c r="AT21" s="354">
        <v>150.75</v>
      </c>
      <c r="AU21" s="134">
        <f>'[4]Субвенция  на  полномочия'!N15/1000</f>
        <v>100.5</v>
      </c>
      <c r="AV21" s="134">
        <f>'[4]Субвенция  на  полномочия'!O15/1000</f>
        <v>100.5</v>
      </c>
      <c r="AW21" s="133">
        <f t="shared" si="14"/>
        <v>100</v>
      </c>
      <c r="AX21" s="354">
        <v>10470</v>
      </c>
      <c r="AY21" s="134">
        <f>'[4]Проверочная  таблица'!RC19/1000</f>
        <v>9960.7579999999998</v>
      </c>
      <c r="AZ21" s="134">
        <f>'[4]Проверочная  таблица'!RD19/1000</f>
        <v>9960.6780600000002</v>
      </c>
      <c r="BA21" s="133">
        <f t="shared" si="15"/>
        <v>99.999197450635791</v>
      </c>
      <c r="BB21" s="354">
        <v>193</v>
      </c>
      <c r="BC21" s="134">
        <f>'[4]Субвенция  на  полномочия'!P15/1000</f>
        <v>273.36</v>
      </c>
      <c r="BD21" s="134">
        <f>'[4]Субвенция  на  полномочия'!Q15/1000</f>
        <v>273.36</v>
      </c>
      <c r="BE21" s="133">
        <f t="shared" si="16"/>
        <v>100</v>
      </c>
      <c r="BF21" s="354">
        <v>2414.6999999999998</v>
      </c>
      <c r="BG21" s="134">
        <f>'[4]Субвенция  на  полномочия'!R15/1000</f>
        <v>2484.6999999999998</v>
      </c>
      <c r="BH21" s="134">
        <f>'[4]Субвенция  на  полномочия'!S15/1000</f>
        <v>2484.6999999999998</v>
      </c>
      <c r="BI21" s="133">
        <f t="shared" si="17"/>
        <v>100</v>
      </c>
      <c r="BJ21" s="354">
        <v>481.3</v>
      </c>
      <c r="BK21" s="134">
        <f>'[4]Субвенция  на  полномочия'!T15/1000</f>
        <v>481.3</v>
      </c>
      <c r="BL21" s="134">
        <f>'[4]Субвенция  на  полномочия'!U15/1000</f>
        <v>481.3</v>
      </c>
      <c r="BM21" s="133">
        <f t="shared" si="18"/>
        <v>100</v>
      </c>
      <c r="BN21" s="354">
        <v>61802</v>
      </c>
      <c r="BO21" s="134">
        <f>'[4]Субвенция  на  полномочия'!V15/1000</f>
        <v>61802</v>
      </c>
      <c r="BP21" s="134">
        <f>'[4]Субвенция  на  полномочия'!W15/1000</f>
        <v>61802</v>
      </c>
      <c r="BQ21" s="133">
        <f t="shared" si="19"/>
        <v>100</v>
      </c>
      <c r="BR21" s="354">
        <v>166718</v>
      </c>
      <c r="BS21" s="134">
        <f>'[4]Субвенция  на  полномочия'!X15/1000</f>
        <v>168908.791</v>
      </c>
      <c r="BT21" s="134">
        <f>'[4]Субвенция  на  полномочия'!Y15/1000</f>
        <v>168908.791</v>
      </c>
      <c r="BU21" s="133">
        <f t="shared" si="20"/>
        <v>100</v>
      </c>
      <c r="BV21" s="354">
        <v>0</v>
      </c>
      <c r="BW21" s="134">
        <f>'[4]Субвенция  на  полномочия'!Z15/1000</f>
        <v>0</v>
      </c>
      <c r="BX21" s="134">
        <f>'[4]Субвенция  на  полномочия'!AA15/1000</f>
        <v>0</v>
      </c>
      <c r="BY21" s="133">
        <f t="shared" si="21"/>
        <v>0</v>
      </c>
      <c r="BZ21" s="354">
        <v>4</v>
      </c>
      <c r="CA21" s="134">
        <f>'[4]Субвенция  на  полномочия'!AB15/1000</f>
        <v>1</v>
      </c>
      <c r="CB21" s="134">
        <f>'[4]Субвенция  на  полномочия'!AC15/1000</f>
        <v>1</v>
      </c>
      <c r="CC21" s="133">
        <f t="shared" si="22"/>
        <v>100</v>
      </c>
      <c r="CD21" s="354">
        <v>1629</v>
      </c>
      <c r="CE21" s="134">
        <f>'[4]Субвенция  на  полномочия'!AD15/1000</f>
        <v>1629</v>
      </c>
      <c r="CF21" s="134">
        <f>'[4]Субвенция  на  полномочия'!AE15/1000</f>
        <v>1629</v>
      </c>
      <c r="CG21" s="133">
        <f t="shared" si="23"/>
        <v>100</v>
      </c>
      <c r="CH21" s="354">
        <v>0</v>
      </c>
      <c r="CI21" s="134">
        <f>'[4]Субвенция  на  полномочия'!AF15/1000</f>
        <v>0</v>
      </c>
      <c r="CJ21" s="134">
        <f>'[4]Субвенция  на  полномочия'!AG15/1000</f>
        <v>0</v>
      </c>
      <c r="CK21" s="133">
        <f t="shared" si="24"/>
        <v>0</v>
      </c>
      <c r="CL21" s="354">
        <v>579.70000000000005</v>
      </c>
      <c r="CM21" s="134">
        <f>'[4]Субвенция  на  полномочия'!AH15/1000</f>
        <v>579.70000000000005</v>
      </c>
      <c r="CN21" s="134">
        <f>'[4]Субвенция  на  полномочия'!AI15/1000</f>
        <v>579.70000000000005</v>
      </c>
      <c r="CO21" s="133">
        <f t="shared" si="25"/>
        <v>100</v>
      </c>
      <c r="CP21" s="354">
        <v>184</v>
      </c>
      <c r="CQ21" s="134">
        <f>'[4]Субвенция  на  полномочия'!AJ15/1000</f>
        <v>334</v>
      </c>
      <c r="CR21" s="134">
        <f>'[4]Субвенция  на  полномочия'!AK15/1000</f>
        <v>334</v>
      </c>
      <c r="CS21" s="133">
        <f t="shared" si="26"/>
        <v>100</v>
      </c>
      <c r="CT21" s="354">
        <v>3542</v>
      </c>
      <c r="CU21" s="134">
        <f>'[4]Проверочная  таблица'!RQ19/1000</f>
        <v>4342</v>
      </c>
      <c r="CV21" s="134">
        <f>'[4]Проверочная  таблица'!RT19/1000</f>
        <v>4342</v>
      </c>
      <c r="CW21" s="133">
        <f t="shared" si="27"/>
        <v>100</v>
      </c>
      <c r="CX21" s="354">
        <v>1675</v>
      </c>
      <c r="CY21" s="134">
        <f>'[4]Проверочная  таблица'!RG19/1000</f>
        <v>1675</v>
      </c>
      <c r="CZ21" s="134">
        <f>'[4]Проверочная  таблица'!RH19/1000</f>
        <v>1675</v>
      </c>
      <c r="DA21" s="133">
        <f t="shared" si="28"/>
        <v>100</v>
      </c>
      <c r="DB21" s="354">
        <v>3.2</v>
      </c>
      <c r="DC21" s="134">
        <f>'[4]Проверочная  таблица'!RI19/1000</f>
        <v>3.2</v>
      </c>
      <c r="DD21" s="134">
        <f>'[4]Проверочная  таблица'!RJ19/1000</f>
        <v>3.2</v>
      </c>
      <c r="DE21" s="133">
        <f t="shared" si="29"/>
        <v>100</v>
      </c>
      <c r="DF21" s="354">
        <v>834</v>
      </c>
      <c r="DG21" s="134">
        <f>'[4]Субвенция  на  полномочия'!AL15/1000</f>
        <v>834</v>
      </c>
      <c r="DH21" s="134">
        <f>'[4]Субвенция  на  полномочия'!AM15/1000</f>
        <v>834</v>
      </c>
      <c r="DI21" s="133">
        <f t="shared" si="30"/>
        <v>100</v>
      </c>
    </row>
    <row r="22" spans="1:113" s="21" customFormat="1" ht="21.75" customHeight="1">
      <c r="A22" s="135" t="s">
        <v>37</v>
      </c>
      <c r="B22" s="129">
        <f t="shared" si="0"/>
        <v>204037.63000000003</v>
      </c>
      <c r="C22" s="129">
        <f t="shared" si="0"/>
        <v>207973.56299999999</v>
      </c>
      <c r="D22" s="130">
        <f>'[3]Исполнение для администрации_КБ'!T22</f>
        <v>207973.56299999999</v>
      </c>
      <c r="E22" s="131">
        <f t="shared" si="1"/>
        <v>0</v>
      </c>
      <c r="F22" s="130">
        <f>'[3]Исполнение для администрации_КБ'!U22</f>
        <v>207649.17395</v>
      </c>
      <c r="G22" s="131">
        <f t="shared" si="2"/>
        <v>0</v>
      </c>
      <c r="H22" s="132">
        <f t="shared" si="3"/>
        <v>207649.17395</v>
      </c>
      <c r="I22" s="136">
        <f t="shared" si="4"/>
        <v>99.844023901249415</v>
      </c>
      <c r="J22" s="354">
        <v>0</v>
      </c>
      <c r="K22" s="134">
        <f>'[4]Проверочная  таблица'!RK20/1000</f>
        <v>1348.4880000000001</v>
      </c>
      <c r="L22" s="134">
        <f>'[4]Проверочная  таблица'!RL20/1000</f>
        <v>1348.4880000000001</v>
      </c>
      <c r="M22" s="133">
        <f t="shared" si="5"/>
        <v>100</v>
      </c>
      <c r="N22" s="354">
        <v>0</v>
      </c>
      <c r="O22" s="134">
        <f>'[4]Проверочная  таблица'!RM20/1000</f>
        <v>0</v>
      </c>
      <c r="P22" s="134">
        <f>'[4]Проверочная  таблица'!RN20/1000</f>
        <v>0</v>
      </c>
      <c r="Q22" s="133">
        <f t="shared" si="6"/>
        <v>0</v>
      </c>
      <c r="R22" s="354">
        <v>0</v>
      </c>
      <c r="S22" s="134">
        <f>'[4]Проверочная  таблица'!RO20/1000</f>
        <v>0</v>
      </c>
      <c r="T22" s="134">
        <f>'[4]Проверочная  таблица'!RP20/1000</f>
        <v>0</v>
      </c>
      <c r="U22" s="133">
        <f t="shared" si="7"/>
        <v>0</v>
      </c>
      <c r="V22" s="354">
        <v>0</v>
      </c>
      <c r="W22" s="134">
        <f>'[4]Субвенция  на  полномочия'!D16/1000</f>
        <v>0</v>
      </c>
      <c r="X22" s="134">
        <f>'[4]Субвенция  на  полномочия'!E16/1000</f>
        <v>0</v>
      </c>
      <c r="Y22" s="133">
        <f t="shared" si="8"/>
        <v>0</v>
      </c>
      <c r="Z22" s="354">
        <v>1700</v>
      </c>
      <c r="AA22" s="134">
        <f>'[4]Субвенция  на  полномочия'!F16/1000</f>
        <v>1700</v>
      </c>
      <c r="AB22" s="134">
        <f>'[4]Субвенция  на  полномочия'!G16/1000</f>
        <v>1637.116</v>
      </c>
      <c r="AC22" s="133">
        <f t="shared" si="9"/>
        <v>96.300941176470587</v>
      </c>
      <c r="AD22" s="354">
        <v>1221</v>
      </c>
      <c r="AE22" s="134">
        <f>'[4]Проверочная  таблица'!RE20/1000</f>
        <v>1730.498</v>
      </c>
      <c r="AF22" s="134">
        <f>'[4]Проверочная  таблица'!RF20/1000</f>
        <v>1699.3657599999999</v>
      </c>
      <c r="AG22" s="133">
        <f t="shared" si="10"/>
        <v>98.200966427005397</v>
      </c>
      <c r="AH22" s="354">
        <v>6707</v>
      </c>
      <c r="AI22" s="134">
        <f>'[4]Субвенция  на  полномочия'!H16/1000</f>
        <v>7069.6310000000003</v>
      </c>
      <c r="AJ22" s="134">
        <f>'[4]Субвенция  на  полномочия'!I16/1000</f>
        <v>6840.9381900000008</v>
      </c>
      <c r="AK22" s="133">
        <f t="shared" si="11"/>
        <v>96.765137954159144</v>
      </c>
      <c r="AL22" s="354">
        <v>1628.18</v>
      </c>
      <c r="AM22" s="134">
        <f>'[4]Субвенция  на  полномочия'!J16/1000</f>
        <v>1628.18</v>
      </c>
      <c r="AN22" s="134">
        <f>'[4]Субвенция  на  полномочия'!K16/1000</f>
        <v>1627.2</v>
      </c>
      <c r="AO22" s="133">
        <f t="shared" si="12"/>
        <v>99.939810094706971</v>
      </c>
      <c r="AP22" s="354">
        <v>581.9</v>
      </c>
      <c r="AQ22" s="134">
        <f>'[4]Субвенция  на  полномочия'!L16/1000</f>
        <v>581.9</v>
      </c>
      <c r="AR22" s="134">
        <f>'[4]Субвенция  на  полномочия'!M16/1000</f>
        <v>581.9</v>
      </c>
      <c r="AS22" s="133">
        <f t="shared" si="13"/>
        <v>100</v>
      </c>
      <c r="AT22" s="354">
        <v>50.25</v>
      </c>
      <c r="AU22" s="134">
        <f>'[4]Субвенция  на  полномочия'!N16/1000</f>
        <v>50.25</v>
      </c>
      <c r="AV22" s="134">
        <f>'[4]Субвенция  на  полномочия'!O16/1000</f>
        <v>50.25</v>
      </c>
      <c r="AW22" s="133">
        <f t="shared" si="14"/>
        <v>100</v>
      </c>
      <c r="AX22" s="354">
        <v>13246</v>
      </c>
      <c r="AY22" s="134">
        <f>'[4]Проверочная  таблица'!RC20/1000</f>
        <v>12642.022000000001</v>
      </c>
      <c r="AZ22" s="134">
        <f>'[4]Проверочная  таблица'!RD20/1000</f>
        <v>12642.022000000001</v>
      </c>
      <c r="BA22" s="133">
        <f t="shared" si="15"/>
        <v>100</v>
      </c>
      <c r="BB22" s="354">
        <v>0</v>
      </c>
      <c r="BC22" s="134">
        <f>'[4]Субвенция  на  полномочия'!P16/1000</f>
        <v>0</v>
      </c>
      <c r="BD22" s="134">
        <f>'[4]Субвенция  на  полномочия'!Q16/1000</f>
        <v>0</v>
      </c>
      <c r="BE22" s="133">
        <f t="shared" si="16"/>
        <v>0</v>
      </c>
      <c r="BF22" s="354">
        <v>1810.7</v>
      </c>
      <c r="BG22" s="134">
        <f>'[4]Субвенция  на  полномочия'!R16/1000</f>
        <v>1920.7</v>
      </c>
      <c r="BH22" s="134">
        <f>'[4]Субвенция  на  полномочия'!S16/1000</f>
        <v>1920.7</v>
      </c>
      <c r="BI22" s="133">
        <f t="shared" si="17"/>
        <v>100</v>
      </c>
      <c r="BJ22" s="354">
        <v>635.6</v>
      </c>
      <c r="BK22" s="134">
        <f>'[4]Субвенция  на  полномочия'!T16/1000</f>
        <v>635.6</v>
      </c>
      <c r="BL22" s="134">
        <f>'[4]Субвенция  на  полномочия'!U16/1000</f>
        <v>635.6</v>
      </c>
      <c r="BM22" s="133">
        <f t="shared" si="18"/>
        <v>100</v>
      </c>
      <c r="BN22" s="354">
        <v>28373</v>
      </c>
      <c r="BO22" s="134">
        <f>'[4]Субвенция  на  полномочия'!V16/1000</f>
        <v>28373</v>
      </c>
      <c r="BP22" s="134">
        <f>'[4]Субвенция  на  полномочия'!W16/1000</f>
        <v>28373</v>
      </c>
      <c r="BQ22" s="133">
        <f t="shared" si="19"/>
        <v>100</v>
      </c>
      <c r="BR22" s="354">
        <v>141126</v>
      </c>
      <c r="BS22" s="134">
        <f>'[4]Субвенция  на  полномочия'!X16/1000</f>
        <v>142933.29399999999</v>
      </c>
      <c r="BT22" s="134">
        <f>'[4]Субвенция  на  полномочия'!Y16/1000</f>
        <v>142933.29399999999</v>
      </c>
      <c r="BU22" s="133">
        <f t="shared" si="20"/>
        <v>100</v>
      </c>
      <c r="BV22" s="354">
        <v>0</v>
      </c>
      <c r="BW22" s="134">
        <f>'[4]Субвенция  на  полномочия'!Z16/1000</f>
        <v>0</v>
      </c>
      <c r="BX22" s="134">
        <f>'[4]Субвенция  на  полномочия'!AA16/1000</f>
        <v>0</v>
      </c>
      <c r="BY22" s="133">
        <f t="shared" si="21"/>
        <v>0</v>
      </c>
      <c r="BZ22" s="354">
        <v>2</v>
      </c>
      <c r="CA22" s="134">
        <f>'[4]Субвенция  на  полномочия'!AB16/1000</f>
        <v>4</v>
      </c>
      <c r="CB22" s="134">
        <f>'[4]Субвенция  на  полномочия'!AC16/1000</f>
        <v>4</v>
      </c>
      <c r="CC22" s="133">
        <f t="shared" si="22"/>
        <v>100</v>
      </c>
      <c r="CD22" s="354">
        <v>1839</v>
      </c>
      <c r="CE22" s="134">
        <f>'[4]Субвенция  на  полномочия'!AD16/1000</f>
        <v>1839</v>
      </c>
      <c r="CF22" s="134">
        <f>'[4]Субвенция  на  полномочия'!AE16/1000</f>
        <v>1839</v>
      </c>
      <c r="CG22" s="133">
        <f t="shared" si="23"/>
        <v>100</v>
      </c>
      <c r="CH22" s="354">
        <v>0</v>
      </c>
      <c r="CI22" s="134">
        <f>'[4]Субвенция  на  полномочия'!AF16/1000</f>
        <v>0</v>
      </c>
      <c r="CJ22" s="134">
        <f>'[4]Субвенция  на  полномочия'!AG16/1000</f>
        <v>0</v>
      </c>
      <c r="CK22" s="133">
        <f t="shared" si="24"/>
        <v>0</v>
      </c>
      <c r="CL22" s="354">
        <v>575.20000000000005</v>
      </c>
      <c r="CM22" s="134">
        <f>'[4]Субвенция  на  полномочия'!AH16/1000</f>
        <v>575.20000000000005</v>
      </c>
      <c r="CN22" s="134">
        <f>'[4]Субвенция  на  полномочия'!AI16/1000</f>
        <v>575.20000000000005</v>
      </c>
      <c r="CO22" s="133">
        <f t="shared" si="25"/>
        <v>100</v>
      </c>
      <c r="CP22" s="354">
        <v>70.7</v>
      </c>
      <c r="CQ22" s="134">
        <f>'[4]Субвенция  на  полномочия'!AJ16/1000</f>
        <v>170.7</v>
      </c>
      <c r="CR22" s="134">
        <f>'[4]Субвенция  на  полномочия'!AK16/1000</f>
        <v>170</v>
      </c>
      <c r="CS22" s="133">
        <f t="shared" si="26"/>
        <v>99.589923842999411</v>
      </c>
      <c r="CT22" s="354">
        <v>2532.9</v>
      </c>
      <c r="CU22" s="134">
        <f>'[4]Проверочная  таблица'!RQ20/1000</f>
        <v>2832.9</v>
      </c>
      <c r="CV22" s="134">
        <f>'[4]Проверочная  таблица'!RT20/1000</f>
        <v>2832.9</v>
      </c>
      <c r="CW22" s="133">
        <f t="shared" si="27"/>
        <v>100</v>
      </c>
      <c r="CX22" s="354">
        <v>1166.5999999999999</v>
      </c>
      <c r="CY22" s="134">
        <f>'[4]Проверочная  таблица'!RG20/1000</f>
        <v>1166.5999999999999</v>
      </c>
      <c r="CZ22" s="134">
        <f>'[4]Проверочная  таблица'!RH20/1000</f>
        <v>1166.5999999999999</v>
      </c>
      <c r="DA22" s="133">
        <f t="shared" si="28"/>
        <v>100</v>
      </c>
      <c r="DB22" s="354">
        <v>0</v>
      </c>
      <c r="DC22" s="134">
        <f>'[4]Проверочная  таблица'!RI20/1000</f>
        <v>0</v>
      </c>
      <c r="DD22" s="134">
        <f>'[4]Проверочная  таблица'!RJ20/1000</f>
        <v>0</v>
      </c>
      <c r="DE22" s="133">
        <f t="shared" si="29"/>
        <v>0</v>
      </c>
      <c r="DF22" s="354">
        <v>771.6</v>
      </c>
      <c r="DG22" s="134">
        <f>'[4]Субвенция  на  полномочия'!AL16/1000</f>
        <v>771.6</v>
      </c>
      <c r="DH22" s="134">
        <f>'[4]Субвенция  на  полномочия'!AM16/1000</f>
        <v>771.6</v>
      </c>
      <c r="DI22" s="133">
        <f t="shared" si="30"/>
        <v>100</v>
      </c>
    </row>
    <row r="23" spans="1:113" s="21" customFormat="1" ht="21.75" customHeight="1">
      <c r="A23" s="135" t="s">
        <v>38</v>
      </c>
      <c r="B23" s="129">
        <f t="shared" si="0"/>
        <v>171403.23647999996</v>
      </c>
      <c r="C23" s="129">
        <f t="shared" si="0"/>
        <v>172836.26299999998</v>
      </c>
      <c r="D23" s="130">
        <f>'[3]Исполнение для администрации_КБ'!T23</f>
        <v>172836.26300000001</v>
      </c>
      <c r="E23" s="131">
        <f t="shared" si="1"/>
        <v>0</v>
      </c>
      <c r="F23" s="130">
        <f>'[3]Исполнение для администрации_КБ'!U23</f>
        <v>172519.31154999998</v>
      </c>
      <c r="G23" s="131">
        <f t="shared" si="2"/>
        <v>0</v>
      </c>
      <c r="H23" s="132">
        <f t="shared" si="3"/>
        <v>172519.31154999998</v>
      </c>
      <c r="I23" s="136">
        <f t="shared" si="4"/>
        <v>99.816617505783498</v>
      </c>
      <c r="J23" s="354">
        <v>2419.3864800000001</v>
      </c>
      <c r="K23" s="134">
        <f>'[4]Проверочная  таблица'!RK21/1000</f>
        <v>2383.6320000000005</v>
      </c>
      <c r="L23" s="134">
        <f>'[4]Проверочная  таблица'!RL21/1000</f>
        <v>2383.6320000000005</v>
      </c>
      <c r="M23" s="133">
        <f t="shared" si="5"/>
        <v>100</v>
      </c>
      <c r="N23" s="354">
        <v>0</v>
      </c>
      <c r="O23" s="134">
        <f>'[4]Проверочная  таблица'!RM21/1000</f>
        <v>0</v>
      </c>
      <c r="P23" s="134">
        <f>'[4]Проверочная  таблица'!RN21/1000</f>
        <v>0</v>
      </c>
      <c r="Q23" s="133">
        <f t="shared" si="6"/>
        <v>0</v>
      </c>
      <c r="R23" s="354">
        <v>0</v>
      </c>
      <c r="S23" s="134">
        <f>'[4]Проверочная  таблица'!RO21/1000</f>
        <v>0</v>
      </c>
      <c r="T23" s="134">
        <f>'[4]Проверочная  таблица'!RP21/1000</f>
        <v>0</v>
      </c>
      <c r="U23" s="133">
        <f t="shared" si="7"/>
        <v>0</v>
      </c>
      <c r="V23" s="354">
        <v>0</v>
      </c>
      <c r="W23" s="134">
        <f>'[4]Субвенция  на  полномочия'!D17/1000</f>
        <v>0</v>
      </c>
      <c r="X23" s="134">
        <f>'[4]Субвенция  на  полномочия'!E17/1000</f>
        <v>0</v>
      </c>
      <c r="Y23" s="133">
        <f t="shared" si="8"/>
        <v>0</v>
      </c>
      <c r="Z23" s="354">
        <v>1310</v>
      </c>
      <c r="AA23" s="134">
        <f>'[4]Субвенция  на  полномочия'!F17/1000</f>
        <v>1310</v>
      </c>
      <c r="AB23" s="134">
        <f>'[4]Субвенция  на  полномочия'!G17/1000</f>
        <v>1208.49</v>
      </c>
      <c r="AC23" s="133">
        <f t="shared" si="9"/>
        <v>92.251145038167934</v>
      </c>
      <c r="AD23" s="354">
        <v>1260</v>
      </c>
      <c r="AE23" s="134">
        <f>'[4]Проверочная  таблица'!RE21/1000</f>
        <v>2158.38</v>
      </c>
      <c r="AF23" s="134">
        <f>'[4]Проверочная  таблица'!RF21/1000</f>
        <v>2058.8866899999998</v>
      </c>
      <c r="AG23" s="133">
        <f t="shared" si="10"/>
        <v>95.390371019004988</v>
      </c>
      <c r="AH23" s="354">
        <v>5699</v>
      </c>
      <c r="AI23" s="134">
        <f>'[4]Субвенция  на  полномочия'!H17/1000</f>
        <v>4623.7870000000003</v>
      </c>
      <c r="AJ23" s="134">
        <f>'[4]Субвенция  на  полномочия'!I17/1000</f>
        <v>4623.7870000000003</v>
      </c>
      <c r="AK23" s="133">
        <f t="shared" si="11"/>
        <v>100</v>
      </c>
      <c r="AL23" s="354">
        <v>1158.1500000000001</v>
      </c>
      <c r="AM23" s="134">
        <f>'[4]Субвенция  на  полномочия'!J17/1000</f>
        <v>1158.1500000000001</v>
      </c>
      <c r="AN23" s="134">
        <f>'[4]Субвенция  на  полномочия'!K17/1000</f>
        <v>1157.3699999999999</v>
      </c>
      <c r="AO23" s="133">
        <f t="shared" si="12"/>
        <v>99.932651210983011</v>
      </c>
      <c r="AP23" s="354">
        <v>689</v>
      </c>
      <c r="AQ23" s="134">
        <f>'[4]Субвенция  на  полномочия'!L17/1000</f>
        <v>689</v>
      </c>
      <c r="AR23" s="134">
        <f>'[4]Субвенция  на  полномочия'!M17/1000</f>
        <v>689</v>
      </c>
      <c r="AS23" s="133">
        <f t="shared" si="13"/>
        <v>100</v>
      </c>
      <c r="AT23" s="354">
        <v>100.5</v>
      </c>
      <c r="AU23" s="134">
        <f>'[4]Субвенция  на  полномочия'!N17/1000</f>
        <v>0</v>
      </c>
      <c r="AV23" s="134">
        <f>'[4]Субвенция  на  полномочия'!O17/1000</f>
        <v>0</v>
      </c>
      <c r="AW23" s="133">
        <f t="shared" si="14"/>
        <v>0</v>
      </c>
      <c r="AX23" s="354">
        <v>7579</v>
      </c>
      <c r="AY23" s="134">
        <f>'[4]Проверочная  таблица'!RC21/1000</f>
        <v>6987.1509999999998</v>
      </c>
      <c r="AZ23" s="134">
        <f>'[4]Проверочная  таблица'!RD21/1000</f>
        <v>6984.8257599999997</v>
      </c>
      <c r="BA23" s="133">
        <f t="shared" si="15"/>
        <v>99.966721200100011</v>
      </c>
      <c r="BB23" s="354">
        <v>868.3</v>
      </c>
      <c r="BC23" s="134">
        <f>'[4]Субвенция  на  полномочия'!P17/1000</f>
        <v>964.8</v>
      </c>
      <c r="BD23" s="134">
        <f>'[4]Субвенция  на  полномочия'!Q17/1000</f>
        <v>964.8</v>
      </c>
      <c r="BE23" s="133">
        <f t="shared" si="16"/>
        <v>100</v>
      </c>
      <c r="BF23" s="354">
        <v>1810.7</v>
      </c>
      <c r="BG23" s="134">
        <f>'[4]Субвенция  на  полномочия'!R17/1000</f>
        <v>1810.7</v>
      </c>
      <c r="BH23" s="134">
        <f>'[4]Субвенция  на  полномочия'!S17/1000</f>
        <v>1810.7</v>
      </c>
      <c r="BI23" s="133">
        <f t="shared" si="17"/>
        <v>100</v>
      </c>
      <c r="BJ23" s="354">
        <v>622.4</v>
      </c>
      <c r="BK23" s="134">
        <f>'[4]Субвенция  на  полномочия'!T17/1000</f>
        <v>622.4</v>
      </c>
      <c r="BL23" s="134">
        <f>'[4]Субвенция  на  полномочия'!U17/1000</f>
        <v>622.4</v>
      </c>
      <c r="BM23" s="133">
        <f t="shared" si="18"/>
        <v>100</v>
      </c>
      <c r="BN23" s="354">
        <v>41397</v>
      </c>
      <c r="BO23" s="134">
        <f>'[4]Субвенция  на  полномочия'!V17/1000</f>
        <v>41397</v>
      </c>
      <c r="BP23" s="134">
        <f>'[4]Субвенция  на  полномочия'!W17/1000</f>
        <v>41397</v>
      </c>
      <c r="BQ23" s="133">
        <f t="shared" si="19"/>
        <v>100</v>
      </c>
      <c r="BR23" s="354">
        <v>100373</v>
      </c>
      <c r="BS23" s="134">
        <f>'[4]Субвенция  на  полномочия'!X17/1000</f>
        <v>101492.255</v>
      </c>
      <c r="BT23" s="134">
        <f>'[4]Субвенция  на  полномочия'!Y17/1000</f>
        <v>101492.255</v>
      </c>
      <c r="BU23" s="133">
        <f t="shared" si="20"/>
        <v>100</v>
      </c>
      <c r="BV23" s="354">
        <v>0</v>
      </c>
      <c r="BW23" s="134">
        <f>'[4]Субвенция  на  полномочия'!Z17/1000</f>
        <v>0</v>
      </c>
      <c r="BX23" s="134">
        <f>'[4]Субвенция  на  полномочия'!AA17/1000</f>
        <v>0</v>
      </c>
      <c r="BY23" s="133">
        <f t="shared" si="21"/>
        <v>0</v>
      </c>
      <c r="BZ23" s="354">
        <v>2.5</v>
      </c>
      <c r="CA23" s="134">
        <f>'[4]Субвенция  на  полномочия'!AB17/1000</f>
        <v>1.5</v>
      </c>
      <c r="CB23" s="134">
        <f>'[4]Субвенция  на  полномочия'!AC17/1000</f>
        <v>1.5</v>
      </c>
      <c r="CC23" s="133">
        <f t="shared" si="22"/>
        <v>100</v>
      </c>
      <c r="CD23" s="354">
        <v>1920</v>
      </c>
      <c r="CE23" s="134">
        <f>'[4]Субвенция  на  полномочия'!AD17/1000</f>
        <v>2370</v>
      </c>
      <c r="CF23" s="134">
        <f>'[4]Субвенция  на  полномочия'!AE17/1000</f>
        <v>2370</v>
      </c>
      <c r="CG23" s="133">
        <f t="shared" si="23"/>
        <v>100</v>
      </c>
      <c r="CH23" s="354">
        <v>0</v>
      </c>
      <c r="CI23" s="134">
        <f>'[4]Субвенция  на  полномочия'!AF17/1000</f>
        <v>0</v>
      </c>
      <c r="CJ23" s="134">
        <f>'[4]Субвенция  на  полномочия'!AG17/1000</f>
        <v>0</v>
      </c>
      <c r="CK23" s="133">
        <f t="shared" si="24"/>
        <v>0</v>
      </c>
      <c r="CL23" s="354">
        <v>582.6</v>
      </c>
      <c r="CM23" s="134">
        <f>'[4]Субвенция  на  полномочия'!AH17/1000</f>
        <v>582.6</v>
      </c>
      <c r="CN23" s="134">
        <f>'[4]Субвенция  на  полномочия'!AI17/1000</f>
        <v>582.6</v>
      </c>
      <c r="CO23" s="133">
        <f t="shared" si="25"/>
        <v>100</v>
      </c>
      <c r="CP23" s="354">
        <v>169.8</v>
      </c>
      <c r="CQ23" s="134">
        <f>'[4]Субвенция  на  полномочия'!AJ17/1000</f>
        <v>269.8</v>
      </c>
      <c r="CR23" s="134">
        <f>'[4]Субвенция  на  полномочия'!AK17/1000</f>
        <v>269.16075999999998</v>
      </c>
      <c r="CS23" s="133">
        <f t="shared" si="26"/>
        <v>99.763068939955517</v>
      </c>
      <c r="CT23" s="354">
        <v>2043</v>
      </c>
      <c r="CU23" s="134">
        <f>'[4]Проверочная  таблица'!RQ21/1000</f>
        <v>2616.2080000000001</v>
      </c>
      <c r="CV23" s="134">
        <f>'[4]Проверочная  таблица'!RT21/1000</f>
        <v>2616.2080000000001</v>
      </c>
      <c r="CW23" s="133">
        <f t="shared" si="27"/>
        <v>100</v>
      </c>
      <c r="CX23" s="354">
        <v>654.1</v>
      </c>
      <c r="CY23" s="134">
        <f>'[4]Проверочная  таблица'!RG21/1000</f>
        <v>654.1</v>
      </c>
      <c r="CZ23" s="134">
        <f>'[4]Проверочная  таблица'!RH21/1000</f>
        <v>654.1</v>
      </c>
      <c r="DA23" s="133">
        <f t="shared" si="28"/>
        <v>100</v>
      </c>
      <c r="DB23" s="354">
        <v>2</v>
      </c>
      <c r="DC23" s="134">
        <f>'[4]Проверочная  таблица'!RI21/1000</f>
        <v>2</v>
      </c>
      <c r="DD23" s="134">
        <f>'[4]Проверочная  таблица'!RJ21/1000</f>
        <v>0</v>
      </c>
      <c r="DE23" s="133">
        <f t="shared" si="29"/>
        <v>0</v>
      </c>
      <c r="DF23" s="354">
        <v>742.8</v>
      </c>
      <c r="DG23" s="134">
        <f>'[4]Субвенция  на  полномочия'!AL17/1000</f>
        <v>742.8</v>
      </c>
      <c r="DH23" s="134">
        <f>'[4]Субвенция  на  полномочия'!AM17/1000</f>
        <v>632.59633999999994</v>
      </c>
      <c r="DI23" s="133">
        <f t="shared" si="30"/>
        <v>85.163750673128703</v>
      </c>
    </row>
    <row r="24" spans="1:113" s="21" customFormat="1" ht="21.75" customHeight="1">
      <c r="A24" s="135" t="s">
        <v>39</v>
      </c>
      <c r="B24" s="129">
        <f t="shared" si="0"/>
        <v>391313.04324000003</v>
      </c>
      <c r="C24" s="129">
        <f t="shared" si="0"/>
        <v>395126.40899999999</v>
      </c>
      <c r="D24" s="130">
        <f>'[3]Исполнение для администрации_КБ'!T24</f>
        <v>395126.40899999999</v>
      </c>
      <c r="E24" s="131">
        <f t="shared" si="1"/>
        <v>0</v>
      </c>
      <c r="F24" s="130">
        <f>'[3]Исполнение для администрации_КБ'!U24</f>
        <v>393474.79288000008</v>
      </c>
      <c r="G24" s="131">
        <f t="shared" si="2"/>
        <v>0</v>
      </c>
      <c r="H24" s="132">
        <f t="shared" si="3"/>
        <v>393474.79288000002</v>
      </c>
      <c r="I24" s="136">
        <f t="shared" si="4"/>
        <v>99.582003105239167</v>
      </c>
      <c r="J24" s="354">
        <v>1209.6932400000001</v>
      </c>
      <c r="K24" s="134">
        <f>'[4]Проверочная  таблица'!RK22/1000</f>
        <v>2540.3040000000001</v>
      </c>
      <c r="L24" s="134">
        <f>'[4]Проверочная  таблица'!RL22/1000</f>
        <v>2540.3040000000001</v>
      </c>
      <c r="M24" s="133">
        <f t="shared" si="5"/>
        <v>100</v>
      </c>
      <c r="N24" s="354">
        <v>0</v>
      </c>
      <c r="O24" s="134">
        <f>'[4]Проверочная  таблица'!RM22/1000</f>
        <v>0</v>
      </c>
      <c r="P24" s="134">
        <f>'[4]Проверочная  таблица'!RN22/1000</f>
        <v>0</v>
      </c>
      <c r="Q24" s="133">
        <f t="shared" si="6"/>
        <v>0</v>
      </c>
      <c r="R24" s="354">
        <v>0</v>
      </c>
      <c r="S24" s="134">
        <f>'[4]Проверочная  таблица'!RO22/1000</f>
        <v>611.86500000000001</v>
      </c>
      <c r="T24" s="134">
        <f>'[4]Проверочная  таблица'!RP22/1000</f>
        <v>595.90800000000002</v>
      </c>
      <c r="U24" s="133">
        <f t="shared" si="7"/>
        <v>97.392071780539823</v>
      </c>
      <c r="V24" s="354">
        <v>0</v>
      </c>
      <c r="W24" s="134">
        <f>'[4]Субвенция  на  полномочия'!D18/1000</f>
        <v>0</v>
      </c>
      <c r="X24" s="134">
        <f>'[4]Субвенция  на  полномочия'!E18/1000</f>
        <v>0</v>
      </c>
      <c r="Y24" s="133">
        <f t="shared" si="8"/>
        <v>0</v>
      </c>
      <c r="Z24" s="354">
        <v>1970</v>
      </c>
      <c r="AA24" s="134">
        <f>'[4]Субвенция  на  полномочия'!F18/1000</f>
        <v>1751</v>
      </c>
      <c r="AB24" s="134">
        <f>'[4]Субвенция  на  полномочия'!G18/1000</f>
        <v>1404.942</v>
      </c>
      <c r="AC24" s="133">
        <f t="shared" si="9"/>
        <v>80.236550542547107</v>
      </c>
      <c r="AD24" s="354">
        <v>2790</v>
      </c>
      <c r="AE24" s="134">
        <f>'[4]Проверочная  таблица'!RE22/1000</f>
        <v>6370.7659999999996</v>
      </c>
      <c r="AF24" s="134">
        <f>'[4]Проверочная  таблица'!RF22/1000</f>
        <v>6128.1085599999997</v>
      </c>
      <c r="AG24" s="133">
        <f t="shared" si="10"/>
        <v>96.191079063333987</v>
      </c>
      <c r="AH24" s="354">
        <v>17322</v>
      </c>
      <c r="AI24" s="134">
        <f>'[4]Субвенция  на  полномочия'!H18/1000</f>
        <v>12475.475999999999</v>
      </c>
      <c r="AJ24" s="134">
        <f>'[4]Субвенция  на  полномочия'!I18/1000</f>
        <v>12475.476000000001</v>
      </c>
      <c r="AK24" s="133">
        <f t="shared" si="11"/>
        <v>100.00000000000003</v>
      </c>
      <c r="AL24" s="354">
        <v>2986.1</v>
      </c>
      <c r="AM24" s="134">
        <f>'[4]Субвенция  на  полномочия'!J18/1000</f>
        <v>3350.73</v>
      </c>
      <c r="AN24" s="134">
        <f>'[4]Субвенция  на  полномочия'!K18/1000</f>
        <v>3350.73</v>
      </c>
      <c r="AO24" s="133">
        <f t="shared" si="12"/>
        <v>100</v>
      </c>
      <c r="AP24" s="354">
        <v>1102.3</v>
      </c>
      <c r="AQ24" s="134">
        <f>'[4]Субвенция  на  полномочия'!L18/1000</f>
        <v>950.12099999999987</v>
      </c>
      <c r="AR24" s="134">
        <f>'[4]Субвенция  на  полномочия'!M18/1000</f>
        <v>950.12099999999998</v>
      </c>
      <c r="AS24" s="133">
        <f t="shared" si="13"/>
        <v>100.00000000000003</v>
      </c>
      <c r="AT24" s="354">
        <v>251.25</v>
      </c>
      <c r="AU24" s="134">
        <f>'[4]Субвенция  на  полномочия'!N18/1000</f>
        <v>100.5</v>
      </c>
      <c r="AV24" s="134">
        <f>'[4]Субвенция  на  полномочия'!O18/1000</f>
        <v>100.5</v>
      </c>
      <c r="AW24" s="133">
        <f t="shared" si="14"/>
        <v>100</v>
      </c>
      <c r="AX24" s="354">
        <v>12896</v>
      </c>
      <c r="AY24" s="134">
        <f>'[4]Проверочная  таблица'!RC22/1000</f>
        <v>12957.753000000001</v>
      </c>
      <c r="AZ24" s="134">
        <f>'[4]Проверочная  таблица'!RD22/1000</f>
        <v>12891.370989999999</v>
      </c>
      <c r="BA24" s="133">
        <f t="shared" si="15"/>
        <v>99.487704311079241</v>
      </c>
      <c r="BB24" s="354">
        <v>289.39999999999998</v>
      </c>
      <c r="BC24" s="134">
        <f>'[4]Субвенция  на  полномочия'!P18/1000</f>
        <v>225.11999999999998</v>
      </c>
      <c r="BD24" s="134">
        <f>'[4]Субвенция  на  полномочия'!Q18/1000</f>
        <v>225.12</v>
      </c>
      <c r="BE24" s="133">
        <f t="shared" si="16"/>
        <v>100.00000000000003</v>
      </c>
      <c r="BF24" s="354">
        <v>3018.8</v>
      </c>
      <c r="BG24" s="134">
        <f>'[4]Субвенция  на  полномочия'!R18/1000</f>
        <v>3018.8</v>
      </c>
      <c r="BH24" s="134">
        <f>'[4]Субвенция  на  полномочия'!S18/1000</f>
        <v>3018.8</v>
      </c>
      <c r="BI24" s="133">
        <f t="shared" si="17"/>
        <v>100</v>
      </c>
      <c r="BJ24" s="354">
        <v>460.3</v>
      </c>
      <c r="BK24" s="134">
        <f>'[4]Субвенция  на  полномочия'!T18/1000</f>
        <v>460.3</v>
      </c>
      <c r="BL24" s="134">
        <f>'[4]Субвенция  на  полномочия'!U18/1000</f>
        <v>389.24786</v>
      </c>
      <c r="BM24" s="133">
        <f t="shared" si="18"/>
        <v>84.5639495980882</v>
      </c>
      <c r="BN24" s="354">
        <v>110007</v>
      </c>
      <c r="BO24" s="134">
        <f>'[4]Субвенция  на  полномочия'!V18/1000</f>
        <v>110007</v>
      </c>
      <c r="BP24" s="134">
        <f>'[4]Субвенция  на  полномочия'!W18/1000</f>
        <v>109350.34031</v>
      </c>
      <c r="BQ24" s="133">
        <f t="shared" si="19"/>
        <v>99.403074631614345</v>
      </c>
      <c r="BR24" s="354">
        <v>228327</v>
      </c>
      <c r="BS24" s="134">
        <f>'[4]Субвенция  на  полномочия'!X18/1000</f>
        <v>231126.87400000001</v>
      </c>
      <c r="BT24" s="134">
        <f>'[4]Субвенция  на  полномочия'!Y18/1000</f>
        <v>231126.87400000001</v>
      </c>
      <c r="BU24" s="133">
        <f t="shared" si="20"/>
        <v>100</v>
      </c>
      <c r="BV24" s="354">
        <v>0</v>
      </c>
      <c r="BW24" s="134">
        <f>'[4]Субвенция  на  полномочия'!Z18/1000</f>
        <v>0</v>
      </c>
      <c r="BX24" s="134">
        <f>'[4]Субвенция  на  полномочия'!AA18/1000</f>
        <v>0</v>
      </c>
      <c r="BY24" s="133">
        <f t="shared" si="21"/>
        <v>0</v>
      </c>
      <c r="BZ24" s="354">
        <v>14.5</v>
      </c>
      <c r="CA24" s="134">
        <f>'[4]Субвенция  на  полномочия'!AB18/1000</f>
        <v>6</v>
      </c>
      <c r="CB24" s="134">
        <f>'[4]Субвенция  на  полномочия'!AC18/1000</f>
        <v>4</v>
      </c>
      <c r="CC24" s="133">
        <f t="shared" si="22"/>
        <v>66.666666666666657</v>
      </c>
      <c r="CD24" s="354">
        <v>2027</v>
      </c>
      <c r="CE24" s="134">
        <f>'[4]Субвенция  на  полномочия'!AD18/1000</f>
        <v>2098</v>
      </c>
      <c r="CF24" s="134">
        <f>'[4]Субвенция  на  полномочия'!AE18/1000</f>
        <v>2098</v>
      </c>
      <c r="CG24" s="133">
        <f t="shared" si="23"/>
        <v>100</v>
      </c>
      <c r="CH24" s="354">
        <v>0</v>
      </c>
      <c r="CI24" s="134">
        <f>'[4]Субвенция  на  полномочия'!AF18/1000</f>
        <v>0</v>
      </c>
      <c r="CJ24" s="134">
        <f>'[4]Субвенция  на  полномочия'!AG18/1000</f>
        <v>0</v>
      </c>
      <c r="CK24" s="133">
        <f t="shared" si="24"/>
        <v>0</v>
      </c>
      <c r="CL24" s="354">
        <v>585.9</v>
      </c>
      <c r="CM24" s="134">
        <f>'[4]Субвенция  на  полномочия'!AH18/1000</f>
        <v>520</v>
      </c>
      <c r="CN24" s="134">
        <f>'[4]Субвенция  на  полномочия'!AI18/1000</f>
        <v>448.00779</v>
      </c>
      <c r="CO24" s="133">
        <f t="shared" si="25"/>
        <v>86.155344230769231</v>
      </c>
      <c r="CP24" s="354">
        <v>141.5</v>
      </c>
      <c r="CQ24" s="134">
        <f>'[4]Субвенция  на  полномочия'!AJ18/1000</f>
        <v>291.5</v>
      </c>
      <c r="CR24" s="134">
        <f>'[4]Субвенция  на  полномочия'!AK18/1000</f>
        <v>291.5</v>
      </c>
      <c r="CS24" s="133">
        <f t="shared" si="26"/>
        <v>100</v>
      </c>
      <c r="CT24" s="354">
        <v>3320</v>
      </c>
      <c r="CU24" s="134">
        <f>'[4]Проверочная  таблица'!RQ22/1000</f>
        <v>3670</v>
      </c>
      <c r="CV24" s="134">
        <f>'[4]Проверочная  таблица'!RT22/1000</f>
        <v>3590.268</v>
      </c>
      <c r="CW24" s="133">
        <f t="shared" si="27"/>
        <v>97.827465940054495</v>
      </c>
      <c r="CX24" s="354">
        <v>1765.9</v>
      </c>
      <c r="CY24" s="134">
        <f>'[4]Проверочная  таблица'!RG22/1000</f>
        <v>1765.9</v>
      </c>
      <c r="CZ24" s="134">
        <f>'[4]Проверочная  таблица'!RH22/1000</f>
        <v>1765.9</v>
      </c>
      <c r="DA24" s="133">
        <f t="shared" si="28"/>
        <v>100</v>
      </c>
      <c r="DB24" s="354">
        <v>4</v>
      </c>
      <c r="DC24" s="134">
        <f>'[4]Проверочная  таблица'!RI22/1000</f>
        <v>4</v>
      </c>
      <c r="DD24" s="134">
        <f>'[4]Проверочная  таблица'!RJ22/1000</f>
        <v>4</v>
      </c>
      <c r="DE24" s="133">
        <f t="shared" si="29"/>
        <v>100</v>
      </c>
      <c r="DF24" s="354">
        <v>824.4</v>
      </c>
      <c r="DG24" s="134">
        <f>'[4]Субвенция  на  полномочия'!AL18/1000</f>
        <v>824.4</v>
      </c>
      <c r="DH24" s="134">
        <f>'[4]Субвенция  на  полномочия'!AM18/1000</f>
        <v>725.27436999999998</v>
      </c>
      <c r="DI24" s="133">
        <f t="shared" si="30"/>
        <v>87.97602741387675</v>
      </c>
    </row>
    <row r="25" spans="1:113" s="21" customFormat="1" ht="21.75" customHeight="1">
      <c r="A25" s="135" t="s">
        <v>40</v>
      </c>
      <c r="B25" s="129">
        <f t="shared" si="0"/>
        <v>241078.70324</v>
      </c>
      <c r="C25" s="129">
        <f t="shared" si="0"/>
        <v>245305.88199999998</v>
      </c>
      <c r="D25" s="130">
        <f>'[3]Исполнение для администрации_КБ'!T25</f>
        <v>245305.88200000001</v>
      </c>
      <c r="E25" s="131">
        <f t="shared" si="1"/>
        <v>0</v>
      </c>
      <c r="F25" s="130">
        <f>'[3]Исполнение для администрации_КБ'!U25</f>
        <v>245272.52713</v>
      </c>
      <c r="G25" s="131">
        <f t="shared" si="2"/>
        <v>0</v>
      </c>
      <c r="H25" s="132">
        <f t="shared" si="3"/>
        <v>245272.52712999997</v>
      </c>
      <c r="I25" s="136">
        <f t="shared" si="4"/>
        <v>99.986402743493926</v>
      </c>
      <c r="J25" s="354">
        <v>1209.6932400000001</v>
      </c>
      <c r="K25" s="134">
        <f>'[4]Проверочная  таблица'!RK23/1000</f>
        <v>2540.3040000000001</v>
      </c>
      <c r="L25" s="134">
        <f>'[4]Проверочная  таблица'!RL23/1000</f>
        <v>2540.3040000000001</v>
      </c>
      <c r="M25" s="133">
        <f t="shared" si="5"/>
        <v>100</v>
      </c>
      <c r="N25" s="354">
        <v>0</v>
      </c>
      <c r="O25" s="134">
        <f>'[4]Проверочная  таблица'!RM23/1000</f>
        <v>0</v>
      </c>
      <c r="P25" s="134">
        <f>'[4]Проверочная  таблица'!RN23/1000</f>
        <v>0</v>
      </c>
      <c r="Q25" s="133">
        <f t="shared" si="6"/>
        <v>0</v>
      </c>
      <c r="R25" s="354">
        <v>0</v>
      </c>
      <c r="S25" s="134">
        <f>'[4]Проверочная  таблица'!RO23/1000</f>
        <v>0</v>
      </c>
      <c r="T25" s="134">
        <f>'[4]Проверочная  таблица'!RP23/1000</f>
        <v>0</v>
      </c>
      <c r="U25" s="133">
        <f t="shared" si="7"/>
        <v>0</v>
      </c>
      <c r="V25" s="354">
        <v>0</v>
      </c>
      <c r="W25" s="134">
        <f>'[4]Субвенция  на  полномочия'!D19/1000</f>
        <v>0</v>
      </c>
      <c r="X25" s="134">
        <f>'[4]Субвенция  на  полномочия'!E19/1000</f>
        <v>0</v>
      </c>
      <c r="Y25" s="133">
        <f t="shared" si="8"/>
        <v>0</v>
      </c>
      <c r="Z25" s="354">
        <v>1675</v>
      </c>
      <c r="AA25" s="134">
        <f>'[4]Субвенция  на  полномочия'!F19/1000</f>
        <v>1675</v>
      </c>
      <c r="AB25" s="134">
        <f>'[4]Субвенция  на  полномочия'!G19/1000</f>
        <v>1648.0397399999999</v>
      </c>
      <c r="AC25" s="133">
        <f t="shared" si="9"/>
        <v>98.390432238805971</v>
      </c>
      <c r="AD25" s="354">
        <v>1929</v>
      </c>
      <c r="AE25" s="134">
        <f>'[4]Проверочная  таблица'!RE23/1000</f>
        <v>2760.1889999999999</v>
      </c>
      <c r="AF25" s="134">
        <f>'[4]Проверочная  таблица'!RF23/1000</f>
        <v>2760.1889999999999</v>
      </c>
      <c r="AG25" s="133">
        <f t="shared" si="10"/>
        <v>100</v>
      </c>
      <c r="AH25" s="354">
        <v>7197</v>
      </c>
      <c r="AI25" s="134">
        <f>'[4]Субвенция  на  полномочия'!H19/1000</f>
        <v>6068.8729999999996</v>
      </c>
      <c r="AJ25" s="134">
        <f>'[4]Субвенция  на  полномочия'!I19/1000</f>
        <v>6068.8729999999996</v>
      </c>
      <c r="AK25" s="133">
        <f t="shared" si="11"/>
        <v>100</v>
      </c>
      <c r="AL25" s="354">
        <v>1654.41</v>
      </c>
      <c r="AM25" s="134">
        <f>'[4]Субвенция  на  полномочия'!J19/1000</f>
        <v>1844.41</v>
      </c>
      <c r="AN25" s="134">
        <f>'[4]Субвенция  на  полномочия'!K19/1000</f>
        <v>1844.41</v>
      </c>
      <c r="AO25" s="133">
        <f t="shared" si="12"/>
        <v>100</v>
      </c>
      <c r="AP25" s="354">
        <v>585.4</v>
      </c>
      <c r="AQ25" s="134">
        <f>'[4]Субвенция  на  полномочия'!L19/1000</f>
        <v>550.4</v>
      </c>
      <c r="AR25" s="134">
        <f>'[4]Субвенция  на  полномочия'!M19/1000</f>
        <v>550.4</v>
      </c>
      <c r="AS25" s="133">
        <f t="shared" si="13"/>
        <v>100</v>
      </c>
      <c r="AT25" s="354">
        <v>100.5</v>
      </c>
      <c r="AU25" s="134">
        <f>'[4]Субвенция  на  полномочия'!N19/1000</f>
        <v>0</v>
      </c>
      <c r="AV25" s="134">
        <f>'[4]Субвенция  на  полномочия'!O19/1000</f>
        <v>0</v>
      </c>
      <c r="AW25" s="133">
        <f t="shared" si="14"/>
        <v>0</v>
      </c>
      <c r="AX25" s="354">
        <v>8344</v>
      </c>
      <c r="AY25" s="134">
        <f>'[4]Проверочная  таблица'!RC23/1000</f>
        <v>8536.2489999999998</v>
      </c>
      <c r="AZ25" s="134">
        <f>'[4]Проверочная  таблица'!RD23/1000</f>
        <v>8530.6493900000005</v>
      </c>
      <c r="BA25" s="133">
        <f t="shared" si="15"/>
        <v>99.93440198382217</v>
      </c>
      <c r="BB25" s="354">
        <v>193</v>
      </c>
      <c r="BC25" s="134">
        <f>'[4]Субвенция  на  полномочия'!P19/1000</f>
        <v>192.95999999999998</v>
      </c>
      <c r="BD25" s="134">
        <f>'[4]Субвенция  на  полномочия'!Q19/1000</f>
        <v>192.96</v>
      </c>
      <c r="BE25" s="133">
        <f t="shared" si="16"/>
        <v>100.00000000000003</v>
      </c>
      <c r="BF25" s="354">
        <v>1810.7</v>
      </c>
      <c r="BG25" s="134">
        <f>'[4]Субвенция  на  полномочия'!R19/1000</f>
        <v>1810.7</v>
      </c>
      <c r="BH25" s="134">
        <f>'[4]Субвенция  на  полномочия'!S19/1000</f>
        <v>1810.7</v>
      </c>
      <c r="BI25" s="133">
        <f t="shared" si="17"/>
        <v>100</v>
      </c>
      <c r="BJ25" s="354">
        <v>517</v>
      </c>
      <c r="BK25" s="134">
        <f>'[4]Субвенция  на  полномочия'!T19/1000</f>
        <v>517</v>
      </c>
      <c r="BL25" s="134">
        <f>'[4]Субвенция  на  полномочия'!U19/1000</f>
        <v>517</v>
      </c>
      <c r="BM25" s="133">
        <f t="shared" si="18"/>
        <v>100</v>
      </c>
      <c r="BN25" s="354">
        <v>43955</v>
      </c>
      <c r="BO25" s="134">
        <f>'[4]Субвенция  на  полномочия'!V19/1000</f>
        <v>43955</v>
      </c>
      <c r="BP25" s="134">
        <f>'[4]Субвенция  на  полномочия'!W19/1000</f>
        <v>43955</v>
      </c>
      <c r="BQ25" s="133">
        <f t="shared" si="19"/>
        <v>100</v>
      </c>
      <c r="BR25" s="354">
        <v>165686</v>
      </c>
      <c r="BS25" s="134">
        <f>'[4]Субвенция  на  полномочия'!X19/1000</f>
        <v>167592.20499999999</v>
      </c>
      <c r="BT25" s="134">
        <f>'[4]Субвенция  на  полномочия'!Y19/1000</f>
        <v>167592.20499999999</v>
      </c>
      <c r="BU25" s="133">
        <f t="shared" si="20"/>
        <v>100</v>
      </c>
      <c r="BV25" s="354">
        <v>0</v>
      </c>
      <c r="BW25" s="134">
        <f>'[4]Субвенция  на  полномочия'!Z19/1000</f>
        <v>0</v>
      </c>
      <c r="BX25" s="134">
        <f>'[4]Субвенция  на  полномочия'!AA19/1000</f>
        <v>0</v>
      </c>
      <c r="BY25" s="133">
        <f t="shared" si="21"/>
        <v>0</v>
      </c>
      <c r="BZ25" s="354">
        <v>10</v>
      </c>
      <c r="CA25" s="134">
        <f>'[4]Субвенция  на  полномочия'!AB19/1000</f>
        <v>7</v>
      </c>
      <c r="CB25" s="134">
        <f>'[4]Субвенция  на  полномочия'!AC19/1000</f>
        <v>7</v>
      </c>
      <c r="CC25" s="133">
        <f t="shared" si="22"/>
        <v>100</v>
      </c>
      <c r="CD25" s="354">
        <v>2050</v>
      </c>
      <c r="CE25" s="134">
        <f>'[4]Субвенция  на  полномочия'!AD19/1000</f>
        <v>2170</v>
      </c>
      <c r="CF25" s="134">
        <f>'[4]Субвенция  на  полномочия'!AE19/1000</f>
        <v>2170</v>
      </c>
      <c r="CG25" s="133">
        <f t="shared" si="23"/>
        <v>100</v>
      </c>
      <c r="CH25" s="354">
        <v>0</v>
      </c>
      <c r="CI25" s="134">
        <f>'[4]Субвенция  на  полномочия'!AF19/1000</f>
        <v>0</v>
      </c>
      <c r="CJ25" s="134">
        <f>'[4]Субвенция  на  полномочия'!AG19/1000</f>
        <v>0</v>
      </c>
      <c r="CK25" s="133">
        <f t="shared" si="24"/>
        <v>0</v>
      </c>
      <c r="CL25" s="354">
        <v>591.5</v>
      </c>
      <c r="CM25" s="134">
        <f>'[4]Субвенция  на  полномочия'!AH19/1000</f>
        <v>550</v>
      </c>
      <c r="CN25" s="134">
        <f>'[4]Субвенция  на  полномочия'!AI19/1000</f>
        <v>550</v>
      </c>
      <c r="CO25" s="133">
        <f t="shared" si="25"/>
        <v>100</v>
      </c>
      <c r="CP25" s="354">
        <v>99</v>
      </c>
      <c r="CQ25" s="134">
        <f>'[4]Субвенция  на  полномочия'!AJ19/1000</f>
        <v>249</v>
      </c>
      <c r="CR25" s="134">
        <f>'[4]Субвенция  на  полномочия'!AK19/1000</f>
        <v>248.20500000000001</v>
      </c>
      <c r="CS25" s="133">
        <f t="shared" si="26"/>
        <v>99.680722891566262</v>
      </c>
      <c r="CT25" s="354">
        <v>2043</v>
      </c>
      <c r="CU25" s="134">
        <f>'[4]Проверочная  таблица'!RQ23/1000</f>
        <v>2719.7919999999999</v>
      </c>
      <c r="CV25" s="134">
        <f>'[4]Проверочная  таблица'!RT23/1000</f>
        <v>2719.7919999999999</v>
      </c>
      <c r="CW25" s="133">
        <f t="shared" si="27"/>
        <v>100</v>
      </c>
      <c r="CX25" s="354">
        <v>685.7</v>
      </c>
      <c r="CY25" s="134">
        <f>'[4]Проверочная  таблица'!RG23/1000</f>
        <v>824</v>
      </c>
      <c r="CZ25" s="134">
        <f>'[4]Проверочная  таблица'!RH23/1000</f>
        <v>824</v>
      </c>
      <c r="DA25" s="133">
        <f t="shared" si="28"/>
        <v>100</v>
      </c>
      <c r="DB25" s="354">
        <v>0</v>
      </c>
      <c r="DC25" s="134">
        <f>'[4]Проверочная  таблица'!RI23/1000</f>
        <v>0</v>
      </c>
      <c r="DD25" s="134">
        <f>'[4]Проверочная  таблица'!RJ23/1000</f>
        <v>0</v>
      </c>
      <c r="DE25" s="133">
        <f t="shared" si="29"/>
        <v>0</v>
      </c>
      <c r="DF25" s="354">
        <v>742.8</v>
      </c>
      <c r="DG25" s="134">
        <f>'[4]Субвенция  на  полномочия'!AL19/1000</f>
        <v>742.8</v>
      </c>
      <c r="DH25" s="134">
        <f>'[4]Субвенция  на  полномочия'!AM19/1000</f>
        <v>742.8</v>
      </c>
      <c r="DI25" s="133">
        <f t="shared" si="30"/>
        <v>100</v>
      </c>
    </row>
    <row r="26" spans="1:113" s="21" customFormat="1" ht="21.75" customHeight="1">
      <c r="A26" s="135" t="s">
        <v>41</v>
      </c>
      <c r="B26" s="129">
        <f t="shared" si="0"/>
        <v>537068.68999999994</v>
      </c>
      <c r="C26" s="129">
        <f t="shared" si="0"/>
        <v>543445.12199999997</v>
      </c>
      <c r="D26" s="130">
        <f>'[3]Исполнение для администрации_КБ'!T26</f>
        <v>543445.12199999997</v>
      </c>
      <c r="E26" s="131">
        <f t="shared" si="1"/>
        <v>0</v>
      </c>
      <c r="F26" s="130">
        <f>'[3]Исполнение для администрации_КБ'!U26</f>
        <v>542989.43529000005</v>
      </c>
      <c r="G26" s="131">
        <f t="shared" si="2"/>
        <v>0</v>
      </c>
      <c r="H26" s="132">
        <f t="shared" si="3"/>
        <v>542989.43528999994</v>
      </c>
      <c r="I26" s="136">
        <f t="shared" si="4"/>
        <v>99.916148532473159</v>
      </c>
      <c r="J26" s="354">
        <v>0</v>
      </c>
      <c r="K26" s="134">
        <f>'[4]Проверочная  таблица'!RK24/1000</f>
        <v>0</v>
      </c>
      <c r="L26" s="134">
        <f>'[4]Проверочная  таблица'!RL24/1000</f>
        <v>0</v>
      </c>
      <c r="M26" s="133">
        <f t="shared" si="5"/>
        <v>0</v>
      </c>
      <c r="N26" s="354">
        <v>0</v>
      </c>
      <c r="O26" s="134">
        <f>'[4]Проверочная  таблица'!RM24/1000</f>
        <v>0</v>
      </c>
      <c r="P26" s="134">
        <f>'[4]Проверочная  таблица'!RN24/1000</f>
        <v>0</v>
      </c>
      <c r="Q26" s="133">
        <f t="shared" si="6"/>
        <v>0</v>
      </c>
      <c r="R26" s="354">
        <v>1223.73</v>
      </c>
      <c r="S26" s="134">
        <f>'[4]Проверочная  таблица'!RO24/1000</f>
        <v>1223.73</v>
      </c>
      <c r="T26" s="134">
        <f>'[4]Проверочная  таблица'!RP24/1000</f>
        <v>1191.816</v>
      </c>
      <c r="U26" s="133">
        <f t="shared" si="7"/>
        <v>97.392071780539823</v>
      </c>
      <c r="V26" s="354">
        <v>0</v>
      </c>
      <c r="W26" s="134">
        <f>'[4]Субвенция  на  полномочия'!D20/1000</f>
        <v>0</v>
      </c>
      <c r="X26" s="134">
        <f>'[4]Субвенция  на  полномочия'!E20/1000</f>
        <v>0</v>
      </c>
      <c r="Y26" s="133">
        <f t="shared" si="8"/>
        <v>0</v>
      </c>
      <c r="Z26" s="354">
        <v>3170</v>
      </c>
      <c r="AA26" s="134">
        <f>'[4]Субвенция  на  полномочия'!F20/1000</f>
        <v>3170</v>
      </c>
      <c r="AB26" s="134">
        <f>'[4]Субвенция  на  полномочия'!G20/1000</f>
        <v>3139.0067300000001</v>
      </c>
      <c r="AC26" s="133">
        <f t="shared" si="9"/>
        <v>99.022294321766566</v>
      </c>
      <c r="AD26" s="354">
        <v>4204</v>
      </c>
      <c r="AE26" s="134">
        <f>'[4]Проверочная  таблица'!RE24/1000</f>
        <v>6750</v>
      </c>
      <c r="AF26" s="134">
        <f>'[4]Проверочная  таблица'!RF24/1000</f>
        <v>6750</v>
      </c>
      <c r="AG26" s="133">
        <f t="shared" si="10"/>
        <v>100</v>
      </c>
      <c r="AH26" s="354">
        <v>19055</v>
      </c>
      <c r="AI26" s="134">
        <f>'[4]Субвенция  на  полномочия'!H20/1000</f>
        <v>18255</v>
      </c>
      <c r="AJ26" s="134">
        <f>'[4]Субвенция  на  полномочия'!I20/1000</f>
        <v>18255</v>
      </c>
      <c r="AK26" s="133">
        <f t="shared" si="11"/>
        <v>100</v>
      </c>
      <c r="AL26" s="354">
        <v>3289.01</v>
      </c>
      <c r="AM26" s="134">
        <f>'[4]Субвенция  на  полномочия'!J20/1000</f>
        <v>3373.9700000000003</v>
      </c>
      <c r="AN26" s="134">
        <f>'[4]Субвенция  на  полномочия'!K20/1000</f>
        <v>3373.97</v>
      </c>
      <c r="AO26" s="133">
        <f t="shared" si="12"/>
        <v>99.999999999999986</v>
      </c>
      <c r="AP26" s="354">
        <v>1098.3</v>
      </c>
      <c r="AQ26" s="134">
        <f>'[4]Субвенция  на  полномочия'!L20/1000</f>
        <v>1017.7009999999999</v>
      </c>
      <c r="AR26" s="134">
        <f>'[4]Субвенция  на  полномочия'!M20/1000</f>
        <v>997.94128999999998</v>
      </c>
      <c r="AS26" s="133">
        <f t="shared" si="13"/>
        <v>98.058397309229335</v>
      </c>
      <c r="AT26" s="354">
        <v>251.25</v>
      </c>
      <c r="AU26" s="134">
        <f>'[4]Субвенция  на  полномочия'!N20/1000</f>
        <v>50.25</v>
      </c>
      <c r="AV26" s="134">
        <f>'[4]Субвенция  на  полномочия'!O20/1000</f>
        <v>50.25</v>
      </c>
      <c r="AW26" s="133">
        <f t="shared" si="14"/>
        <v>100</v>
      </c>
      <c r="AX26" s="354">
        <v>17267</v>
      </c>
      <c r="AY26" s="134">
        <f>'[4]Проверочная  таблица'!RC24/1000</f>
        <v>15684.73</v>
      </c>
      <c r="AZ26" s="134">
        <f>'[4]Проверочная  таблица'!RD24/1000</f>
        <v>15609.175859999999</v>
      </c>
      <c r="BA26" s="133">
        <f t="shared" si="15"/>
        <v>99.518294927614306</v>
      </c>
      <c r="BB26" s="354">
        <v>964.8</v>
      </c>
      <c r="BC26" s="134">
        <f>'[4]Субвенция  на  полномочия'!P20/1000</f>
        <v>828.11999999999989</v>
      </c>
      <c r="BD26" s="134">
        <f>'[4]Субвенция  на  полномочия'!Q20/1000</f>
        <v>828.12</v>
      </c>
      <c r="BE26" s="133">
        <f t="shared" si="16"/>
        <v>100.00000000000003</v>
      </c>
      <c r="BF26" s="354">
        <v>4832.8</v>
      </c>
      <c r="BG26" s="134">
        <f>'[4]Субвенция  на  полномочия'!R20/1000</f>
        <v>4832.8</v>
      </c>
      <c r="BH26" s="134">
        <f>'[4]Субвенция  на  полномочия'!S20/1000</f>
        <v>4629.7125099999994</v>
      </c>
      <c r="BI26" s="133">
        <f t="shared" si="17"/>
        <v>95.797726162886917</v>
      </c>
      <c r="BJ26" s="354">
        <v>509.9</v>
      </c>
      <c r="BK26" s="134">
        <f>'[4]Субвенция  на  полномочия'!T20/1000</f>
        <v>509.9</v>
      </c>
      <c r="BL26" s="134">
        <f>'[4]Субвенция  на  полномочия'!U20/1000</f>
        <v>509.9</v>
      </c>
      <c r="BM26" s="133">
        <f t="shared" si="18"/>
        <v>100</v>
      </c>
      <c r="BN26" s="354">
        <v>83553</v>
      </c>
      <c r="BO26" s="134">
        <f>'[4]Субвенция  на  полномочия'!V20/1000</f>
        <v>83553</v>
      </c>
      <c r="BP26" s="134">
        <f>'[4]Субвенция  на  полномочия'!W20/1000</f>
        <v>83553</v>
      </c>
      <c r="BQ26" s="133">
        <f t="shared" si="19"/>
        <v>100</v>
      </c>
      <c r="BR26" s="354">
        <v>387754</v>
      </c>
      <c r="BS26" s="134">
        <f>'[4]Субвенция  на  полномочия'!X20/1000</f>
        <v>391537.77799999999</v>
      </c>
      <c r="BT26" s="134">
        <f>'[4]Субвенция  на  полномочия'!Y20/1000</f>
        <v>391537.77799999999</v>
      </c>
      <c r="BU26" s="133">
        <f t="shared" si="20"/>
        <v>100</v>
      </c>
      <c r="BV26" s="354">
        <v>0</v>
      </c>
      <c r="BW26" s="134">
        <f>'[4]Субвенция  на  полномочия'!Z20/1000</f>
        <v>0</v>
      </c>
      <c r="BX26" s="134">
        <f>'[4]Субвенция  на  полномочия'!AA20/1000</f>
        <v>0</v>
      </c>
      <c r="BY26" s="133">
        <f t="shared" si="21"/>
        <v>0</v>
      </c>
      <c r="BZ26" s="354">
        <v>15.5</v>
      </c>
      <c r="CA26" s="134">
        <f>'[4]Субвенция  на  полномочия'!AB20/1000</f>
        <v>1.5</v>
      </c>
      <c r="CB26" s="134">
        <f>'[4]Субвенция  на  полномочия'!AC20/1000</f>
        <v>1.5</v>
      </c>
      <c r="CC26" s="133">
        <f t="shared" si="22"/>
        <v>100</v>
      </c>
      <c r="CD26" s="354">
        <v>1770</v>
      </c>
      <c r="CE26" s="134">
        <f>'[4]Субвенция  на  полномочия'!AD20/1000</f>
        <v>1942</v>
      </c>
      <c r="CF26" s="134">
        <f>'[4]Субвенция  на  полномочия'!AE20/1000</f>
        <v>1942</v>
      </c>
      <c r="CG26" s="133">
        <f t="shared" si="23"/>
        <v>100</v>
      </c>
      <c r="CH26" s="354">
        <v>0</v>
      </c>
      <c r="CI26" s="134">
        <f>'[4]Субвенция  на  полномочия'!AF20/1000</f>
        <v>0</v>
      </c>
      <c r="CJ26" s="134">
        <f>'[4]Субвенция  на  полномочия'!AG20/1000</f>
        <v>0</v>
      </c>
      <c r="CK26" s="133">
        <f t="shared" si="24"/>
        <v>0</v>
      </c>
      <c r="CL26" s="354">
        <v>564.4</v>
      </c>
      <c r="CM26" s="134">
        <f>'[4]Субвенция  на  полномочия'!AH20/1000</f>
        <v>564.4</v>
      </c>
      <c r="CN26" s="134">
        <f>'[4]Субвенция  на  полномочия'!AI20/1000</f>
        <v>564.4</v>
      </c>
      <c r="CO26" s="133">
        <f t="shared" si="25"/>
        <v>100</v>
      </c>
      <c r="CP26" s="354">
        <v>594.20000000000005</v>
      </c>
      <c r="CQ26" s="134">
        <f>'[4]Субвенция  на  полномочия'!AJ20/1000</f>
        <v>844.2</v>
      </c>
      <c r="CR26" s="134">
        <f>'[4]Субвенция  на  полномочия'!AK20/1000</f>
        <v>844.2</v>
      </c>
      <c r="CS26" s="133">
        <f t="shared" si="26"/>
        <v>100</v>
      </c>
      <c r="CT26" s="354">
        <v>3165</v>
      </c>
      <c r="CU26" s="134">
        <f>'[4]Проверочная  таблица'!RQ24/1000</f>
        <v>5519.2430000000004</v>
      </c>
      <c r="CV26" s="134">
        <f>'[4]Проверочная  таблица'!RT24/1000</f>
        <v>5519.2430000000004</v>
      </c>
      <c r="CW26" s="133">
        <f t="shared" si="27"/>
        <v>100</v>
      </c>
      <c r="CX26" s="354">
        <v>2907.3</v>
      </c>
      <c r="CY26" s="134">
        <f>'[4]Проверочная  таблица'!RG24/1000</f>
        <v>2907.3</v>
      </c>
      <c r="CZ26" s="134">
        <f>'[4]Проверочная  таблица'!RH24/1000</f>
        <v>2881.2560199999998</v>
      </c>
      <c r="DA26" s="133">
        <f t="shared" si="28"/>
        <v>99.104186702438682</v>
      </c>
      <c r="DB26" s="354">
        <v>7</v>
      </c>
      <c r="DC26" s="134">
        <f>'[4]Проверочная  таблица'!RI24/1000</f>
        <v>7</v>
      </c>
      <c r="DD26" s="134">
        <f>'[4]Проверочная  таблица'!RJ24/1000</f>
        <v>7</v>
      </c>
      <c r="DE26" s="133">
        <f t="shared" si="29"/>
        <v>100</v>
      </c>
      <c r="DF26" s="354">
        <v>872.5</v>
      </c>
      <c r="DG26" s="134">
        <f>'[4]Субвенция  на  полномочия'!AL20/1000</f>
        <v>872.5</v>
      </c>
      <c r="DH26" s="134">
        <f>'[4]Субвенция  на  полномочия'!AM20/1000</f>
        <v>804.16588000000002</v>
      </c>
      <c r="DI26" s="133">
        <f t="shared" si="30"/>
        <v>92.168009169054443</v>
      </c>
    </row>
    <row r="27" spans="1:113" s="21" customFormat="1" ht="21.75" customHeight="1">
      <c r="A27" s="135" t="s">
        <v>42</v>
      </c>
      <c r="B27" s="129">
        <f t="shared" si="0"/>
        <v>208673.83324000001</v>
      </c>
      <c r="C27" s="129">
        <f t="shared" si="0"/>
        <v>211347.26400000002</v>
      </c>
      <c r="D27" s="130">
        <f>'[3]Исполнение для администрации_КБ'!T27</f>
        <v>211347.264</v>
      </c>
      <c r="E27" s="131">
        <f t="shared" si="1"/>
        <v>0</v>
      </c>
      <c r="F27" s="130">
        <f>'[3]Исполнение для администрации_КБ'!U27</f>
        <v>211189.91894999999</v>
      </c>
      <c r="G27" s="131">
        <f t="shared" si="2"/>
        <v>0</v>
      </c>
      <c r="H27" s="132">
        <f t="shared" si="3"/>
        <v>211189.91894999999</v>
      </c>
      <c r="I27" s="136">
        <f t="shared" si="4"/>
        <v>99.925551413809629</v>
      </c>
      <c r="J27" s="354">
        <v>1209.6932400000001</v>
      </c>
      <c r="K27" s="134">
        <f>'[4]Проверочная  таблица'!RK25/1000</f>
        <v>1191.8160000000003</v>
      </c>
      <c r="L27" s="134">
        <f>'[4]Проверочная  таблица'!RL25/1000</f>
        <v>1191.8160000000003</v>
      </c>
      <c r="M27" s="133">
        <f t="shared" si="5"/>
        <v>100</v>
      </c>
      <c r="N27" s="354">
        <v>0</v>
      </c>
      <c r="O27" s="134">
        <f>'[4]Проверочная  таблица'!RM25/1000</f>
        <v>0</v>
      </c>
      <c r="P27" s="134">
        <f>'[4]Проверочная  таблица'!RN25/1000</f>
        <v>0</v>
      </c>
      <c r="Q27" s="133">
        <f t="shared" si="6"/>
        <v>0</v>
      </c>
      <c r="R27" s="354">
        <v>0</v>
      </c>
      <c r="S27" s="134">
        <f>'[4]Проверочная  таблица'!RO25/1000</f>
        <v>0</v>
      </c>
      <c r="T27" s="134">
        <f>'[4]Проверочная  таблица'!RP25/1000</f>
        <v>0</v>
      </c>
      <c r="U27" s="133">
        <f t="shared" si="7"/>
        <v>0</v>
      </c>
      <c r="V27" s="354">
        <v>0</v>
      </c>
      <c r="W27" s="134">
        <f>'[4]Субвенция  на  полномочия'!D21/1000</f>
        <v>0</v>
      </c>
      <c r="X27" s="134">
        <f>'[4]Субвенция  на  полномочия'!E21/1000</f>
        <v>0</v>
      </c>
      <c r="Y27" s="133">
        <f t="shared" si="8"/>
        <v>0</v>
      </c>
      <c r="Z27" s="354">
        <v>1350</v>
      </c>
      <c r="AA27" s="134">
        <f>'[4]Субвенция  на  полномочия'!F21/1000</f>
        <v>1350</v>
      </c>
      <c r="AB27" s="134">
        <f>'[4]Субвенция  на  полномочия'!G21/1000</f>
        <v>1346.579</v>
      </c>
      <c r="AC27" s="133">
        <f t="shared" si="9"/>
        <v>99.746592592592592</v>
      </c>
      <c r="AD27" s="354">
        <v>1696</v>
      </c>
      <c r="AE27" s="134">
        <f>'[4]Проверочная  таблица'!RE25/1000</f>
        <v>2414.4540000000002</v>
      </c>
      <c r="AF27" s="134">
        <f>'[4]Проверочная  таблица'!RF25/1000</f>
        <v>2414.4540000000002</v>
      </c>
      <c r="AG27" s="133">
        <f t="shared" si="10"/>
        <v>100</v>
      </c>
      <c r="AH27" s="354">
        <v>6900</v>
      </c>
      <c r="AI27" s="134">
        <f>'[4]Субвенция  на  полномочия'!H21/1000</f>
        <v>6010.2000000000007</v>
      </c>
      <c r="AJ27" s="134">
        <f>'[4]Субвенция  на  полномочия'!I21/1000</f>
        <v>6010.2</v>
      </c>
      <c r="AK27" s="133">
        <f t="shared" si="11"/>
        <v>99.999999999999986</v>
      </c>
      <c r="AL27" s="354">
        <v>1510.09</v>
      </c>
      <c r="AM27" s="134">
        <f>'[4]Субвенция  на  полномочия'!J21/1000</f>
        <v>1694.56</v>
      </c>
      <c r="AN27" s="134">
        <f>'[4]Субвенция  на  полномочия'!K21/1000</f>
        <v>1694.56</v>
      </c>
      <c r="AO27" s="133">
        <f t="shared" si="12"/>
        <v>100</v>
      </c>
      <c r="AP27" s="354">
        <v>544.79999999999995</v>
      </c>
      <c r="AQ27" s="134">
        <f>'[4]Субвенция  на  полномочия'!L21/1000</f>
        <v>483.55199999999996</v>
      </c>
      <c r="AR27" s="134">
        <f>'[4]Субвенция  на  полномочия'!M21/1000</f>
        <v>483.55200000000002</v>
      </c>
      <c r="AS27" s="133">
        <f t="shared" si="13"/>
        <v>100.00000000000003</v>
      </c>
      <c r="AT27" s="354">
        <v>50.25</v>
      </c>
      <c r="AU27" s="134">
        <f>'[4]Субвенция  на  полномочия'!N21/1000</f>
        <v>50.25</v>
      </c>
      <c r="AV27" s="134">
        <f>'[4]Субвенция  на  полномочия'!O21/1000</f>
        <v>50.25</v>
      </c>
      <c r="AW27" s="133">
        <f t="shared" si="14"/>
        <v>100</v>
      </c>
      <c r="AX27" s="354">
        <v>5448</v>
      </c>
      <c r="AY27" s="134">
        <f>'[4]Проверочная  таблица'!RC25/1000</f>
        <v>5724.7870000000003</v>
      </c>
      <c r="AZ27" s="134">
        <f>'[4]Проверочная  таблица'!RD25/1000</f>
        <v>5724.7870000000003</v>
      </c>
      <c r="BA27" s="133">
        <f t="shared" si="15"/>
        <v>100</v>
      </c>
      <c r="BB27" s="354">
        <v>96.5</v>
      </c>
      <c r="BC27" s="134">
        <f>'[4]Субвенция  на  полномочия'!P21/1000</f>
        <v>32.159999999999997</v>
      </c>
      <c r="BD27" s="134">
        <f>'[4]Субвенция  на  полномочия'!Q21/1000</f>
        <v>32.159999999999997</v>
      </c>
      <c r="BE27" s="133">
        <f t="shared" si="16"/>
        <v>100</v>
      </c>
      <c r="BF27" s="354">
        <v>1810.7</v>
      </c>
      <c r="BG27" s="134">
        <f>'[4]Субвенция  на  полномочия'!R21/1000</f>
        <v>1810.7</v>
      </c>
      <c r="BH27" s="134">
        <f>'[4]Субвенция  на  полномочия'!S21/1000</f>
        <v>1810.6998000000001</v>
      </c>
      <c r="BI27" s="133">
        <f t="shared" si="17"/>
        <v>99.999988954547973</v>
      </c>
      <c r="BJ27" s="354">
        <v>578.1</v>
      </c>
      <c r="BK27" s="134">
        <f>'[4]Субвенция  на  полномочия'!T21/1000</f>
        <v>578.1</v>
      </c>
      <c r="BL27" s="134">
        <f>'[4]Субвенция  на  полномочия'!U21/1000</f>
        <v>578.1</v>
      </c>
      <c r="BM27" s="133">
        <f t="shared" si="18"/>
        <v>100</v>
      </c>
      <c r="BN27" s="354">
        <v>42145</v>
      </c>
      <c r="BO27" s="134">
        <f>'[4]Субвенция  на  полномочия'!V21/1000</f>
        <v>42145</v>
      </c>
      <c r="BP27" s="134">
        <f>'[4]Субвенция  на  полномочия'!W21/1000</f>
        <v>42145</v>
      </c>
      <c r="BQ27" s="133">
        <f t="shared" si="19"/>
        <v>100</v>
      </c>
      <c r="BR27" s="354">
        <v>138122</v>
      </c>
      <c r="BS27" s="134">
        <f>'[4]Субвенция  на  полномочия'!X21/1000</f>
        <v>139921.48499999999</v>
      </c>
      <c r="BT27" s="134">
        <f>'[4]Субвенция  на  полномочия'!Y21/1000</f>
        <v>139921.48499999999</v>
      </c>
      <c r="BU27" s="133">
        <f t="shared" si="20"/>
        <v>100</v>
      </c>
      <c r="BV27" s="354">
        <v>0</v>
      </c>
      <c r="BW27" s="134">
        <f>'[4]Субвенция  на  полномочия'!Z21/1000</f>
        <v>0</v>
      </c>
      <c r="BX27" s="134">
        <f>'[4]Субвенция  на  полномочия'!AA21/1000</f>
        <v>0</v>
      </c>
      <c r="BY27" s="133">
        <f t="shared" si="21"/>
        <v>0</v>
      </c>
      <c r="BZ27" s="354">
        <v>1</v>
      </c>
      <c r="CA27" s="134">
        <f>'[4]Субвенция  на  полномочия'!AB21/1000</f>
        <v>0</v>
      </c>
      <c r="CB27" s="134">
        <f>'[4]Субвенция  на  полномочия'!AC21/1000</f>
        <v>0</v>
      </c>
      <c r="CC27" s="133">
        <f t="shared" si="22"/>
        <v>0</v>
      </c>
      <c r="CD27" s="354">
        <v>1814</v>
      </c>
      <c r="CE27" s="134">
        <f>'[4]Субвенция  на  полномочия'!AD21/1000</f>
        <v>1814</v>
      </c>
      <c r="CF27" s="134">
        <f>'[4]Субвенция  на  полномочия'!AE21/1000</f>
        <v>1763.2672500000001</v>
      </c>
      <c r="CG27" s="133">
        <f t="shared" si="23"/>
        <v>97.203266262403531</v>
      </c>
      <c r="CH27" s="354">
        <v>0</v>
      </c>
      <c r="CI27" s="134">
        <f>'[4]Субвенция  на  полномочия'!AF21/1000</f>
        <v>0</v>
      </c>
      <c r="CJ27" s="134">
        <f>'[4]Субвенция  на  полномочия'!AG21/1000</f>
        <v>0</v>
      </c>
      <c r="CK27" s="133">
        <f t="shared" si="24"/>
        <v>0</v>
      </c>
      <c r="CL27" s="354">
        <v>596.5</v>
      </c>
      <c r="CM27" s="134">
        <f>'[4]Субвенция  на  полномочия'!AH21/1000</f>
        <v>575</v>
      </c>
      <c r="CN27" s="134">
        <f>'[4]Субвенция  на  полномочия'!AI21/1000</f>
        <v>520.41206</v>
      </c>
      <c r="CO27" s="133">
        <f t="shared" si="25"/>
        <v>90.506445217391303</v>
      </c>
      <c r="CP27" s="354">
        <v>212.2</v>
      </c>
      <c r="CQ27" s="134">
        <f>'[4]Субвенция  на  полномочия'!AJ21/1000</f>
        <v>362.2</v>
      </c>
      <c r="CR27" s="134">
        <f>'[4]Субвенция  на  полномочия'!AK21/1000</f>
        <v>362.07764000000003</v>
      </c>
      <c r="CS27" s="133">
        <f t="shared" si="26"/>
        <v>99.966217559359478</v>
      </c>
      <c r="CT27" s="354">
        <v>2422</v>
      </c>
      <c r="CU27" s="134">
        <f>'[4]Проверочная  таблица'!RQ25/1000</f>
        <v>3022</v>
      </c>
      <c r="CV27" s="134">
        <f>'[4]Проверочная  таблица'!RT25/1000</f>
        <v>3022</v>
      </c>
      <c r="CW27" s="133">
        <f t="shared" si="27"/>
        <v>100</v>
      </c>
      <c r="CX27" s="354">
        <v>1321.3</v>
      </c>
      <c r="CY27" s="134">
        <f>'[4]Проверочная  таблица'!RG25/1000</f>
        <v>1321.3</v>
      </c>
      <c r="CZ27" s="134">
        <f>'[4]Проверочная  таблица'!RH25/1000</f>
        <v>1321.3</v>
      </c>
      <c r="DA27" s="133">
        <f t="shared" si="28"/>
        <v>100</v>
      </c>
      <c r="DB27" s="354">
        <v>2</v>
      </c>
      <c r="DC27" s="134">
        <f>'[4]Проверочная  таблица'!RI25/1000</f>
        <v>2</v>
      </c>
      <c r="DD27" s="134">
        <f>'[4]Проверочная  таблица'!RJ25/1000</f>
        <v>0</v>
      </c>
      <c r="DE27" s="133">
        <f t="shared" si="29"/>
        <v>0</v>
      </c>
      <c r="DF27" s="354">
        <v>843.7</v>
      </c>
      <c r="DG27" s="134">
        <f>'[4]Субвенция  на  полномочия'!AL21/1000</f>
        <v>843.7</v>
      </c>
      <c r="DH27" s="134">
        <f>'[4]Субвенция  на  полномочия'!AM21/1000</f>
        <v>797.2192</v>
      </c>
      <c r="DI27" s="133">
        <f t="shared" si="30"/>
        <v>94.49083797558373</v>
      </c>
    </row>
    <row r="28" spans="1:113" s="21" customFormat="1" ht="21.75" customHeight="1">
      <c r="A28" s="135" t="s">
        <v>43</v>
      </c>
      <c r="B28" s="129">
        <f t="shared" si="0"/>
        <v>272535.48648000002</v>
      </c>
      <c r="C28" s="129">
        <f t="shared" si="0"/>
        <v>277676.79999999999</v>
      </c>
      <c r="D28" s="130">
        <f>'[3]Исполнение для администрации_КБ'!T28</f>
        <v>277676.79999999999</v>
      </c>
      <c r="E28" s="131">
        <f t="shared" si="1"/>
        <v>0</v>
      </c>
      <c r="F28" s="130">
        <f>'[3]Исполнение для администрации_КБ'!U28</f>
        <v>277399.63592999999</v>
      </c>
      <c r="G28" s="131">
        <f t="shared" si="2"/>
        <v>0</v>
      </c>
      <c r="H28" s="132">
        <f t="shared" si="3"/>
        <v>277399.63593000005</v>
      </c>
      <c r="I28" s="136">
        <f t="shared" si="4"/>
        <v>99.900184649923958</v>
      </c>
      <c r="J28" s="354">
        <v>2419.3864800000001</v>
      </c>
      <c r="K28" s="134">
        <f>'[4]Проверочная  таблица'!RK26/1000</f>
        <v>5007.8880000000008</v>
      </c>
      <c r="L28" s="134">
        <f>'[4]Проверочная  таблица'!RL26/1000</f>
        <v>5007.8880000000008</v>
      </c>
      <c r="M28" s="133">
        <f t="shared" si="5"/>
        <v>100</v>
      </c>
      <c r="N28" s="354">
        <v>0</v>
      </c>
      <c r="O28" s="134">
        <f>'[4]Проверочная  таблица'!RM26/1000</f>
        <v>0</v>
      </c>
      <c r="P28" s="134">
        <f>'[4]Проверочная  таблица'!RN26/1000</f>
        <v>0</v>
      </c>
      <c r="Q28" s="133">
        <f t="shared" si="6"/>
        <v>0</v>
      </c>
      <c r="R28" s="354">
        <v>0</v>
      </c>
      <c r="S28" s="134">
        <f>'[4]Проверочная  таблица'!RO26/1000</f>
        <v>0</v>
      </c>
      <c r="T28" s="134">
        <f>'[4]Проверочная  таблица'!RP26/1000</f>
        <v>0</v>
      </c>
      <c r="U28" s="133">
        <f t="shared" si="7"/>
        <v>0</v>
      </c>
      <c r="V28" s="354">
        <v>0</v>
      </c>
      <c r="W28" s="134">
        <f>'[4]Субвенция  на  полномочия'!D22/1000</f>
        <v>0</v>
      </c>
      <c r="X28" s="134">
        <f>'[4]Субвенция  на  полномочия'!E22/1000</f>
        <v>0</v>
      </c>
      <c r="Y28" s="133">
        <f t="shared" si="8"/>
        <v>0</v>
      </c>
      <c r="Z28" s="354">
        <v>2200</v>
      </c>
      <c r="AA28" s="134">
        <f>'[4]Субвенция  на  полномочия'!F22/1000</f>
        <v>2200</v>
      </c>
      <c r="AB28" s="134">
        <f>'[4]Субвенция  на  полномочия'!G22/1000</f>
        <v>2051.39</v>
      </c>
      <c r="AC28" s="133">
        <f t="shared" si="9"/>
        <v>93.24499999999999</v>
      </c>
      <c r="AD28" s="354">
        <v>1885</v>
      </c>
      <c r="AE28" s="134">
        <f>'[4]Проверочная  таблица'!RE26/1000</f>
        <v>3283.8760000000002</v>
      </c>
      <c r="AF28" s="134">
        <f>'[4]Проверочная  таблица'!RF26/1000</f>
        <v>3283.8760000000002</v>
      </c>
      <c r="AG28" s="133">
        <f t="shared" si="10"/>
        <v>100</v>
      </c>
      <c r="AH28" s="354">
        <v>8953</v>
      </c>
      <c r="AI28" s="134">
        <f>'[4]Субвенция  на  полномочия'!H22/1000</f>
        <v>8481.6459999999988</v>
      </c>
      <c r="AJ28" s="134">
        <f>'[4]Субвенция  на  полномочия'!I22/1000</f>
        <v>8481.6460000000006</v>
      </c>
      <c r="AK28" s="133">
        <f t="shared" si="11"/>
        <v>100.00000000000003</v>
      </c>
      <c r="AL28" s="354">
        <v>2253.25</v>
      </c>
      <c r="AM28" s="134">
        <f>'[4]Субвенция  на  полномочия'!J22/1000</f>
        <v>2253.25</v>
      </c>
      <c r="AN28" s="134">
        <f>'[4]Субвенция  на  полномочия'!K22/1000</f>
        <v>2252.38</v>
      </c>
      <c r="AO28" s="133">
        <f t="shared" si="12"/>
        <v>99.961389104626647</v>
      </c>
      <c r="AP28" s="354">
        <v>1127.5999999999999</v>
      </c>
      <c r="AQ28" s="134">
        <f>'[4]Субвенция  на  полномочия'!L22/1000</f>
        <v>1127.5999999999999</v>
      </c>
      <c r="AR28" s="134">
        <f>'[4]Субвенция  на  полномочия'!M22/1000</f>
        <v>1127.5999999999999</v>
      </c>
      <c r="AS28" s="133">
        <f t="shared" si="13"/>
        <v>100</v>
      </c>
      <c r="AT28" s="354">
        <v>50.25</v>
      </c>
      <c r="AU28" s="134">
        <f>'[4]Субвенция  на  полномочия'!N22/1000</f>
        <v>50.25</v>
      </c>
      <c r="AV28" s="134">
        <f>'[4]Субвенция  на  полномочия'!O22/1000</f>
        <v>50.25</v>
      </c>
      <c r="AW28" s="133">
        <f t="shared" si="14"/>
        <v>100</v>
      </c>
      <c r="AX28" s="354">
        <v>4346</v>
      </c>
      <c r="AY28" s="134">
        <f>'[4]Проверочная  таблица'!RC26/1000</f>
        <v>3327.944</v>
      </c>
      <c r="AZ28" s="134">
        <f>'[4]Проверочная  таблица'!RD26/1000</f>
        <v>3327.944</v>
      </c>
      <c r="BA28" s="133">
        <f t="shared" si="15"/>
        <v>100</v>
      </c>
      <c r="BB28" s="354">
        <v>96.5</v>
      </c>
      <c r="BC28" s="134">
        <f>'[4]Субвенция  на  полномочия'!P22/1000</f>
        <v>0</v>
      </c>
      <c r="BD28" s="134">
        <f>'[4]Субвенция  на  полномочия'!Q22/1000</f>
        <v>0</v>
      </c>
      <c r="BE28" s="133">
        <f t="shared" si="16"/>
        <v>0</v>
      </c>
      <c r="BF28" s="354">
        <v>1810.7</v>
      </c>
      <c r="BG28" s="134">
        <f>'[4]Субвенция  на  полномочия'!R22/1000</f>
        <v>1810.7</v>
      </c>
      <c r="BH28" s="134">
        <f>'[4]Субвенция  на  полномочия'!S22/1000</f>
        <v>1810.7</v>
      </c>
      <c r="BI28" s="133">
        <f t="shared" si="17"/>
        <v>100</v>
      </c>
      <c r="BJ28" s="354">
        <v>480.7</v>
      </c>
      <c r="BK28" s="134">
        <f>'[4]Субвенция  на  полномочия'!T22/1000</f>
        <v>480.7</v>
      </c>
      <c r="BL28" s="134">
        <f>'[4]Субвенция  на  полномочия'!U22/1000</f>
        <v>445.22246000000001</v>
      </c>
      <c r="BM28" s="133">
        <f t="shared" si="18"/>
        <v>92.619608903682135</v>
      </c>
      <c r="BN28" s="354">
        <v>40158</v>
      </c>
      <c r="BO28" s="134">
        <f>'[4]Субвенция  на  полномочия'!V22/1000</f>
        <v>40158</v>
      </c>
      <c r="BP28" s="134">
        <f>'[4]Субвенция  на  полномочия'!W22/1000</f>
        <v>40158</v>
      </c>
      <c r="BQ28" s="133">
        <f t="shared" si="19"/>
        <v>100</v>
      </c>
      <c r="BR28" s="354">
        <v>199293</v>
      </c>
      <c r="BS28" s="134">
        <f>'[4]Субвенция  на  полномочия'!X22/1000</f>
        <v>201661.65700000001</v>
      </c>
      <c r="BT28" s="134">
        <f>'[4]Субвенция  на  полномочия'!Y22/1000</f>
        <v>201661.65700000001</v>
      </c>
      <c r="BU28" s="133">
        <f t="shared" si="20"/>
        <v>100</v>
      </c>
      <c r="BV28" s="354">
        <v>0</v>
      </c>
      <c r="BW28" s="134">
        <f>'[4]Субвенция  на  полномочия'!Z22/1000</f>
        <v>0</v>
      </c>
      <c r="BX28" s="134">
        <f>'[4]Субвенция  на  полномочия'!AA22/1000</f>
        <v>0</v>
      </c>
      <c r="BY28" s="133">
        <f t="shared" si="21"/>
        <v>0</v>
      </c>
      <c r="BZ28" s="354">
        <v>3</v>
      </c>
      <c r="CA28" s="134">
        <f>'[4]Субвенция  на  полномочия'!AB22/1000</f>
        <v>3</v>
      </c>
      <c r="CB28" s="134">
        <f>'[4]Субвенция  на  полномочия'!AC22/1000</f>
        <v>3</v>
      </c>
      <c r="CC28" s="133">
        <f t="shared" si="22"/>
        <v>100</v>
      </c>
      <c r="CD28" s="354">
        <v>2254</v>
      </c>
      <c r="CE28" s="134">
        <f>'[4]Субвенция  на  полномочия'!AD22/1000</f>
        <v>2254</v>
      </c>
      <c r="CF28" s="134">
        <f>'[4]Субвенция  на  полномочия'!AE22/1000</f>
        <v>2254</v>
      </c>
      <c r="CG28" s="133">
        <f t="shared" si="23"/>
        <v>100</v>
      </c>
      <c r="CH28" s="354">
        <v>0</v>
      </c>
      <c r="CI28" s="134">
        <f>'[4]Субвенция  на  полномочия'!AF22/1000</f>
        <v>0</v>
      </c>
      <c r="CJ28" s="134">
        <f>'[4]Субвенция  на  полномочия'!AG22/1000</f>
        <v>0</v>
      </c>
      <c r="CK28" s="133">
        <f t="shared" si="24"/>
        <v>0</v>
      </c>
      <c r="CL28" s="354">
        <v>596.70000000000005</v>
      </c>
      <c r="CM28" s="134">
        <f>'[4]Субвенция  на  полномочия'!AH22/1000</f>
        <v>596.70000000000005</v>
      </c>
      <c r="CN28" s="134">
        <f>'[4]Субвенция  на  полномочия'!AI22/1000</f>
        <v>596.70000000000005</v>
      </c>
      <c r="CO28" s="133">
        <f t="shared" si="25"/>
        <v>100</v>
      </c>
      <c r="CP28" s="354">
        <v>268.8</v>
      </c>
      <c r="CQ28" s="134">
        <f>'[4]Субвенция  на  полномочия'!AJ22/1000</f>
        <v>268.8</v>
      </c>
      <c r="CR28" s="134">
        <f>'[4]Субвенция  на  полномочия'!AK22/1000</f>
        <v>196.982</v>
      </c>
      <c r="CS28" s="133">
        <f t="shared" si="26"/>
        <v>73.281994047619051</v>
      </c>
      <c r="CT28" s="354">
        <v>2342</v>
      </c>
      <c r="CU28" s="134">
        <f>'[4]Проверочная  таблица'!RQ26/1000</f>
        <v>2713.1889999999999</v>
      </c>
      <c r="CV28" s="134">
        <f>'[4]Проверочная  таблица'!RT26/1000</f>
        <v>2713.1889999999999</v>
      </c>
      <c r="CW28" s="133">
        <f t="shared" si="27"/>
        <v>100</v>
      </c>
      <c r="CX28" s="354">
        <v>1223.5999999999999</v>
      </c>
      <c r="CY28" s="134">
        <f>'[4]Проверочная  таблица'!RG26/1000</f>
        <v>1223.5999999999999</v>
      </c>
      <c r="CZ28" s="134">
        <f>'[4]Проверочная  таблица'!RH26/1000</f>
        <v>1223.5999999999999</v>
      </c>
      <c r="DA28" s="133">
        <f t="shared" si="28"/>
        <v>100</v>
      </c>
      <c r="DB28" s="354">
        <v>4</v>
      </c>
      <c r="DC28" s="134">
        <f>'[4]Проверочная  таблица'!RI26/1000</f>
        <v>4</v>
      </c>
      <c r="DD28" s="134">
        <f>'[4]Проверочная  таблица'!RJ26/1000</f>
        <v>4</v>
      </c>
      <c r="DE28" s="133">
        <f t="shared" si="29"/>
        <v>100</v>
      </c>
      <c r="DF28" s="354">
        <v>770</v>
      </c>
      <c r="DG28" s="134">
        <f>'[4]Субвенция  на  полномочия'!AL22/1000</f>
        <v>770</v>
      </c>
      <c r="DH28" s="134">
        <f>'[4]Субвенция  на  полномочия'!AM22/1000</f>
        <v>749.61146999999994</v>
      </c>
      <c r="DI28" s="133">
        <f t="shared" si="30"/>
        <v>97.35213896103896</v>
      </c>
    </row>
    <row r="29" spans="1:113" s="21" customFormat="1" ht="21.75" customHeight="1">
      <c r="A29" s="135" t="s">
        <v>44</v>
      </c>
      <c r="B29" s="129">
        <f t="shared" si="0"/>
        <v>418088.36</v>
      </c>
      <c r="C29" s="129">
        <f t="shared" si="0"/>
        <v>427305.96</v>
      </c>
      <c r="D29" s="130">
        <f>'[3]Исполнение для администрации_КБ'!T29</f>
        <v>427305.96</v>
      </c>
      <c r="E29" s="131">
        <f t="shared" si="1"/>
        <v>0</v>
      </c>
      <c r="F29" s="130">
        <f>'[3]Исполнение для администрации_КБ'!U29</f>
        <v>427115.10752000002</v>
      </c>
      <c r="G29" s="131">
        <f t="shared" si="2"/>
        <v>0</v>
      </c>
      <c r="H29" s="132">
        <f t="shared" si="3"/>
        <v>427115.10752000002</v>
      </c>
      <c r="I29" s="136">
        <f t="shared" si="4"/>
        <v>99.955335872216708</v>
      </c>
      <c r="J29" s="354">
        <v>0</v>
      </c>
      <c r="K29" s="134">
        <f>'[4]Проверочная  таблица'!RK27/1000</f>
        <v>1348.4880000000001</v>
      </c>
      <c r="L29" s="134">
        <f>'[4]Проверочная  таблица'!RL27/1000</f>
        <v>1348.4880000000001</v>
      </c>
      <c r="M29" s="133">
        <f t="shared" si="5"/>
        <v>100</v>
      </c>
      <c r="N29" s="354">
        <v>0</v>
      </c>
      <c r="O29" s="134">
        <f>'[4]Проверочная  таблица'!RM27/1000</f>
        <v>0</v>
      </c>
      <c r="P29" s="134">
        <f>'[4]Проверочная  таблица'!RN27/1000</f>
        <v>0</v>
      </c>
      <c r="Q29" s="133">
        <f t="shared" si="6"/>
        <v>0</v>
      </c>
      <c r="R29" s="354">
        <v>0</v>
      </c>
      <c r="S29" s="134">
        <f>'[4]Проверочная  таблица'!RO27/1000</f>
        <v>0</v>
      </c>
      <c r="T29" s="134">
        <f>'[4]Проверочная  таблица'!RP27/1000</f>
        <v>0</v>
      </c>
      <c r="U29" s="133">
        <f t="shared" si="7"/>
        <v>0</v>
      </c>
      <c r="V29" s="354">
        <v>0</v>
      </c>
      <c r="W29" s="134">
        <f>'[4]Субвенция  на  полномочия'!D23/1000</f>
        <v>0</v>
      </c>
      <c r="X29" s="134">
        <f>'[4]Субвенция  на  полномочия'!E23/1000</f>
        <v>0</v>
      </c>
      <c r="Y29" s="133">
        <f t="shared" si="8"/>
        <v>0</v>
      </c>
      <c r="Z29" s="354">
        <v>1690</v>
      </c>
      <c r="AA29" s="134">
        <f>'[4]Субвенция  на  полномочия'!F23/1000</f>
        <v>1690</v>
      </c>
      <c r="AB29" s="134">
        <f>'[4]Субвенция  на  полномочия'!G23/1000</f>
        <v>1537.3820000000001</v>
      </c>
      <c r="AC29" s="133">
        <f t="shared" si="9"/>
        <v>90.969349112426031</v>
      </c>
      <c r="AD29" s="354">
        <v>4094</v>
      </c>
      <c r="AE29" s="134">
        <f>'[4]Проверочная  таблица'!RE27/1000</f>
        <v>7575.3249999999998</v>
      </c>
      <c r="AF29" s="134">
        <f>'[4]Проверочная  таблица'!RF27/1000</f>
        <v>7575.3249999999998</v>
      </c>
      <c r="AG29" s="133">
        <f t="shared" si="10"/>
        <v>100</v>
      </c>
      <c r="AH29" s="354">
        <v>18960</v>
      </c>
      <c r="AI29" s="134">
        <f>'[4]Субвенция  на  полномочия'!H23/1000</f>
        <v>20143.599999999999</v>
      </c>
      <c r="AJ29" s="134">
        <f>'[4]Субвенция  на  полномочия'!I23/1000</f>
        <v>20143.599999999999</v>
      </c>
      <c r="AK29" s="133">
        <f t="shared" si="11"/>
        <v>100</v>
      </c>
      <c r="AL29" s="354">
        <v>4033.91</v>
      </c>
      <c r="AM29" s="134">
        <f>'[4]Субвенция  на  полномочия'!J23/1000</f>
        <v>4291.33</v>
      </c>
      <c r="AN29" s="134">
        <f>'[4]Субвенция  на  полномочия'!K23/1000</f>
        <v>4291.28</v>
      </c>
      <c r="AO29" s="133">
        <f t="shared" si="12"/>
        <v>99.998834860055041</v>
      </c>
      <c r="AP29" s="354">
        <v>1117</v>
      </c>
      <c r="AQ29" s="134">
        <f>'[4]Субвенция  на  полномочия'!L23/1000</f>
        <v>1073</v>
      </c>
      <c r="AR29" s="134">
        <f>'[4]Субвенция  на  полномочия'!M23/1000</f>
        <v>1073</v>
      </c>
      <c r="AS29" s="133">
        <f t="shared" si="13"/>
        <v>100</v>
      </c>
      <c r="AT29" s="354">
        <v>251.25</v>
      </c>
      <c r="AU29" s="134">
        <f>'[4]Субвенция  на  полномочия'!N23/1000</f>
        <v>100.5</v>
      </c>
      <c r="AV29" s="134">
        <f>'[4]Субвенция  на  полномочия'!O23/1000</f>
        <v>100.5</v>
      </c>
      <c r="AW29" s="133">
        <f t="shared" si="14"/>
        <v>100</v>
      </c>
      <c r="AX29" s="354">
        <v>17486</v>
      </c>
      <c r="AY29" s="134">
        <f>'[4]Проверочная  таблица'!RC27/1000</f>
        <v>16540.504000000001</v>
      </c>
      <c r="AZ29" s="134">
        <f>'[4]Проверочная  таблица'!RD27/1000</f>
        <v>16505.98041</v>
      </c>
      <c r="BA29" s="133">
        <f t="shared" si="15"/>
        <v>99.791278488249205</v>
      </c>
      <c r="BB29" s="354">
        <v>675.4</v>
      </c>
      <c r="BC29" s="134">
        <f>'[4]Субвенция  на  полномочия'!P23/1000</f>
        <v>707.52</v>
      </c>
      <c r="BD29" s="134">
        <f>'[4]Субвенция  на  полномочия'!Q23/1000</f>
        <v>707.52</v>
      </c>
      <c r="BE29" s="133">
        <f t="shared" si="16"/>
        <v>100</v>
      </c>
      <c r="BF29" s="354">
        <v>3599.8</v>
      </c>
      <c r="BG29" s="134">
        <f>'[4]Субвенция  на  полномочия'!R23/1000</f>
        <v>3599.8</v>
      </c>
      <c r="BH29" s="134">
        <f>'[4]Субвенция  на  полномочия'!S23/1000</f>
        <v>3599.8</v>
      </c>
      <c r="BI29" s="133">
        <f t="shared" si="17"/>
        <v>100</v>
      </c>
      <c r="BJ29" s="354">
        <v>465.6</v>
      </c>
      <c r="BK29" s="134">
        <f>'[4]Субвенция  на  полномочия'!T23/1000</f>
        <v>465.6</v>
      </c>
      <c r="BL29" s="134">
        <f>'[4]Субвенция  на  полномочия'!U23/1000</f>
        <v>465.6</v>
      </c>
      <c r="BM29" s="133">
        <f t="shared" si="18"/>
        <v>100</v>
      </c>
      <c r="BN29" s="354">
        <v>102668</v>
      </c>
      <c r="BO29" s="134">
        <f>'[4]Субвенция  на  полномочия'!V23/1000</f>
        <v>102668</v>
      </c>
      <c r="BP29" s="134">
        <f>'[4]Субвенция  на  полномочия'!W23/1000</f>
        <v>102668</v>
      </c>
      <c r="BQ29" s="133">
        <f t="shared" si="19"/>
        <v>100</v>
      </c>
      <c r="BR29" s="354">
        <v>251988</v>
      </c>
      <c r="BS29" s="134">
        <f>'[4]Субвенция  на  полномочия'!X23/1000</f>
        <v>255171.37100000001</v>
      </c>
      <c r="BT29" s="134">
        <f>'[4]Субвенция  на  полномочия'!Y23/1000</f>
        <v>255171.37100000001</v>
      </c>
      <c r="BU29" s="133">
        <f t="shared" si="20"/>
        <v>100</v>
      </c>
      <c r="BV29" s="354">
        <v>857</v>
      </c>
      <c r="BW29" s="134">
        <f>'[4]Субвенция  на  полномочия'!Z23/1000</f>
        <v>658</v>
      </c>
      <c r="BX29" s="134">
        <f>'[4]Субвенция  на  полномочия'!AA23/1000</f>
        <v>658</v>
      </c>
      <c r="BY29" s="133">
        <f t="shared" si="21"/>
        <v>100</v>
      </c>
      <c r="BZ29" s="354">
        <v>10.5</v>
      </c>
      <c r="CA29" s="134">
        <f>'[4]Субвенция  на  полномочия'!AB23/1000</f>
        <v>6</v>
      </c>
      <c r="CB29" s="134">
        <f>'[4]Субвенция  на  полномочия'!AC23/1000</f>
        <v>6</v>
      </c>
      <c r="CC29" s="133">
        <f t="shared" si="22"/>
        <v>100</v>
      </c>
      <c r="CD29" s="354">
        <v>1848</v>
      </c>
      <c r="CE29" s="134">
        <f>'[4]Субвенция  на  полномочия'!AD23/1000</f>
        <v>1848</v>
      </c>
      <c r="CF29" s="134">
        <f>'[4]Субвенция  на  полномочия'!AE23/1000</f>
        <v>1848</v>
      </c>
      <c r="CG29" s="133">
        <f t="shared" si="23"/>
        <v>100</v>
      </c>
      <c r="CH29" s="354">
        <v>0</v>
      </c>
      <c r="CI29" s="134">
        <f>'[4]Субвенция  на  полномочия'!AF23/1000</f>
        <v>0</v>
      </c>
      <c r="CJ29" s="134">
        <f>'[4]Субвенция  на  полномочия'!AG23/1000</f>
        <v>0</v>
      </c>
      <c r="CK29" s="133">
        <f t="shared" si="24"/>
        <v>0</v>
      </c>
      <c r="CL29" s="354">
        <v>1183</v>
      </c>
      <c r="CM29" s="134">
        <f>'[4]Субвенция  на  полномочия'!AH23/1000</f>
        <v>1066.0999999999999</v>
      </c>
      <c r="CN29" s="134">
        <f>'[4]Субвенция  на  полномочия'!AI23/1000</f>
        <v>1066.0999999999999</v>
      </c>
      <c r="CO29" s="133">
        <f t="shared" si="25"/>
        <v>100</v>
      </c>
      <c r="CP29" s="354">
        <v>240.5</v>
      </c>
      <c r="CQ29" s="134">
        <f>'[4]Субвенция  на  полномочия'!AJ23/1000</f>
        <v>390.5</v>
      </c>
      <c r="CR29" s="134">
        <f>'[4]Субвенция  на  полномочия'!AK23/1000</f>
        <v>387.90460999999999</v>
      </c>
      <c r="CS29" s="133">
        <f t="shared" si="26"/>
        <v>99.335367477592825</v>
      </c>
      <c r="CT29" s="354">
        <v>3670</v>
      </c>
      <c r="CU29" s="134">
        <f>'[4]Проверочная  таблица'!RQ27/1000</f>
        <v>4711.9219999999996</v>
      </c>
      <c r="CV29" s="134">
        <f>'[4]Проверочная  таблица'!RT27/1000</f>
        <v>4711.9219999999996</v>
      </c>
      <c r="CW29" s="133">
        <f t="shared" si="27"/>
        <v>100</v>
      </c>
      <c r="CX29" s="354">
        <v>2343.1</v>
      </c>
      <c r="CY29" s="134">
        <f>'[4]Проверочная  таблица'!RG27/1000</f>
        <v>2343.1</v>
      </c>
      <c r="CZ29" s="134">
        <f>'[4]Проверочная  таблица'!RH27/1000</f>
        <v>2343.1</v>
      </c>
      <c r="DA29" s="133">
        <f t="shared" si="28"/>
        <v>100</v>
      </c>
      <c r="DB29" s="354">
        <v>6</v>
      </c>
      <c r="DC29" s="134">
        <f>'[4]Проверочная  таблица'!RI27/1000</f>
        <v>6</v>
      </c>
      <c r="DD29" s="134">
        <f>'[4]Проверочная  таблица'!RJ27/1000</f>
        <v>4.9344999999999999</v>
      </c>
      <c r="DE29" s="133">
        <f t="shared" si="29"/>
        <v>82.241666666666674</v>
      </c>
      <c r="DF29" s="354">
        <v>901.3</v>
      </c>
      <c r="DG29" s="134">
        <f>'[4]Субвенция  на  полномочия'!AL23/1000</f>
        <v>901.3</v>
      </c>
      <c r="DH29" s="134">
        <f>'[4]Субвенция  на  полномочия'!AM23/1000</f>
        <v>901.3</v>
      </c>
      <c r="DI29" s="133">
        <f t="shared" si="30"/>
        <v>100</v>
      </c>
    </row>
    <row r="30" spans="1:113" s="21" customFormat="1" ht="21.75" customHeight="1">
      <c r="A30" s="135" t="s">
        <v>45</v>
      </c>
      <c r="B30" s="129">
        <f t="shared" si="0"/>
        <v>210932.56499999997</v>
      </c>
      <c r="C30" s="129">
        <f t="shared" si="0"/>
        <v>213231.62299999996</v>
      </c>
      <c r="D30" s="130">
        <f>'[3]Исполнение для администрации_КБ'!T30</f>
        <v>213231.62299999999</v>
      </c>
      <c r="E30" s="131">
        <f t="shared" si="1"/>
        <v>0</v>
      </c>
      <c r="F30" s="130">
        <f>'[3]Исполнение для администрации_КБ'!U30</f>
        <v>213121.63266</v>
      </c>
      <c r="G30" s="131">
        <f t="shared" si="2"/>
        <v>0</v>
      </c>
      <c r="H30" s="132">
        <f t="shared" si="3"/>
        <v>213121.63265999997</v>
      </c>
      <c r="I30" s="136">
        <f t="shared" si="4"/>
        <v>99.948417435250676</v>
      </c>
      <c r="J30" s="354">
        <v>0</v>
      </c>
      <c r="K30" s="134">
        <f>'[4]Проверочная  таблица'!RK28/1000</f>
        <v>1348.4880000000001</v>
      </c>
      <c r="L30" s="134">
        <f>'[4]Проверочная  таблица'!RL28/1000</f>
        <v>1348.4880000000001</v>
      </c>
      <c r="M30" s="133">
        <f t="shared" si="5"/>
        <v>100</v>
      </c>
      <c r="N30" s="354">
        <v>0</v>
      </c>
      <c r="O30" s="134">
        <f>'[4]Проверочная  таблица'!RM28/1000</f>
        <v>0</v>
      </c>
      <c r="P30" s="134">
        <f>'[4]Проверочная  таблица'!RN28/1000</f>
        <v>0</v>
      </c>
      <c r="Q30" s="133">
        <f t="shared" si="6"/>
        <v>0</v>
      </c>
      <c r="R30" s="354">
        <v>1835.595</v>
      </c>
      <c r="S30" s="134">
        <f>'[4]Проверочная  таблица'!RO28/1000</f>
        <v>611.86500000000001</v>
      </c>
      <c r="T30" s="134">
        <f>'[4]Проверочная  таблица'!RP28/1000</f>
        <v>595.90800000000002</v>
      </c>
      <c r="U30" s="133">
        <f t="shared" si="7"/>
        <v>97.392071780539823</v>
      </c>
      <c r="V30" s="354">
        <v>0</v>
      </c>
      <c r="W30" s="134">
        <f>'[4]Субвенция  на  полномочия'!D24/1000</f>
        <v>0</v>
      </c>
      <c r="X30" s="134">
        <f>'[4]Субвенция  на  полномочия'!E24/1000</f>
        <v>0</v>
      </c>
      <c r="Y30" s="133">
        <f t="shared" si="8"/>
        <v>0</v>
      </c>
      <c r="Z30" s="354">
        <v>1950</v>
      </c>
      <c r="AA30" s="134">
        <f>'[4]Субвенция  на  полномочия'!F24/1000</f>
        <v>1950</v>
      </c>
      <c r="AB30" s="134">
        <f>'[4]Субвенция  на  полномочия'!G24/1000</f>
        <v>1950</v>
      </c>
      <c r="AC30" s="133">
        <f t="shared" si="9"/>
        <v>100</v>
      </c>
      <c r="AD30" s="354">
        <v>1745</v>
      </c>
      <c r="AE30" s="134">
        <f>'[4]Проверочная  таблица'!RE28/1000</f>
        <v>2784.9560000000001</v>
      </c>
      <c r="AF30" s="134">
        <f>'[4]Проверочная  таблица'!RF28/1000</f>
        <v>2731.5126600000003</v>
      </c>
      <c r="AG30" s="133">
        <f t="shared" si="10"/>
        <v>98.080998766228262</v>
      </c>
      <c r="AH30" s="354">
        <v>7791</v>
      </c>
      <c r="AI30" s="134">
        <f>'[4]Субвенция  на  полномочия'!H24/1000</f>
        <v>7797.2110000000002</v>
      </c>
      <c r="AJ30" s="134">
        <f>'[4]Субвенция  на  полномочия'!I24/1000</f>
        <v>7797.2110000000002</v>
      </c>
      <c r="AK30" s="133">
        <f t="shared" si="11"/>
        <v>100</v>
      </c>
      <c r="AL30" s="354">
        <v>1635.67</v>
      </c>
      <c r="AM30" s="134">
        <f>'[4]Субвенция  на  полномочия'!J24/1000</f>
        <v>1507.6200000000003</v>
      </c>
      <c r="AN30" s="134">
        <f>'[4]Субвенция  на  полномочия'!K24/1000</f>
        <v>1467.03</v>
      </c>
      <c r="AO30" s="133">
        <f t="shared" si="12"/>
        <v>97.307677000835739</v>
      </c>
      <c r="AP30" s="354">
        <v>576</v>
      </c>
      <c r="AQ30" s="134">
        <f>'[4]Субвенция  на  полномочия'!L24/1000</f>
        <v>576</v>
      </c>
      <c r="AR30" s="134">
        <f>'[4]Субвенция  на  полномочия'!M24/1000</f>
        <v>576</v>
      </c>
      <c r="AS30" s="133">
        <f t="shared" si="13"/>
        <v>100</v>
      </c>
      <c r="AT30" s="354">
        <v>100.5</v>
      </c>
      <c r="AU30" s="134">
        <f>'[4]Субвенция  на  полномочия'!N24/1000</f>
        <v>50.25</v>
      </c>
      <c r="AV30" s="134">
        <f>'[4]Субвенция  на  полномочия'!O24/1000</f>
        <v>50.25</v>
      </c>
      <c r="AW30" s="133">
        <f t="shared" si="14"/>
        <v>100</v>
      </c>
      <c r="AX30" s="354">
        <v>7643</v>
      </c>
      <c r="AY30" s="134">
        <f>'[4]Проверочная  таблица'!RC28/1000</f>
        <v>6431.4050000000007</v>
      </c>
      <c r="AZ30" s="134">
        <f>'[4]Проверочная  таблица'!RD28/1000</f>
        <v>6431.4049999999997</v>
      </c>
      <c r="BA30" s="133">
        <f t="shared" si="15"/>
        <v>99.999999999999986</v>
      </c>
      <c r="BB30" s="354">
        <v>385.9</v>
      </c>
      <c r="BC30" s="134">
        <f>'[4]Субвенция  на  полномочия'!P24/1000</f>
        <v>570.84</v>
      </c>
      <c r="BD30" s="134">
        <f>'[4]Субвенция  на  полномочия'!Q24/1000</f>
        <v>570.84</v>
      </c>
      <c r="BE30" s="133">
        <f t="shared" si="16"/>
        <v>100</v>
      </c>
      <c r="BF30" s="354">
        <v>1810.7</v>
      </c>
      <c r="BG30" s="134">
        <f>'[4]Субвенция  на  полномочия'!R24/1000</f>
        <v>1890.7</v>
      </c>
      <c r="BH30" s="134">
        <f>'[4]Субвенция  на  полномочия'!S24/1000</f>
        <v>1890.7</v>
      </c>
      <c r="BI30" s="133">
        <f t="shared" si="17"/>
        <v>100</v>
      </c>
      <c r="BJ30" s="354">
        <v>448.8</v>
      </c>
      <c r="BK30" s="134">
        <f>'[4]Субвенция  на  полномочия'!T24/1000</f>
        <v>448.8</v>
      </c>
      <c r="BL30" s="134">
        <f>'[4]Субвенция  на  полномочия'!U24/1000</f>
        <v>448.8</v>
      </c>
      <c r="BM30" s="133">
        <f t="shared" si="18"/>
        <v>100</v>
      </c>
      <c r="BN30" s="354">
        <v>28272</v>
      </c>
      <c r="BO30" s="134">
        <f>'[4]Субвенция  на  полномочия'!V24/1000</f>
        <v>28272</v>
      </c>
      <c r="BP30" s="134">
        <f>'[4]Субвенция  на  полномочия'!W24/1000</f>
        <v>28272</v>
      </c>
      <c r="BQ30" s="133">
        <f t="shared" si="19"/>
        <v>100</v>
      </c>
      <c r="BR30" s="354">
        <v>148349</v>
      </c>
      <c r="BS30" s="134">
        <f>'[4]Субвенция  на  полномочия'!X24/1000</f>
        <v>150121.58799999999</v>
      </c>
      <c r="BT30" s="134">
        <f>'[4]Субвенция  на  полномочия'!Y24/1000</f>
        <v>150121.58799999999</v>
      </c>
      <c r="BU30" s="133">
        <f t="shared" si="20"/>
        <v>100</v>
      </c>
      <c r="BV30" s="354">
        <v>0</v>
      </c>
      <c r="BW30" s="134">
        <f>'[4]Субвенция  на  полномочия'!Z24/1000</f>
        <v>0</v>
      </c>
      <c r="BX30" s="134">
        <f>'[4]Субвенция  на  полномочия'!AA24/1000</f>
        <v>0</v>
      </c>
      <c r="BY30" s="133">
        <f t="shared" si="21"/>
        <v>0</v>
      </c>
      <c r="BZ30" s="354">
        <v>4</v>
      </c>
      <c r="CA30" s="134">
        <f>'[4]Субвенция  на  полномочия'!AB24/1000</f>
        <v>4.5</v>
      </c>
      <c r="CB30" s="134">
        <f>'[4]Субвенция  на  полномочия'!AC24/1000</f>
        <v>4.5</v>
      </c>
      <c r="CC30" s="133">
        <f t="shared" si="22"/>
        <v>100</v>
      </c>
      <c r="CD30" s="354">
        <v>3535</v>
      </c>
      <c r="CE30" s="134">
        <f>'[4]Субвенция  на  полномочия'!AD24/1000</f>
        <v>3535</v>
      </c>
      <c r="CF30" s="134">
        <f>'[4]Субвенция  на  полномочия'!AE24/1000</f>
        <v>3535</v>
      </c>
      <c r="CG30" s="133">
        <f t="shared" si="23"/>
        <v>100</v>
      </c>
      <c r="CH30" s="354">
        <v>0</v>
      </c>
      <c r="CI30" s="134">
        <f>'[4]Субвенция  на  полномочия'!AF24/1000</f>
        <v>0</v>
      </c>
      <c r="CJ30" s="134">
        <f>'[4]Субвенция  на  полномочия'!AG24/1000</f>
        <v>0</v>
      </c>
      <c r="CK30" s="133">
        <f t="shared" si="24"/>
        <v>0</v>
      </c>
      <c r="CL30" s="354">
        <v>569.20000000000005</v>
      </c>
      <c r="CM30" s="134">
        <f>'[4]Субвенция  на  полномочия'!AH24/1000</f>
        <v>569.20000000000005</v>
      </c>
      <c r="CN30" s="134">
        <f>'[4]Субвенция  на  полномочия'!AI24/1000</f>
        <v>569.20000000000005</v>
      </c>
      <c r="CO30" s="133">
        <f t="shared" si="25"/>
        <v>100</v>
      </c>
      <c r="CP30" s="354">
        <v>141.5</v>
      </c>
      <c r="CQ30" s="134">
        <f>'[4]Субвенция  на  полномочия'!AJ24/1000</f>
        <v>241.5</v>
      </c>
      <c r="CR30" s="134">
        <f>'[4]Субвенция  на  полномочия'!AK24/1000</f>
        <v>241.5</v>
      </c>
      <c r="CS30" s="133">
        <f t="shared" si="26"/>
        <v>100</v>
      </c>
      <c r="CT30" s="354">
        <v>2064.3000000000002</v>
      </c>
      <c r="CU30" s="134">
        <f>'[4]Проверочная  таблица'!RQ28/1000</f>
        <v>2444.3000000000002</v>
      </c>
      <c r="CV30" s="134">
        <f>'[4]Проверочная  таблица'!RT28/1000</f>
        <v>2444.3000000000002</v>
      </c>
      <c r="CW30" s="133">
        <f t="shared" si="27"/>
        <v>100</v>
      </c>
      <c r="CX30" s="354">
        <v>1305.4000000000001</v>
      </c>
      <c r="CY30" s="134">
        <f>'[4]Проверочная  таблица'!RG28/1000</f>
        <v>1305.4000000000001</v>
      </c>
      <c r="CZ30" s="134">
        <f>'[4]Проверочная  таблица'!RH28/1000</f>
        <v>1305.4000000000001</v>
      </c>
      <c r="DA30" s="133">
        <f t="shared" si="28"/>
        <v>100</v>
      </c>
      <c r="DB30" s="354">
        <v>0</v>
      </c>
      <c r="DC30" s="134">
        <f>'[4]Проверочная  таблица'!RI28/1000</f>
        <v>0</v>
      </c>
      <c r="DD30" s="134">
        <f>'[4]Проверочная  таблица'!RJ28/1000</f>
        <v>0</v>
      </c>
      <c r="DE30" s="133">
        <f t="shared" si="29"/>
        <v>0</v>
      </c>
      <c r="DF30" s="354">
        <v>770</v>
      </c>
      <c r="DG30" s="134">
        <f>'[4]Субвенция  на  полномочия'!AL24/1000</f>
        <v>770</v>
      </c>
      <c r="DH30" s="134">
        <f>'[4]Субвенция  на  полномочия'!AM24/1000</f>
        <v>770</v>
      </c>
      <c r="DI30" s="133">
        <f t="shared" si="30"/>
        <v>100</v>
      </c>
    </row>
    <row r="31" spans="1:113" s="21" customFormat="1" ht="21.75" customHeight="1" thickBot="1">
      <c r="A31" s="137" t="s">
        <v>46</v>
      </c>
      <c r="B31" s="129">
        <f t="shared" si="0"/>
        <v>316560.71000000002</v>
      </c>
      <c r="C31" s="129">
        <f t="shared" si="0"/>
        <v>322417.799</v>
      </c>
      <c r="D31" s="130">
        <f>'[3]Исполнение для администрации_КБ'!T31</f>
        <v>322417.799</v>
      </c>
      <c r="E31" s="131">
        <f t="shared" si="1"/>
        <v>0</v>
      </c>
      <c r="F31" s="130">
        <f>'[3]Исполнение для администрации_КБ'!U31</f>
        <v>322336.30994000001</v>
      </c>
      <c r="G31" s="131">
        <f t="shared" si="2"/>
        <v>0</v>
      </c>
      <c r="H31" s="132">
        <f t="shared" si="3"/>
        <v>322336.30994000001</v>
      </c>
      <c r="I31" s="138">
        <f t="shared" si="4"/>
        <v>99.974725632315355</v>
      </c>
      <c r="J31" s="354">
        <v>0</v>
      </c>
      <c r="K31" s="134">
        <f>'[4]Проверочная  таблица'!RK29/1000</f>
        <v>2467.5839999999998</v>
      </c>
      <c r="L31" s="134">
        <f>'[4]Проверочная  таблица'!RL29/1000</f>
        <v>2467.5839999999998</v>
      </c>
      <c r="M31" s="133">
        <f t="shared" si="5"/>
        <v>100</v>
      </c>
      <c r="N31" s="354">
        <v>0</v>
      </c>
      <c r="O31" s="134">
        <f>'[4]Проверочная  таблица'!RM29/1000</f>
        <v>0</v>
      </c>
      <c r="P31" s="134">
        <f>'[4]Проверочная  таблица'!RN29/1000</f>
        <v>0</v>
      </c>
      <c r="Q31" s="133">
        <f t="shared" si="6"/>
        <v>0</v>
      </c>
      <c r="R31" s="354">
        <v>0</v>
      </c>
      <c r="S31" s="134">
        <f>'[4]Проверочная  таблица'!RO29/1000</f>
        <v>0</v>
      </c>
      <c r="T31" s="134">
        <f>'[4]Проверочная  таблица'!RP29/1000</f>
        <v>0</v>
      </c>
      <c r="U31" s="133">
        <f t="shared" si="7"/>
        <v>0</v>
      </c>
      <c r="V31" s="354">
        <v>0</v>
      </c>
      <c r="W31" s="134">
        <f>'[4]Субвенция  на  полномочия'!D25/1000</f>
        <v>100</v>
      </c>
      <c r="X31" s="134">
        <f>'[4]Субвенция  на  полномочия'!E25/1000</f>
        <v>100</v>
      </c>
      <c r="Y31" s="133">
        <f t="shared" si="8"/>
        <v>100</v>
      </c>
      <c r="Z31" s="354">
        <v>1341</v>
      </c>
      <c r="AA31" s="134">
        <f>'[4]Субвенция  на  полномочия'!F25/1000</f>
        <v>1341</v>
      </c>
      <c r="AB31" s="134">
        <f>'[4]Субвенция  на  полномочия'!G25/1000</f>
        <v>1264.1424500000001</v>
      </c>
      <c r="AC31" s="133">
        <f t="shared" si="9"/>
        <v>94.268639075316926</v>
      </c>
      <c r="AD31" s="354">
        <v>1634</v>
      </c>
      <c r="AE31" s="134">
        <f>'[4]Проверочная  таблица'!RE29/1000</f>
        <v>4249.6090000000004</v>
      </c>
      <c r="AF31" s="134">
        <f>'[4]Проверочная  таблица'!RF29/1000</f>
        <v>4249.6090000000004</v>
      </c>
      <c r="AG31" s="133">
        <f t="shared" si="10"/>
        <v>100</v>
      </c>
      <c r="AH31" s="354">
        <v>13018</v>
      </c>
      <c r="AI31" s="134">
        <f>'[4]Субвенция  на  полномочия'!H25/1000</f>
        <v>13018</v>
      </c>
      <c r="AJ31" s="134">
        <f>'[4]Субвенция  на  полномочия'!I25/1000</f>
        <v>13018</v>
      </c>
      <c r="AK31" s="133">
        <f t="shared" si="11"/>
        <v>100</v>
      </c>
      <c r="AL31" s="354">
        <v>3588.01</v>
      </c>
      <c r="AM31" s="134">
        <f>'[4]Субвенция  на  полномочия'!J25/1000</f>
        <v>3180.1800000000003</v>
      </c>
      <c r="AN31" s="134">
        <f>'[4]Субвенция  на  полномочия'!K25/1000</f>
        <v>3180.18</v>
      </c>
      <c r="AO31" s="133">
        <f t="shared" si="12"/>
        <v>99.999999999999986</v>
      </c>
      <c r="AP31" s="354">
        <v>1149.7</v>
      </c>
      <c r="AQ31" s="134">
        <f>'[4]Субвенция  на  полномочия'!L25/1000</f>
        <v>1149.7</v>
      </c>
      <c r="AR31" s="134">
        <f>'[4]Субвенция  на  полномочия'!M25/1000</f>
        <v>1149.7</v>
      </c>
      <c r="AS31" s="133">
        <f t="shared" si="13"/>
        <v>100</v>
      </c>
      <c r="AT31" s="354">
        <v>100.5</v>
      </c>
      <c r="AU31" s="134">
        <f>'[4]Субвенция  на  полномочия'!N25/1000</f>
        <v>100.5</v>
      </c>
      <c r="AV31" s="134">
        <f>'[4]Субвенция  на  полномочия'!O25/1000</f>
        <v>100.5</v>
      </c>
      <c r="AW31" s="133">
        <f t="shared" si="14"/>
        <v>100</v>
      </c>
      <c r="AX31" s="354">
        <v>8874</v>
      </c>
      <c r="AY31" s="134">
        <f>'[4]Проверочная  таблица'!RC29/1000</f>
        <v>8965.2279999999992</v>
      </c>
      <c r="AZ31" s="134">
        <f>'[4]Проверочная  таблица'!RD29/1000</f>
        <v>8965.2279999999992</v>
      </c>
      <c r="BA31" s="133">
        <f t="shared" si="15"/>
        <v>100</v>
      </c>
      <c r="BB31" s="354">
        <v>482.4</v>
      </c>
      <c r="BC31" s="134">
        <f>'[4]Субвенция  на  полномочия'!P25/1000</f>
        <v>490.44</v>
      </c>
      <c r="BD31" s="134">
        <f>'[4]Субвенция  на  полномочия'!Q25/1000</f>
        <v>490.44</v>
      </c>
      <c r="BE31" s="133">
        <f t="shared" si="16"/>
        <v>100</v>
      </c>
      <c r="BF31" s="354">
        <v>2414.6999999999998</v>
      </c>
      <c r="BG31" s="134">
        <f>'[4]Субвенция  на  полномочия'!R25/1000</f>
        <v>2414.6999999999998</v>
      </c>
      <c r="BH31" s="134">
        <f>'[4]Субвенция  на  полномочия'!S25/1000</f>
        <v>2414.6999999999998</v>
      </c>
      <c r="BI31" s="133">
        <f t="shared" si="17"/>
        <v>100</v>
      </c>
      <c r="BJ31" s="354">
        <v>461.3</v>
      </c>
      <c r="BK31" s="134">
        <f>'[4]Субвенция  на  полномочия'!T25/1000</f>
        <v>461.3</v>
      </c>
      <c r="BL31" s="134">
        <f>'[4]Субвенция  на  полномочия'!U25/1000</f>
        <v>461.3</v>
      </c>
      <c r="BM31" s="133">
        <f t="shared" si="18"/>
        <v>100</v>
      </c>
      <c r="BN31" s="354">
        <v>65838</v>
      </c>
      <c r="BO31" s="134">
        <f>'[4]Субвенция  на  полномочия'!V25/1000</f>
        <v>63817.016000000003</v>
      </c>
      <c r="BP31" s="134">
        <f>'[4]Субвенция  на  полномочия'!W25/1000</f>
        <v>63817.016000000003</v>
      </c>
      <c r="BQ31" s="133">
        <f t="shared" si="19"/>
        <v>100</v>
      </c>
      <c r="BR31" s="354">
        <v>208549</v>
      </c>
      <c r="BS31" s="134">
        <f>'[4]Субвенция  на  полномочия'!X25/1000</f>
        <v>210855.94200000001</v>
      </c>
      <c r="BT31" s="134">
        <f>'[4]Субвенция  на  полномочия'!Y25/1000</f>
        <v>210855.94200000001</v>
      </c>
      <c r="BU31" s="133">
        <f t="shared" si="20"/>
        <v>100</v>
      </c>
      <c r="BV31" s="354">
        <v>0</v>
      </c>
      <c r="BW31" s="134">
        <f>'[4]Субвенция  на  полномочия'!Z25/1000</f>
        <v>0</v>
      </c>
      <c r="BX31" s="134">
        <f>'[4]Субвенция  на  полномочия'!AA25/1000</f>
        <v>0</v>
      </c>
      <c r="BY31" s="133">
        <f t="shared" si="21"/>
        <v>0</v>
      </c>
      <c r="BZ31" s="354">
        <v>13.5</v>
      </c>
      <c r="CA31" s="134">
        <f>'[4]Субвенция  на  полномочия'!AB25/1000</f>
        <v>10</v>
      </c>
      <c r="CB31" s="134">
        <f>'[4]Субвенция  на  полномочия'!AC25/1000</f>
        <v>10</v>
      </c>
      <c r="CC31" s="133">
        <f t="shared" si="22"/>
        <v>100</v>
      </c>
      <c r="CD31" s="354">
        <v>2260</v>
      </c>
      <c r="CE31" s="134">
        <f>'[4]Субвенция  на  полномочия'!AD25/1000</f>
        <v>2260</v>
      </c>
      <c r="CF31" s="134">
        <f>'[4]Субвенция  на  полномочия'!AE25/1000</f>
        <v>2260</v>
      </c>
      <c r="CG31" s="133">
        <f t="shared" si="23"/>
        <v>100</v>
      </c>
      <c r="CH31" s="354">
        <v>0</v>
      </c>
      <c r="CI31" s="134">
        <f>'[4]Субвенция  на  полномочия'!AF25/1000</f>
        <v>0</v>
      </c>
      <c r="CJ31" s="134">
        <f>'[4]Субвенция  на  полномочия'!AG25/1000</f>
        <v>0</v>
      </c>
      <c r="CK31" s="133">
        <f t="shared" si="24"/>
        <v>0</v>
      </c>
      <c r="CL31" s="354">
        <v>706.2</v>
      </c>
      <c r="CM31" s="134">
        <f>'[4]Субвенция  на  полномочия'!AH25/1000</f>
        <v>706.2</v>
      </c>
      <c r="CN31" s="134">
        <f>'[4]Субвенция  на  полномочия'!AI25/1000</f>
        <v>706.2</v>
      </c>
      <c r="CO31" s="133">
        <f t="shared" si="25"/>
        <v>100</v>
      </c>
      <c r="CP31" s="354">
        <v>255</v>
      </c>
      <c r="CQ31" s="134">
        <f>'[4]Субвенция  на  полномочия'!AJ25/1000</f>
        <v>355</v>
      </c>
      <c r="CR31" s="134">
        <f>'[4]Субвенция  на  полномочия'!AK25/1000</f>
        <v>350.36849000000001</v>
      </c>
      <c r="CS31" s="133">
        <f t="shared" si="26"/>
        <v>98.695349295774648</v>
      </c>
      <c r="CT31" s="354">
        <v>3170</v>
      </c>
      <c r="CU31" s="134">
        <f>'[4]Проверочная  таблица'!RQ29/1000</f>
        <v>3770</v>
      </c>
      <c r="CV31" s="134">
        <f>'[4]Проверочная  таблица'!RT29/1000</f>
        <v>3770</v>
      </c>
      <c r="CW31" s="133">
        <f t="shared" si="27"/>
        <v>100</v>
      </c>
      <c r="CX31" s="354">
        <v>1820.6</v>
      </c>
      <c r="CY31" s="134">
        <f>'[4]Проверочная  таблица'!RG29/1000</f>
        <v>1820.6</v>
      </c>
      <c r="CZ31" s="134">
        <f>'[4]Проверочная  таблица'!RH29/1000</f>
        <v>1820.6</v>
      </c>
      <c r="DA31" s="133">
        <f t="shared" si="28"/>
        <v>100</v>
      </c>
      <c r="DB31" s="354">
        <v>2</v>
      </c>
      <c r="DC31" s="134">
        <f>'[4]Проверочная  таблица'!RI29/1000</f>
        <v>2</v>
      </c>
      <c r="DD31" s="134">
        <f>'[4]Проверочная  таблица'!RJ29/1000</f>
        <v>2</v>
      </c>
      <c r="DE31" s="133">
        <f t="shared" si="29"/>
        <v>100</v>
      </c>
      <c r="DF31" s="354">
        <v>882.8</v>
      </c>
      <c r="DG31" s="134">
        <f>'[4]Субвенция  на  полномочия'!AL25/1000</f>
        <v>882.8</v>
      </c>
      <c r="DH31" s="134">
        <f>'[4]Субвенция  на  полномочия'!AM25/1000</f>
        <v>882.8</v>
      </c>
      <c r="DI31" s="133">
        <f t="shared" si="30"/>
        <v>100</v>
      </c>
    </row>
    <row r="32" spans="1:113" s="21" customFormat="1" ht="21.75" customHeight="1" thickBot="1">
      <c r="A32" s="139" t="s">
        <v>47</v>
      </c>
      <c r="B32" s="140">
        <f t="shared" ref="B32:H32" si="31">SUM(B14:B31)</f>
        <v>5547642.0901200008</v>
      </c>
      <c r="C32" s="140">
        <f t="shared" si="31"/>
        <v>5635978.5419999985</v>
      </c>
      <c r="D32" s="141">
        <f t="shared" si="31"/>
        <v>5635978.5419999994</v>
      </c>
      <c r="E32" s="142">
        <f t="shared" si="31"/>
        <v>0</v>
      </c>
      <c r="F32" s="141">
        <f t="shared" si="31"/>
        <v>5631004.8734100005</v>
      </c>
      <c r="G32" s="143">
        <f t="shared" si="31"/>
        <v>0</v>
      </c>
      <c r="H32" s="144">
        <f t="shared" si="31"/>
        <v>5631004.8734100005</v>
      </c>
      <c r="I32" s="145">
        <f t="shared" si="4"/>
        <v>99.911751463336245</v>
      </c>
      <c r="J32" s="140">
        <v>15726.012120000003</v>
      </c>
      <c r="K32" s="140">
        <f>SUM(K14:K31)</f>
        <v>36778.536</v>
      </c>
      <c r="L32" s="140">
        <f>SUM(L14:L31)</f>
        <v>36778.536</v>
      </c>
      <c r="M32" s="145">
        <f>IF(ISERROR(L32/K32*100),,L32/K32*100)</f>
        <v>100</v>
      </c>
      <c r="N32" s="140">
        <v>1223.9179999999999</v>
      </c>
      <c r="O32" s="140">
        <f>SUM(O14:O31)</f>
        <v>1223.9179999999999</v>
      </c>
      <c r="P32" s="140">
        <f>SUM(P14:P31)</f>
        <v>1191.816</v>
      </c>
      <c r="Q32" s="145">
        <f>IF(ISERROR(P32/O32*100),,P32/O32*100)</f>
        <v>97.377111865337397</v>
      </c>
      <c r="R32" s="140">
        <v>3671.19</v>
      </c>
      <c r="S32" s="140">
        <f>SUM(S14:S31)</f>
        <v>2447.46</v>
      </c>
      <c r="T32" s="140">
        <f>SUM(T14:T31)</f>
        <v>2383.6320000000001</v>
      </c>
      <c r="U32" s="145">
        <f>IF(ISERROR(T32/S32*100),,T32/S32*100)</f>
        <v>97.392071780539823</v>
      </c>
      <c r="V32" s="140">
        <v>0</v>
      </c>
      <c r="W32" s="140">
        <f>SUM(W14:W31)</f>
        <v>100</v>
      </c>
      <c r="X32" s="140">
        <f>SUM(X14:X31)</f>
        <v>100</v>
      </c>
      <c r="Y32" s="145">
        <f>IF(ISERROR(X32/W32*100),,X32/W32*100)</f>
        <v>100</v>
      </c>
      <c r="Z32" s="140">
        <v>31666</v>
      </c>
      <c r="AA32" s="140">
        <f>SUM(AA14:AA31)</f>
        <v>31666</v>
      </c>
      <c r="AB32" s="140">
        <f>SUM(AB14:AB31)</f>
        <v>29912.223290000002</v>
      </c>
      <c r="AC32" s="145">
        <f>IF(ISERROR(AB32/AA32*100),,AB32/AA32*100)</f>
        <v>94.461641160866549</v>
      </c>
      <c r="AD32" s="140">
        <v>40814</v>
      </c>
      <c r="AE32" s="140">
        <f>SUM(AE14:AE31)</f>
        <v>72018.53899999999</v>
      </c>
      <c r="AF32" s="140">
        <f>SUM(AF14:AF31)</f>
        <v>71552.963609999977</v>
      </c>
      <c r="AG32" s="145">
        <f>IF(ISERROR(AF32/AE32*100),,AF32/AE32*100)</f>
        <v>99.353533969912917</v>
      </c>
      <c r="AH32" s="140">
        <v>212832</v>
      </c>
      <c r="AI32" s="140">
        <f>SUM(AI14:AI31)</f>
        <v>202485.48800000001</v>
      </c>
      <c r="AJ32" s="140">
        <f>SUM(AJ14:AJ31)</f>
        <v>202256.79519000003</v>
      </c>
      <c r="AK32" s="145">
        <f>IF(ISERROR(AJ32/AI32*100),,AJ32/AI32*100)</f>
        <v>99.887057185056165</v>
      </c>
      <c r="AL32" s="140">
        <v>42469.07</v>
      </c>
      <c r="AM32" s="140">
        <f>SUM(AM14:AM31)</f>
        <v>45259.87000000001</v>
      </c>
      <c r="AN32" s="140">
        <f>SUM(AN14:AN31)</f>
        <v>45216.6</v>
      </c>
      <c r="AO32" s="145">
        <f>IF(ISERROR(AN32/AM32*100),,AN32/AM32*100)</f>
        <v>99.904396543781473</v>
      </c>
      <c r="AP32" s="140">
        <v>16577.099999999999</v>
      </c>
      <c r="AQ32" s="140">
        <f>SUM(AQ14:AQ31)</f>
        <v>16343.021999999999</v>
      </c>
      <c r="AR32" s="140">
        <f>SUM(AR14:AR31)</f>
        <v>16323.262290000001</v>
      </c>
      <c r="AS32" s="145">
        <f>IF(ISERROR(AR32/AQ32*100),,AR32/AQ32*100)</f>
        <v>99.879093903196122</v>
      </c>
      <c r="AT32" s="140">
        <v>2763.8</v>
      </c>
      <c r="AU32" s="140">
        <f>SUM(AU14:AU31)</f>
        <v>1005</v>
      </c>
      <c r="AV32" s="140">
        <f>SUM(AV14:AV31)</f>
        <v>1005</v>
      </c>
      <c r="AW32" s="145">
        <f>IF(ISERROR(AV32/AU32*100),,AV32/AU32*100)</f>
        <v>100</v>
      </c>
      <c r="AX32" s="140">
        <v>205433</v>
      </c>
      <c r="AY32" s="140">
        <f>SUM(AY14:AY31)</f>
        <v>194912.10900000003</v>
      </c>
      <c r="AZ32" s="140">
        <f>SUM(AZ14:AZ31)</f>
        <v>194564.54214999999</v>
      </c>
      <c r="BA32" s="145">
        <f>IF(ISERROR(AZ32/AY32*100),,AZ32/AY32*100)</f>
        <v>99.821680216902266</v>
      </c>
      <c r="BB32" s="140">
        <v>8007.8999999999987</v>
      </c>
      <c r="BC32" s="140">
        <f>SUM(BC14:BC31)</f>
        <v>7798.7999999999984</v>
      </c>
      <c r="BD32" s="140">
        <f>SUM(BD14:BD31)</f>
        <v>7798.7999999999984</v>
      </c>
      <c r="BE32" s="145">
        <f>IF(ISERROR(BD32/BC32*100),,BD32/BC32*100)</f>
        <v>100</v>
      </c>
      <c r="BF32" s="140">
        <v>47604.999999999993</v>
      </c>
      <c r="BG32" s="140">
        <f>SUM(BG14:BG31)</f>
        <v>48020.859999999993</v>
      </c>
      <c r="BH32" s="140">
        <f>SUM(BH14:BH31)</f>
        <v>47817.772309999993</v>
      </c>
      <c r="BI32" s="145">
        <f>IF(ISERROR(BH32/BG32*100),,BH32/BG32*100)</f>
        <v>99.577084437888033</v>
      </c>
      <c r="BJ32" s="140">
        <v>9089.7999999999993</v>
      </c>
      <c r="BK32" s="140">
        <f>SUM(BK14:BK31)</f>
        <v>9089.7999999999993</v>
      </c>
      <c r="BL32" s="140">
        <f>SUM(BL14:BL31)</f>
        <v>8983.2703199999996</v>
      </c>
      <c r="BM32" s="145">
        <f>IF(ISERROR(BL32/BK32*100),,BL32/BK32*100)</f>
        <v>98.828030539725859</v>
      </c>
      <c r="BN32" s="140">
        <v>1133610</v>
      </c>
      <c r="BO32" s="140">
        <f>SUM(BO14:BO31)</f>
        <v>1131160.719</v>
      </c>
      <c r="BP32" s="140">
        <f>SUM(BP14:BP31)</f>
        <v>1130504.0593100002</v>
      </c>
      <c r="BQ32" s="145">
        <f>IF(ISERROR(BP32/BO32*100),,BP32/BO32*100)</f>
        <v>99.941948152992751</v>
      </c>
      <c r="BR32" s="140">
        <v>3630110</v>
      </c>
      <c r="BS32" s="140">
        <f>SUM(BS14:BS31)</f>
        <v>3672874.1219999995</v>
      </c>
      <c r="BT32" s="140">
        <f>SUM(BT14:BT31)</f>
        <v>3672874.1219999995</v>
      </c>
      <c r="BU32" s="145">
        <f>IF(ISERROR(BT32/BS32*100),,BT32/BS32*100)</f>
        <v>100</v>
      </c>
      <c r="BV32" s="140">
        <v>857</v>
      </c>
      <c r="BW32" s="140">
        <f>SUM(BW14:BW31)</f>
        <v>658</v>
      </c>
      <c r="BX32" s="140">
        <f>SUM(BX14:BX31)</f>
        <v>658</v>
      </c>
      <c r="BY32" s="145">
        <f>IF(ISERROR(BX32/BW32*100),,BX32/BW32*100)</f>
        <v>100</v>
      </c>
      <c r="BZ32" s="140">
        <v>118</v>
      </c>
      <c r="CA32" s="140">
        <f>SUM(CA14:CA31)</f>
        <v>50</v>
      </c>
      <c r="CB32" s="140">
        <f>SUM(CB14:CB31)</f>
        <v>48</v>
      </c>
      <c r="CC32" s="145">
        <f>IF(ISERROR(CB32/CA32*100),,CB32/CA32*100)</f>
        <v>96</v>
      </c>
      <c r="CD32" s="140">
        <v>36261</v>
      </c>
      <c r="CE32" s="140">
        <f>SUM(CE14:CE31)</f>
        <v>37723.945</v>
      </c>
      <c r="CF32" s="140">
        <f>SUM(CF14:CF31)</f>
        <v>37673.212249999997</v>
      </c>
      <c r="CG32" s="145">
        <f>IF(ISERROR(CF32/CE32*100),,CF32/CE32*100)</f>
        <v>99.865515788446828</v>
      </c>
      <c r="CH32" s="140">
        <v>0</v>
      </c>
      <c r="CI32" s="140">
        <f>SUM(CI14:CI31)</f>
        <v>0</v>
      </c>
      <c r="CJ32" s="140">
        <f>SUM(CJ14:CJ31)</f>
        <v>0</v>
      </c>
      <c r="CK32" s="145">
        <f>IF(ISERROR(CJ32/CI32*100),,CJ32/CI32*100)</f>
        <v>0</v>
      </c>
      <c r="CL32" s="140">
        <v>11770.5</v>
      </c>
      <c r="CM32" s="140">
        <f>SUM(CM14:CM31)</f>
        <v>11467.900000000001</v>
      </c>
      <c r="CN32" s="140">
        <f>SUM(CN14:CN31)</f>
        <v>11246.049580000001</v>
      </c>
      <c r="CO32" s="145">
        <f>IF(ISERROR(CN32/CM32*100),,CN32/CM32*100)</f>
        <v>98.065466039989886</v>
      </c>
      <c r="CP32" s="140">
        <v>4372.2</v>
      </c>
      <c r="CQ32" s="140">
        <f>SUM(CQ14:CQ31)</f>
        <v>6722.2</v>
      </c>
      <c r="CR32" s="140">
        <f>SUM(CR14:CR31)</f>
        <v>6633.5899600000002</v>
      </c>
      <c r="CS32" s="145">
        <f>IF(ISERROR(CR32/CQ32*100),,CR32/CQ32*100)</f>
        <v>98.681829758114915</v>
      </c>
      <c r="CT32" s="140">
        <v>50578.2</v>
      </c>
      <c r="CU32" s="140">
        <f>SUM(CU14:CU31)</f>
        <v>63947.554000000004</v>
      </c>
      <c r="CV32" s="140">
        <f>SUM(CV14:CV31)</f>
        <v>63867.822000000007</v>
      </c>
      <c r="CW32" s="145">
        <f>IF(ISERROR(CV32/CU32*100),,CV32/CU32*100)</f>
        <v>99.875316575830254</v>
      </c>
      <c r="CX32" s="140">
        <v>27363.199999999997</v>
      </c>
      <c r="CY32" s="140">
        <f>SUM(CY14:CY31)</f>
        <v>27501.499999999996</v>
      </c>
      <c r="CZ32" s="140">
        <f>SUM(CZ14:CZ31)</f>
        <v>27393.451639999996</v>
      </c>
      <c r="DA32" s="145">
        <f>IF(ISERROR(CZ32/CY32*100),,CZ32/CY32*100)</f>
        <v>99.607118302638028</v>
      </c>
      <c r="DB32" s="140">
        <v>52.2</v>
      </c>
      <c r="DC32" s="140">
        <f>SUM(DC14:DC31)</f>
        <v>52.2</v>
      </c>
      <c r="DD32" s="140">
        <f>SUM(DD14:DD31)</f>
        <v>44.384500000000003</v>
      </c>
      <c r="DE32" s="145">
        <f>IF(ISERROR(DD32/DC32*100),,DD32/DC32*100)</f>
        <v>85.027777777777786</v>
      </c>
      <c r="DF32" s="140">
        <v>14671</v>
      </c>
      <c r="DG32" s="140">
        <f>SUM(DG14:DG31)</f>
        <v>14671</v>
      </c>
      <c r="DH32" s="140">
        <f>SUM(DH14:DH31)</f>
        <v>14176.969009999997</v>
      </c>
      <c r="DI32" s="145">
        <f>IF(ISERROR(DH32/DG32*100),,DH32/DG32*100)</f>
        <v>96.632601799468318</v>
      </c>
    </row>
    <row r="33" spans="1:128" s="21" customFormat="1" ht="21.75" customHeight="1">
      <c r="A33" s="146"/>
      <c r="B33" s="147"/>
      <c r="C33" s="147"/>
      <c r="D33" s="148"/>
      <c r="E33" s="149"/>
      <c r="F33" s="148"/>
      <c r="G33" s="149"/>
      <c r="H33" s="150"/>
      <c r="I33" s="151"/>
      <c r="J33" s="244"/>
      <c r="K33" s="152"/>
      <c r="L33" s="153"/>
      <c r="M33" s="154"/>
      <c r="N33" s="244"/>
      <c r="O33" s="152"/>
      <c r="P33" s="153"/>
      <c r="Q33" s="154"/>
      <c r="R33" s="244"/>
      <c r="S33" s="152"/>
      <c r="T33" s="153"/>
      <c r="U33" s="154"/>
      <c r="V33" s="244"/>
      <c r="W33" s="152"/>
      <c r="X33" s="153"/>
      <c r="Y33" s="154"/>
      <c r="Z33" s="244"/>
      <c r="AA33" s="152"/>
      <c r="AB33" s="153"/>
      <c r="AC33" s="154"/>
      <c r="AD33" s="244"/>
      <c r="AE33" s="152"/>
      <c r="AF33" s="153"/>
      <c r="AG33" s="154"/>
      <c r="AH33" s="244"/>
      <c r="AI33" s="152"/>
      <c r="AJ33" s="153"/>
      <c r="AK33" s="154"/>
      <c r="AL33" s="244"/>
      <c r="AM33" s="152"/>
      <c r="AN33" s="153"/>
      <c r="AO33" s="154"/>
      <c r="AP33" s="244"/>
      <c r="AQ33" s="152"/>
      <c r="AR33" s="153"/>
      <c r="AS33" s="154"/>
      <c r="AT33" s="244"/>
      <c r="AU33" s="152"/>
      <c r="AV33" s="153"/>
      <c r="AW33" s="154"/>
      <c r="AX33" s="244"/>
      <c r="AY33" s="152"/>
      <c r="AZ33" s="153"/>
      <c r="BA33" s="154"/>
      <c r="BB33" s="244"/>
      <c r="BC33" s="152"/>
      <c r="BD33" s="153"/>
      <c r="BE33" s="154"/>
      <c r="BF33" s="244"/>
      <c r="BG33" s="152"/>
      <c r="BH33" s="153"/>
      <c r="BI33" s="154"/>
      <c r="BJ33" s="244"/>
      <c r="BK33" s="152"/>
      <c r="BL33" s="153"/>
      <c r="BM33" s="154"/>
      <c r="BN33" s="244"/>
      <c r="BO33" s="152"/>
      <c r="BP33" s="153"/>
      <c r="BQ33" s="154"/>
      <c r="BR33" s="244"/>
      <c r="BS33" s="152"/>
      <c r="BT33" s="153"/>
      <c r="BU33" s="154"/>
      <c r="BV33" s="244"/>
      <c r="BW33" s="152"/>
      <c r="BX33" s="153"/>
      <c r="BY33" s="154"/>
      <c r="BZ33" s="244"/>
      <c r="CA33" s="152"/>
      <c r="CB33" s="153"/>
      <c r="CC33" s="154"/>
      <c r="CD33" s="244"/>
      <c r="CE33" s="152"/>
      <c r="CF33" s="153"/>
      <c r="CG33" s="154"/>
      <c r="CH33" s="244"/>
      <c r="CI33" s="152"/>
      <c r="CJ33" s="153"/>
      <c r="CK33" s="154"/>
      <c r="CL33" s="244"/>
      <c r="CM33" s="152"/>
      <c r="CN33" s="153"/>
      <c r="CO33" s="154"/>
      <c r="CP33" s="244"/>
      <c r="CQ33" s="152"/>
      <c r="CR33" s="153"/>
      <c r="CS33" s="154"/>
      <c r="CT33" s="244">
        <v>0</v>
      </c>
      <c r="CU33" s="152"/>
      <c r="CV33" s="153"/>
      <c r="CW33" s="154"/>
      <c r="CX33" s="244"/>
      <c r="CY33" s="152"/>
      <c r="CZ33" s="153"/>
      <c r="DA33" s="154"/>
      <c r="DB33" s="244"/>
      <c r="DC33" s="152"/>
      <c r="DD33" s="153"/>
      <c r="DE33" s="154"/>
      <c r="DF33" s="244"/>
      <c r="DG33" s="152"/>
      <c r="DH33" s="153"/>
      <c r="DI33" s="154"/>
    </row>
    <row r="34" spans="1:128" s="21" customFormat="1" ht="21.75" customHeight="1">
      <c r="A34" s="135" t="s">
        <v>48</v>
      </c>
      <c r="B34" s="155">
        <f t="shared" ref="B34:C35" si="32">CT34+J34+CD34+CL34+AP34+AD34+AH34+AL34+BV34+AX34+AT34+BF34+Z34+DF34+CH34+CX34+BR34+BJ34+DB34+BN34+CP34+N34+BB34+BZ34+R34+V34</f>
        <v>783080.80848000001</v>
      </c>
      <c r="C34" s="155">
        <f t="shared" si="32"/>
        <v>808986.1540000001</v>
      </c>
      <c r="D34" s="156">
        <f>'[3]Исполнение для администрации_КБ'!T34</f>
        <v>808986.15399999998</v>
      </c>
      <c r="E34" s="157">
        <f t="shared" ref="E34:E35" si="33">D34-C34</f>
        <v>0</v>
      </c>
      <c r="F34" s="156">
        <f>'[3]Исполнение для администрации_КБ'!U34</f>
        <v>808573.05318999989</v>
      </c>
      <c r="G34" s="157">
        <f t="shared" ref="G34:G35" si="34">F34-H34</f>
        <v>0</v>
      </c>
      <c r="H34" s="158">
        <f t="shared" ref="H34:H35" si="35">CV34+L34+CF34+CN34+AR34+AF34+AJ34+AN34+BX34+AZ34+AV34+BH34+AB34+DH34+CJ34+CZ34+BT34+BL34+DD34+BP34+CR34+P34+BD34+CB34+T34+X34</f>
        <v>808573.05319000001</v>
      </c>
      <c r="I34" s="136">
        <f t="shared" si="4"/>
        <v>99.94893598512688</v>
      </c>
      <c r="J34" s="401">
        <v>2419.3864800000001</v>
      </c>
      <c r="K34" s="159">
        <f>'[4]Проверочная  таблица'!RK32/1000</f>
        <v>3575.4479999999999</v>
      </c>
      <c r="L34" s="159">
        <f>'[4]Проверочная  таблица'!RL32/1000</f>
        <v>3575.4479999999999</v>
      </c>
      <c r="M34" s="133">
        <f t="shared" ref="M34:M35" si="36">IF(ISERROR(L34/K34*100),,L34/K34*100)</f>
        <v>100</v>
      </c>
      <c r="N34" s="401">
        <v>611.96199999999999</v>
      </c>
      <c r="O34" s="159">
        <f>'[4]Проверочная  таблица'!RM32/1000</f>
        <v>611.96199999999999</v>
      </c>
      <c r="P34" s="159">
        <f>'[4]Проверочная  таблица'!RN32/1000</f>
        <v>595.90800000000002</v>
      </c>
      <c r="Q34" s="133">
        <f t="shared" ref="Q34:Q35" si="37">IF(ISERROR(P34/O34*100),,P34/O34*100)</f>
        <v>97.376634496913212</v>
      </c>
      <c r="R34" s="401">
        <v>1223.73</v>
      </c>
      <c r="S34" s="159">
        <f>'[4]Проверочная  таблица'!RO32/1000</f>
        <v>1223.73</v>
      </c>
      <c r="T34" s="159">
        <f>'[4]Проверочная  таблица'!RP32/1000</f>
        <v>1191.816</v>
      </c>
      <c r="U34" s="133">
        <f t="shared" ref="U34:U35" si="38">IF(ISERROR(T34/S34*100),,T34/S34*100)</f>
        <v>97.392071780539823</v>
      </c>
      <c r="V34" s="401">
        <v>1000</v>
      </c>
      <c r="W34" s="159">
        <f>'[4]Субвенция  на  полномочия'!D26/1000</f>
        <v>1000</v>
      </c>
      <c r="X34" s="159">
        <f>'[4]Субвенция  на  полномочия'!E26/1000</f>
        <v>799.27099999999996</v>
      </c>
      <c r="Y34" s="133">
        <f t="shared" ref="Y34:Y35" si="39">IF(ISERROR(X34/W34*100),,X34/W34*100)</f>
        <v>79.927099999999996</v>
      </c>
      <c r="Z34" s="401">
        <v>0</v>
      </c>
      <c r="AA34" s="159">
        <f>'[4]Субвенция  на  полномочия'!F26/1000</f>
        <v>0</v>
      </c>
      <c r="AB34" s="159">
        <f>'[4]Субвенция  на  полномочия'!G26/1000</f>
        <v>0</v>
      </c>
      <c r="AC34" s="133">
        <f t="shared" ref="AC34:AC35" si="40">IF(ISERROR(AB34/AA34*100),,AB34/AA34*100)</f>
        <v>0</v>
      </c>
      <c r="AD34" s="401">
        <v>9207</v>
      </c>
      <c r="AE34" s="159">
        <f>'[4]Проверочная  таблица'!RE32/1000</f>
        <v>22243.59</v>
      </c>
      <c r="AF34" s="159">
        <f>'[4]Проверочная  таблица'!RF32/1000</f>
        <v>22243.59</v>
      </c>
      <c r="AG34" s="133">
        <f t="shared" ref="AG34:AG35" si="41">IF(ISERROR(AF34/AE34*100),,AF34/AE34*100)</f>
        <v>100</v>
      </c>
      <c r="AH34" s="401">
        <v>40909</v>
      </c>
      <c r="AI34" s="159">
        <f>'[4]Субвенция  на  полномочия'!H26/1000</f>
        <v>40909</v>
      </c>
      <c r="AJ34" s="159">
        <f>'[4]Субвенция  на  полномочия'!I26/1000</f>
        <v>40909</v>
      </c>
      <c r="AK34" s="133">
        <f t="shared" ref="AK34:AK35" si="42">IF(ISERROR(AJ34/AI34*100),,AJ34/AI34*100)</f>
        <v>100</v>
      </c>
      <c r="AL34" s="401">
        <v>4965.13</v>
      </c>
      <c r="AM34" s="159">
        <f>'[4]Субвенция  на  полномочия'!J26/1000</f>
        <v>5404.2300000000014</v>
      </c>
      <c r="AN34" s="159">
        <f>'[4]Субвенция  на  полномочия'!K26/1000</f>
        <v>5404.23</v>
      </c>
      <c r="AO34" s="133">
        <f t="shared" ref="AO34:AO35" si="43">IF(ISERROR(AN34/AM34*100),,AN34/AM34*100)</f>
        <v>99.999999999999972</v>
      </c>
      <c r="AP34" s="401">
        <v>1225.7</v>
      </c>
      <c r="AQ34" s="159">
        <f>'[4]Субвенция  на  полномочия'!L26/1000</f>
        <v>1225.7</v>
      </c>
      <c r="AR34" s="159">
        <f>'[4]Субвенция  на  полномочия'!M26/1000</f>
        <v>1225.7</v>
      </c>
      <c r="AS34" s="133">
        <f t="shared" ref="AS34:AS35" si="44">IF(ISERROR(AR34/AQ34*100),,AR34/AQ34*100)</f>
        <v>100</v>
      </c>
      <c r="AT34" s="401">
        <v>502.5</v>
      </c>
      <c r="AU34" s="159">
        <f>'[4]Субвенция  на  полномочия'!N26/1000</f>
        <v>351.75</v>
      </c>
      <c r="AV34" s="159">
        <f>'[4]Субвенция  на  полномочия'!O26/1000</f>
        <v>351.75</v>
      </c>
      <c r="AW34" s="133">
        <f t="shared" ref="AW34:AW35" si="45">IF(ISERROR(AV34/AU34*100),,AV34/AU34*100)</f>
        <v>100</v>
      </c>
      <c r="AX34" s="401">
        <v>30496</v>
      </c>
      <c r="AY34" s="159">
        <f>'[4]Проверочная  таблица'!RC32/1000</f>
        <v>30219.781999999999</v>
      </c>
      <c r="AZ34" s="159">
        <f>'[4]Проверочная  таблица'!RD32/1000</f>
        <v>30197.59</v>
      </c>
      <c r="BA34" s="133">
        <f t="shared" ref="BA34:BA35" si="46">IF(ISERROR(AZ34/AY34*100),,AZ34/AY34*100)</f>
        <v>99.92656465887147</v>
      </c>
      <c r="BB34" s="401">
        <v>1254.2</v>
      </c>
      <c r="BC34" s="159">
        <f>'[4]Субвенция  на  полномочия'!P26/1000</f>
        <v>1792.92</v>
      </c>
      <c r="BD34" s="159">
        <f>'[4]Субвенция  на  полномочия'!Q26/1000</f>
        <v>1792.92</v>
      </c>
      <c r="BE34" s="133">
        <f t="shared" ref="BE34:BE35" si="47">IF(ISERROR(BD34/BC34*100),,BD34/BC34*100)</f>
        <v>100</v>
      </c>
      <c r="BF34" s="401">
        <v>4832.1000000000004</v>
      </c>
      <c r="BG34" s="159">
        <f>'[4]Субвенция  на  полномочия'!R26/1000</f>
        <v>4832.1000000000004</v>
      </c>
      <c r="BH34" s="159">
        <f>'[4]Субвенция  на  полномочия'!S26/1000</f>
        <v>4832.1000000000004</v>
      </c>
      <c r="BI34" s="133">
        <f t="shared" ref="BI34:BI35" si="48">IF(ISERROR(BH34/BG34*100),,BH34/BG34*100)</f>
        <v>100</v>
      </c>
      <c r="BJ34" s="401">
        <v>952.6</v>
      </c>
      <c r="BK34" s="159">
        <f>'[4]Субвенция  на  полномочия'!T26/1000</f>
        <v>952.6</v>
      </c>
      <c r="BL34" s="159">
        <f>'[4]Субвенция  на  полномочия'!U26/1000</f>
        <v>952.6</v>
      </c>
      <c r="BM34" s="133">
        <f t="shared" ref="BM34:BM35" si="49">IF(ISERROR(BL34/BK34*100),,BL34/BK34*100)</f>
        <v>100</v>
      </c>
      <c r="BN34" s="401">
        <v>324539</v>
      </c>
      <c r="BO34" s="159">
        <f>'[4]Субвенция  на  полномочия'!V26/1000</f>
        <v>324539</v>
      </c>
      <c r="BP34" s="159">
        <f>'[4]Субвенция  на  полномочия'!W26/1000</f>
        <v>324539</v>
      </c>
      <c r="BQ34" s="133">
        <f t="shared" ref="BQ34:BQ35" si="50">IF(ISERROR(BP34/BO34*100),,BP34/BO34*100)</f>
        <v>100</v>
      </c>
      <c r="BR34" s="401">
        <v>333545</v>
      </c>
      <c r="BS34" s="159">
        <f>'[4]Субвенция  на  полномочия'!X26/1000</f>
        <v>343385.92300000001</v>
      </c>
      <c r="BT34" s="159">
        <f>'[4]Субвенция  на  полномочия'!Y26/1000</f>
        <v>343385.92300000001</v>
      </c>
      <c r="BU34" s="133">
        <f t="shared" ref="BU34:BU35" si="51">IF(ISERROR(BT34/BS34*100),,BT34/BS34*100)</f>
        <v>100</v>
      </c>
      <c r="BV34" s="401">
        <v>10836</v>
      </c>
      <c r="BW34" s="159">
        <f>'[4]Субвенция  на  полномочия'!Z26/1000</f>
        <v>10836</v>
      </c>
      <c r="BX34" s="159">
        <f>'[4]Субвенция  на  полномочия'!AA26/1000</f>
        <v>10836</v>
      </c>
      <c r="BY34" s="133">
        <f t="shared" ref="BY34:BY35" si="52">IF(ISERROR(BX34/BW34*100),,BX34/BW34*100)</f>
        <v>100</v>
      </c>
      <c r="BZ34" s="401">
        <v>25</v>
      </c>
      <c r="CA34" s="159">
        <f>'[4]Субвенция  на  полномочия'!AB26/1000</f>
        <v>6.7990000000000004</v>
      </c>
      <c r="CB34" s="159">
        <f>'[4]Субвенция  на  полномочия'!AC26/1000</f>
        <v>6.7990000000000004</v>
      </c>
      <c r="CC34" s="133">
        <f t="shared" ref="CC34:CC35" si="53">IF(ISERROR(CB34/CA34*100),,CB34/CA34*100)</f>
        <v>100</v>
      </c>
      <c r="CD34" s="401">
        <v>4093</v>
      </c>
      <c r="CE34" s="159">
        <f>'[4]Субвенция  на  полномочия'!AD26/1000</f>
        <v>4093</v>
      </c>
      <c r="CF34" s="159">
        <f>'[4]Субвенция  на  полномочия'!AE26/1000</f>
        <v>4093</v>
      </c>
      <c r="CG34" s="133">
        <f t="shared" ref="CG34:CG35" si="54">IF(ISERROR(CF34/CE34*100),,CF34/CE34*100)</f>
        <v>100</v>
      </c>
      <c r="CH34" s="401">
        <v>3000</v>
      </c>
      <c r="CI34" s="159">
        <f>'[4]Субвенция  на  полномочия'!AF26/1000</f>
        <v>3000</v>
      </c>
      <c r="CJ34" s="159">
        <f>'[4]Субвенция  на  полномочия'!AG26/1000</f>
        <v>2857.7970499999997</v>
      </c>
      <c r="CK34" s="133">
        <f t="shared" ref="CK34:CK35" si="55">IF(ISERROR(CJ34/CI34*100),,CJ34/CI34*100)</f>
        <v>95.259901666666664</v>
      </c>
      <c r="CL34" s="401">
        <v>1212.7</v>
      </c>
      <c r="CM34" s="159">
        <f>'[4]Субвенция  на  полномочия'!AH26/1000</f>
        <v>1212.7</v>
      </c>
      <c r="CN34" s="159">
        <f>'[4]Субвенция  на  полномочия'!AI26/1000</f>
        <v>1212.7</v>
      </c>
      <c r="CO34" s="133">
        <f t="shared" ref="CO34:CO35" si="56">IF(ISERROR(CN34/CM34*100),,CN34/CM34*100)</f>
        <v>100</v>
      </c>
      <c r="CP34" s="401">
        <v>933.8</v>
      </c>
      <c r="CQ34" s="159">
        <f>'[4]Субвенция  на  полномочия'!AJ26/1000</f>
        <v>1333.8</v>
      </c>
      <c r="CR34" s="159">
        <f>'[4]Субвенция  на  полномочия'!AK26/1000</f>
        <v>1333.7911399999998</v>
      </c>
      <c r="CS34" s="133">
        <f t="shared" ref="CS34:CS35" si="57">IF(ISERROR(CR34/CQ34*100),,CR34/CQ34*100)</f>
        <v>99.99933573249362</v>
      </c>
      <c r="CT34" s="401">
        <v>5280</v>
      </c>
      <c r="CU34" s="159">
        <f>'[4]Проверочная  таблица'!RQ32/1000</f>
        <v>6219.12</v>
      </c>
      <c r="CV34" s="159">
        <f>'[4]Проверочная  таблица'!RT32/1000</f>
        <v>6219.12</v>
      </c>
      <c r="CW34" s="133">
        <f t="shared" ref="CW34:CW35" si="58">IF(ISERROR(CV34/CU34*100),,CV34/CU34*100)</f>
        <v>100</v>
      </c>
      <c r="CX34" s="401">
        <v>0</v>
      </c>
      <c r="CY34" s="159">
        <f>'[4]Проверочная  таблица'!RG32/1000</f>
        <v>0</v>
      </c>
      <c r="CZ34" s="159">
        <f>'[4]Проверочная  таблица'!RH32/1000</f>
        <v>0</v>
      </c>
      <c r="DA34" s="133">
        <f t="shared" ref="DA34:DA35" si="59">IF(ISERROR(CZ34/CY34*100),,CZ34/CY34*100)</f>
        <v>0</v>
      </c>
      <c r="DB34" s="401">
        <v>17</v>
      </c>
      <c r="DC34" s="159">
        <f>'[4]Проверочная  таблица'!RI32/1000</f>
        <v>17</v>
      </c>
      <c r="DD34" s="159">
        <f>'[4]Проверочная  таблица'!RJ32/1000</f>
        <v>17</v>
      </c>
      <c r="DE34" s="133">
        <f t="shared" ref="DE34:DE35" si="60">IF(ISERROR(DD34/DC34*100),,DD34/DC34*100)</f>
        <v>100</v>
      </c>
      <c r="DF34" s="401">
        <v>0</v>
      </c>
      <c r="DG34" s="159">
        <f>'[4]Субвенция  на  полномочия'!AL26/1000</f>
        <v>0</v>
      </c>
      <c r="DH34" s="159">
        <f>'[4]Субвенция  на  полномочия'!AM26/1000</f>
        <v>0</v>
      </c>
      <c r="DI34" s="133">
        <f t="shared" ref="DI34:DI35" si="61">IF(ISERROR(DH34/DG34*100),,DH34/DG34*100)</f>
        <v>0</v>
      </c>
    </row>
    <row r="35" spans="1:128" s="21" customFormat="1" ht="21.75" customHeight="1" thickBot="1">
      <c r="A35" s="146" t="s">
        <v>49</v>
      </c>
      <c r="B35" s="129">
        <f t="shared" si="32"/>
        <v>4118760.8014000002</v>
      </c>
      <c r="C35" s="129">
        <f t="shared" si="32"/>
        <v>4204484.4300000006</v>
      </c>
      <c r="D35" s="130">
        <f>'[3]Исполнение для администрации_КБ'!T35</f>
        <v>4204484.43</v>
      </c>
      <c r="E35" s="131">
        <f t="shared" si="33"/>
        <v>0</v>
      </c>
      <c r="F35" s="130">
        <f>'[3]Исполнение для администрации_КБ'!U35</f>
        <v>4202671.9042400001</v>
      </c>
      <c r="G35" s="131">
        <f t="shared" si="34"/>
        <v>0</v>
      </c>
      <c r="H35" s="132">
        <f t="shared" si="35"/>
        <v>4202671.9042400001</v>
      </c>
      <c r="I35" s="138">
        <f t="shared" si="4"/>
        <v>99.956890653534884</v>
      </c>
      <c r="J35" s="354">
        <v>4712.6013999999996</v>
      </c>
      <c r="K35" s="134">
        <f>'[4]Проверочная  таблица'!RK33/1000</f>
        <v>6321.4040000000005</v>
      </c>
      <c r="L35" s="134">
        <f>'[4]Проверочная  таблица'!RL33/1000</f>
        <v>6194.9947999999995</v>
      </c>
      <c r="M35" s="133">
        <f t="shared" si="36"/>
        <v>98.000298667827579</v>
      </c>
      <c r="N35" s="354">
        <v>6119.62</v>
      </c>
      <c r="O35" s="134">
        <f>'[4]Проверочная  таблица'!RM33/1000</f>
        <v>6569.42</v>
      </c>
      <c r="P35" s="134">
        <f>'[4]Проверочная  таблица'!RN33/1000</f>
        <v>6507.4319999999998</v>
      </c>
      <c r="Q35" s="133">
        <f t="shared" si="37"/>
        <v>99.05641593930666</v>
      </c>
      <c r="R35" s="354">
        <v>9177.98</v>
      </c>
      <c r="S35" s="134">
        <f>'[4]Проверочная  таблица'!RO33/1000</f>
        <v>10745.109999999999</v>
      </c>
      <c r="T35" s="134">
        <f>'[4]Проверочная  таблица'!RP33/1000</f>
        <v>10699.727999999999</v>
      </c>
      <c r="U35" s="133">
        <f t="shared" si="38"/>
        <v>99.577649740207406</v>
      </c>
      <c r="V35" s="354">
        <v>3329.3</v>
      </c>
      <c r="W35" s="134">
        <f>'[4]Субвенция  на  полномочия'!D27/1000</f>
        <v>2649.9940000000001</v>
      </c>
      <c r="X35" s="134">
        <f>'[4]Субвенция  на  полномочия'!E27/1000</f>
        <v>1631.8574699999999</v>
      </c>
      <c r="Y35" s="133">
        <f t="shared" si="39"/>
        <v>61.579666595471529</v>
      </c>
      <c r="Z35" s="354">
        <v>0</v>
      </c>
      <c r="AA35" s="134">
        <f>'[4]Субвенция  на  полномочия'!F27/1000</f>
        <v>0</v>
      </c>
      <c r="AB35" s="134">
        <f>'[4]Субвенция  на  полномочия'!G27/1000</f>
        <v>0</v>
      </c>
      <c r="AC35" s="133">
        <f t="shared" si="40"/>
        <v>0</v>
      </c>
      <c r="AD35" s="354">
        <v>58150</v>
      </c>
      <c r="AE35" s="134">
        <f>'[4]Проверочная  таблица'!RE33/1000</f>
        <v>135851.984</v>
      </c>
      <c r="AF35" s="134">
        <f>'[4]Проверочная  таблица'!RF33/1000</f>
        <v>135851.984</v>
      </c>
      <c r="AG35" s="133">
        <f t="shared" si="41"/>
        <v>100</v>
      </c>
      <c r="AH35" s="354">
        <v>211688</v>
      </c>
      <c r="AI35" s="134">
        <f>'[4]Субвенция  на  полномочия'!H27/1000</f>
        <v>198252.09099999999</v>
      </c>
      <c r="AJ35" s="134">
        <f>'[4]Субвенция  на  полномочия'!I27/1000</f>
        <v>198249.815</v>
      </c>
      <c r="AK35" s="133">
        <f t="shared" si="42"/>
        <v>99.998851966711428</v>
      </c>
      <c r="AL35" s="354">
        <v>23820</v>
      </c>
      <c r="AM35" s="134">
        <f>'[4]Субвенция  на  полномочия'!J27/1000</f>
        <v>23820</v>
      </c>
      <c r="AN35" s="134">
        <f>'[4]Субвенция  на  полномочия'!K27/1000</f>
        <v>23819.86</v>
      </c>
      <c r="AO35" s="133">
        <f t="shared" si="43"/>
        <v>99.999412258606213</v>
      </c>
      <c r="AP35" s="354">
        <v>5851.8</v>
      </c>
      <c r="AQ35" s="134">
        <f>'[4]Субвенция  на  полномочия'!L27/1000</f>
        <v>5748.8770000000004</v>
      </c>
      <c r="AR35" s="134">
        <f>'[4]Субвенция  на  полномочия'!M27/1000</f>
        <v>5650.42029</v>
      </c>
      <c r="AS35" s="133">
        <f t="shared" si="44"/>
        <v>98.287374908177711</v>
      </c>
      <c r="AT35" s="354">
        <v>1005</v>
      </c>
      <c r="AU35" s="134">
        <f>'[4]Субвенция  на  полномочия'!N27/1000</f>
        <v>1005</v>
      </c>
      <c r="AV35" s="134">
        <f>'[4]Субвенция  на  полномочия'!O27/1000</f>
        <v>1005</v>
      </c>
      <c r="AW35" s="133">
        <f t="shared" si="45"/>
        <v>100</v>
      </c>
      <c r="AX35" s="354">
        <v>99040.4</v>
      </c>
      <c r="AY35" s="134">
        <f>'[4]Проверочная  таблица'!RC33/1000</f>
        <v>90368.251999999993</v>
      </c>
      <c r="AZ35" s="134">
        <f>'[4]Проверочная  таблица'!RD33/1000</f>
        <v>90368.251999999993</v>
      </c>
      <c r="BA35" s="133">
        <f t="shared" si="46"/>
        <v>100</v>
      </c>
      <c r="BB35" s="354">
        <v>6753.7</v>
      </c>
      <c r="BC35" s="134">
        <f>'[4]Субвенция  на  полномочия'!P27/1000</f>
        <v>6528.48</v>
      </c>
      <c r="BD35" s="134">
        <f>'[4]Субвенция  на  полномочия'!Q27/1000</f>
        <v>6528.48</v>
      </c>
      <c r="BE35" s="133">
        <f t="shared" si="47"/>
        <v>100</v>
      </c>
      <c r="BF35" s="354">
        <v>23705.3</v>
      </c>
      <c r="BG35" s="134">
        <f>'[4]Субвенция  на  полномочия'!R27/1000</f>
        <v>23705.3</v>
      </c>
      <c r="BH35" s="134">
        <f>'[4]Субвенция  на  полномочия'!S27/1000</f>
        <v>23705.3</v>
      </c>
      <c r="BI35" s="133">
        <f t="shared" si="48"/>
        <v>100</v>
      </c>
      <c r="BJ35" s="354">
        <v>1009.1</v>
      </c>
      <c r="BK35" s="134">
        <f>'[4]Субвенция  на  полномочия'!T27/1000</f>
        <v>1009.1</v>
      </c>
      <c r="BL35" s="134">
        <f>'[4]Субвенция  на  полномочия'!U27/1000</f>
        <v>1009.1</v>
      </c>
      <c r="BM35" s="133">
        <f t="shared" si="49"/>
        <v>100</v>
      </c>
      <c r="BN35" s="354">
        <v>1690583</v>
      </c>
      <c r="BO35" s="134">
        <f>'[4]Субвенция  на  полномочия'!V27/1000</f>
        <v>1627560</v>
      </c>
      <c r="BP35" s="134">
        <f>'[4]Субвенция  на  полномочия'!W27/1000</f>
        <v>1627560</v>
      </c>
      <c r="BQ35" s="133">
        <f t="shared" si="50"/>
        <v>100</v>
      </c>
      <c r="BR35" s="354">
        <v>1892583.6</v>
      </c>
      <c r="BS35" s="134">
        <f>'[4]Субвенция  на  полномочия'!X27/1000</f>
        <v>1981477.0180000002</v>
      </c>
      <c r="BT35" s="134">
        <f>'[4]Субвенция  на  полномочия'!Y27/1000</f>
        <v>1981477.0179999999</v>
      </c>
      <c r="BU35" s="133">
        <f t="shared" si="51"/>
        <v>99.999999999999986</v>
      </c>
      <c r="BV35" s="354">
        <v>24605</v>
      </c>
      <c r="BW35" s="134">
        <f>'[4]Субвенция  на  полномочия'!Z27/1000</f>
        <v>24605</v>
      </c>
      <c r="BX35" s="134">
        <f>'[4]Субвенция  на  полномочия'!AA27/1000</f>
        <v>24605</v>
      </c>
      <c r="BY35" s="133">
        <f t="shared" si="52"/>
        <v>100</v>
      </c>
      <c r="BZ35" s="354">
        <v>102</v>
      </c>
      <c r="CA35" s="134">
        <f>'[4]Субвенция  на  полномочия'!AB27/1000</f>
        <v>0</v>
      </c>
      <c r="CB35" s="134">
        <f>'[4]Субвенция  на  полномочия'!AC27/1000</f>
        <v>0</v>
      </c>
      <c r="CC35" s="133">
        <f t="shared" si="53"/>
        <v>0</v>
      </c>
      <c r="CD35" s="354">
        <v>8356</v>
      </c>
      <c r="CE35" s="134">
        <f>'[4]Субвенция  на  полномочия'!AD27/1000</f>
        <v>8606</v>
      </c>
      <c r="CF35" s="134">
        <f>'[4]Субвенция  на  полномочия'!AE27/1000</f>
        <v>8606</v>
      </c>
      <c r="CG35" s="133">
        <f t="shared" si="54"/>
        <v>100</v>
      </c>
      <c r="CH35" s="354">
        <v>7000</v>
      </c>
      <c r="CI35" s="134">
        <f>'[4]Субвенция  на  полномочия'!AF27/1000</f>
        <v>7030</v>
      </c>
      <c r="CJ35" s="134">
        <f>'[4]Субвенция  на  полномочия'!AG27/1000</f>
        <v>7021.5860899999998</v>
      </c>
      <c r="CK35" s="133">
        <f t="shared" si="55"/>
        <v>99.880314224751061</v>
      </c>
      <c r="CL35" s="354">
        <v>5594.4</v>
      </c>
      <c r="CM35" s="134">
        <f>'[4]Субвенция  на  полномочия'!AH27/1000</f>
        <v>5594.4</v>
      </c>
      <c r="CN35" s="134">
        <f>'[4]Субвенция  на  полномочия'!AI27/1000</f>
        <v>5181.1410900000001</v>
      </c>
      <c r="CO35" s="133">
        <f t="shared" si="56"/>
        <v>92.61298959673961</v>
      </c>
      <c r="CP35" s="354">
        <v>6194</v>
      </c>
      <c r="CQ35" s="134">
        <f>'[4]Субвенция  на  полномочия'!AJ27/1000</f>
        <v>7244</v>
      </c>
      <c r="CR35" s="134">
        <f>'[4]Субвенция  на  полномочия'!AK27/1000</f>
        <v>7207.348</v>
      </c>
      <c r="CS35" s="133">
        <f t="shared" si="57"/>
        <v>99.494036443953618</v>
      </c>
      <c r="CT35" s="354">
        <v>29310</v>
      </c>
      <c r="CU35" s="134">
        <f>'[4]Проверочная  таблица'!RQ33/1000</f>
        <v>29723</v>
      </c>
      <c r="CV35" s="134">
        <f>'[4]Проверочная  таблица'!RT33/1000</f>
        <v>29723</v>
      </c>
      <c r="CW35" s="133">
        <f t="shared" si="58"/>
        <v>100</v>
      </c>
      <c r="CX35" s="354"/>
      <c r="CY35" s="134">
        <f>'[4]Проверочная  таблица'!RG33/1000</f>
        <v>0</v>
      </c>
      <c r="CZ35" s="134">
        <f>'[4]Проверочная  таблица'!RH33/1000</f>
        <v>0</v>
      </c>
      <c r="DA35" s="133">
        <f t="shared" si="59"/>
        <v>0</v>
      </c>
      <c r="DB35" s="354">
        <v>70</v>
      </c>
      <c r="DC35" s="134">
        <f>'[4]Проверочная  таблица'!RI33/1000</f>
        <v>70</v>
      </c>
      <c r="DD35" s="134">
        <f>'[4]Проверочная  таблица'!RJ33/1000</f>
        <v>68.587500000000006</v>
      </c>
      <c r="DE35" s="133">
        <f t="shared" si="60"/>
        <v>97.982142857142861</v>
      </c>
      <c r="DF35" s="354">
        <v>0</v>
      </c>
      <c r="DG35" s="134">
        <f>'[4]Субвенция  на  полномочия'!AL27/1000</f>
        <v>0</v>
      </c>
      <c r="DH35" s="134">
        <f>'[4]Субвенция  на  полномочия'!AM27/1000</f>
        <v>0</v>
      </c>
      <c r="DI35" s="133">
        <f t="shared" si="61"/>
        <v>0</v>
      </c>
    </row>
    <row r="36" spans="1:128" s="21" customFormat="1" ht="21.75" customHeight="1" thickBot="1">
      <c r="A36" s="161" t="s">
        <v>50</v>
      </c>
      <c r="B36" s="140">
        <f t="shared" ref="B36:H36" si="62">SUM(B34:B35)</f>
        <v>4901841.6098800004</v>
      </c>
      <c r="C36" s="140">
        <f t="shared" si="62"/>
        <v>5013470.5840000007</v>
      </c>
      <c r="D36" s="141">
        <f t="shared" si="62"/>
        <v>5013470.5839999998</v>
      </c>
      <c r="E36" s="142">
        <f t="shared" si="62"/>
        <v>0</v>
      </c>
      <c r="F36" s="141">
        <f t="shared" si="62"/>
        <v>5011244.9574299995</v>
      </c>
      <c r="G36" s="142">
        <f t="shared" si="62"/>
        <v>0</v>
      </c>
      <c r="H36" s="162">
        <f t="shared" si="62"/>
        <v>5011244.9574300004</v>
      </c>
      <c r="I36" s="145">
        <f t="shared" si="4"/>
        <v>99.955607068342971</v>
      </c>
      <c r="J36" s="162">
        <f>SUM(J34:J35)</f>
        <v>7131.9878799999997</v>
      </c>
      <c r="K36" s="162">
        <f>SUM(K34:K35)</f>
        <v>9896.8520000000008</v>
      </c>
      <c r="L36" s="163">
        <f>SUM(L34:L35)</f>
        <v>9770.4427999999989</v>
      </c>
      <c r="M36" s="145">
        <f>IF(ISERROR(L36/K36*100),,L36/K36*100)</f>
        <v>98.722733248915901</v>
      </c>
      <c r="N36" s="162">
        <f>SUM(N34:N35)</f>
        <v>6731.5820000000003</v>
      </c>
      <c r="O36" s="162">
        <f>SUM(O34:O35)</f>
        <v>7181.3819999999996</v>
      </c>
      <c r="P36" s="163">
        <f>SUM(P34:P35)</f>
        <v>7103.34</v>
      </c>
      <c r="Q36" s="145">
        <f>IF(ISERROR(P36/O36*100),,P36/O36*100)</f>
        <v>98.913273239050653</v>
      </c>
      <c r="R36" s="162">
        <f>SUM(R34:R35)</f>
        <v>10401.709999999999</v>
      </c>
      <c r="S36" s="162">
        <f>SUM(S34:S35)</f>
        <v>11968.839999999998</v>
      </c>
      <c r="T36" s="163">
        <f>SUM(T34:T35)</f>
        <v>11891.544</v>
      </c>
      <c r="U36" s="145">
        <f>IF(ISERROR(T36/S36*100),,T36/S36*100)</f>
        <v>99.354189712620453</v>
      </c>
      <c r="V36" s="162">
        <f>SUM(V34:V35)</f>
        <v>4329.3</v>
      </c>
      <c r="W36" s="162">
        <f>SUM(W34:W35)</f>
        <v>3649.9940000000001</v>
      </c>
      <c r="X36" s="163">
        <f>SUM(X34:X35)</f>
        <v>2431.1284699999997</v>
      </c>
      <c r="Y36" s="145">
        <f>IF(ISERROR(X36/W36*100),,X36/W36*100)</f>
        <v>66.606368941976342</v>
      </c>
      <c r="Z36" s="162">
        <f>SUM(Z34:Z35)</f>
        <v>0</v>
      </c>
      <c r="AA36" s="162">
        <f>SUM(AA34:AA35)</f>
        <v>0</v>
      </c>
      <c r="AB36" s="163">
        <f>SUM(AB34:AB35)</f>
        <v>0</v>
      </c>
      <c r="AC36" s="145">
        <f>IF(ISERROR(AB36/AA36*100),,AB36/AA36*100)</f>
        <v>0</v>
      </c>
      <c r="AD36" s="162">
        <f>SUM(AD34:AD35)</f>
        <v>67357</v>
      </c>
      <c r="AE36" s="162">
        <f>SUM(AE34:AE35)</f>
        <v>158095.57399999999</v>
      </c>
      <c r="AF36" s="163">
        <f>SUM(AF34:AF35)</f>
        <v>158095.57399999999</v>
      </c>
      <c r="AG36" s="145">
        <f>IF(ISERROR(AF36/AE36*100),,AF36/AE36*100)</f>
        <v>100</v>
      </c>
      <c r="AH36" s="162">
        <f>SUM(AH34:AH35)</f>
        <v>252597</v>
      </c>
      <c r="AI36" s="162">
        <f>SUM(AI34:AI35)</f>
        <v>239161.09099999999</v>
      </c>
      <c r="AJ36" s="163">
        <f>SUM(AJ34:AJ35)</f>
        <v>239158.815</v>
      </c>
      <c r="AK36" s="145">
        <f>IF(ISERROR(AJ36/AI36*100),,AJ36/AI36*100)</f>
        <v>99.999048340183407</v>
      </c>
      <c r="AL36" s="162">
        <f>SUM(AL34:AL35)</f>
        <v>28785.13</v>
      </c>
      <c r="AM36" s="162">
        <f>SUM(AM34:AM35)</f>
        <v>29224.230000000003</v>
      </c>
      <c r="AN36" s="163">
        <f>SUM(AN34:AN35)</f>
        <v>29224.09</v>
      </c>
      <c r="AO36" s="145">
        <f>IF(ISERROR(AN36/AM36*100),,AN36/AM36*100)</f>
        <v>99.999520945462024</v>
      </c>
      <c r="AP36" s="162">
        <f>SUM(AP34:AP35)</f>
        <v>7077.5</v>
      </c>
      <c r="AQ36" s="162">
        <f>SUM(AQ34:AQ35)</f>
        <v>6974.5770000000002</v>
      </c>
      <c r="AR36" s="163">
        <f>SUM(AR34:AR35)</f>
        <v>6876.1202899999998</v>
      </c>
      <c r="AS36" s="145">
        <f>IF(ISERROR(AR36/AQ36*100),,AR36/AQ36*100)</f>
        <v>98.58834865540949</v>
      </c>
      <c r="AT36" s="162">
        <f>SUM(AT34:AT35)</f>
        <v>1507.5</v>
      </c>
      <c r="AU36" s="162">
        <f>SUM(AU34:AU35)</f>
        <v>1356.75</v>
      </c>
      <c r="AV36" s="163">
        <f>SUM(AV34:AV35)</f>
        <v>1356.75</v>
      </c>
      <c r="AW36" s="145">
        <f>IF(ISERROR(AV36/AU36*100),,AV36/AU36*100)</f>
        <v>100</v>
      </c>
      <c r="AX36" s="162">
        <f>SUM(AX34:AX35)</f>
        <v>129536.4</v>
      </c>
      <c r="AY36" s="162">
        <f>SUM(AY34:AY35)</f>
        <v>120588.03399999999</v>
      </c>
      <c r="AZ36" s="163">
        <f>SUM(AZ34:AZ35)</f>
        <v>120565.84199999999</v>
      </c>
      <c r="BA36" s="145">
        <f>IF(ISERROR(AZ36/AY36*100),,AZ36/AY36*100)</f>
        <v>99.981596847328973</v>
      </c>
      <c r="BB36" s="162">
        <f>SUM(BB34:BB35)</f>
        <v>8007.9</v>
      </c>
      <c r="BC36" s="162">
        <f>SUM(BC34:BC35)</f>
        <v>8321.4</v>
      </c>
      <c r="BD36" s="163">
        <f>SUM(BD34:BD35)</f>
        <v>8321.4</v>
      </c>
      <c r="BE36" s="145">
        <f>IF(ISERROR(BD36/BC36*100),,BD36/BC36*100)</f>
        <v>100</v>
      </c>
      <c r="BF36" s="162">
        <f>SUM(BF34:BF35)</f>
        <v>28537.4</v>
      </c>
      <c r="BG36" s="162">
        <f>SUM(BG34:BG35)</f>
        <v>28537.4</v>
      </c>
      <c r="BH36" s="163">
        <f>SUM(BH34:BH35)</f>
        <v>28537.4</v>
      </c>
      <c r="BI36" s="145">
        <f>IF(ISERROR(BH36/BG36*100),,BH36/BG36*100)</f>
        <v>100</v>
      </c>
      <c r="BJ36" s="162">
        <f>SUM(BJ34:BJ35)</f>
        <v>1961.7</v>
      </c>
      <c r="BK36" s="162">
        <f>SUM(BK34:BK35)</f>
        <v>1961.7</v>
      </c>
      <c r="BL36" s="163">
        <f>SUM(BL34:BL35)</f>
        <v>1961.7</v>
      </c>
      <c r="BM36" s="145">
        <f>IF(ISERROR(BL36/BK36*100),,BL36/BK36*100)</f>
        <v>100</v>
      </c>
      <c r="BN36" s="162">
        <f>SUM(BN34:BN35)</f>
        <v>2015122</v>
      </c>
      <c r="BO36" s="162">
        <f>SUM(BO34:BO35)</f>
        <v>1952099</v>
      </c>
      <c r="BP36" s="163">
        <f>SUM(BP34:BP35)</f>
        <v>1952099</v>
      </c>
      <c r="BQ36" s="145">
        <f>IF(ISERROR(BP36/BO36*100),,BP36/BO36*100)</f>
        <v>100</v>
      </c>
      <c r="BR36" s="162">
        <f>SUM(BR34:BR35)</f>
        <v>2226128.6</v>
      </c>
      <c r="BS36" s="162">
        <f>SUM(BS34:BS35)</f>
        <v>2324862.9410000001</v>
      </c>
      <c r="BT36" s="163">
        <f>SUM(BT34:BT35)</f>
        <v>2324862.9410000001</v>
      </c>
      <c r="BU36" s="145">
        <f>IF(ISERROR(BT36/BS36*100),,BT36/BS36*100)</f>
        <v>100</v>
      </c>
      <c r="BV36" s="162">
        <f>SUM(BV34:BV35)</f>
        <v>35441</v>
      </c>
      <c r="BW36" s="162">
        <f>SUM(BW34:BW35)</f>
        <v>35441</v>
      </c>
      <c r="BX36" s="163">
        <f>SUM(BX34:BX35)</f>
        <v>35441</v>
      </c>
      <c r="BY36" s="145">
        <f>IF(ISERROR(BX36/BW36*100),,BX36/BW36*100)</f>
        <v>100</v>
      </c>
      <c r="BZ36" s="162">
        <f>SUM(BZ34:BZ35)</f>
        <v>127</v>
      </c>
      <c r="CA36" s="162">
        <f>SUM(CA34:CA35)</f>
        <v>6.7990000000000004</v>
      </c>
      <c r="CB36" s="163">
        <f>SUM(CB34:CB35)</f>
        <v>6.7990000000000004</v>
      </c>
      <c r="CC36" s="145">
        <f>IF(ISERROR(CB36/CA36*100),,CB36/CA36*100)</f>
        <v>100</v>
      </c>
      <c r="CD36" s="162">
        <f>SUM(CD34:CD35)</f>
        <v>12449</v>
      </c>
      <c r="CE36" s="162">
        <f>SUM(CE34:CE35)</f>
        <v>12699</v>
      </c>
      <c r="CF36" s="163">
        <f>SUM(CF34:CF35)</f>
        <v>12699</v>
      </c>
      <c r="CG36" s="145">
        <f>IF(ISERROR(CF36/CE36*100),,CF36/CE36*100)</f>
        <v>100</v>
      </c>
      <c r="CH36" s="162">
        <f>SUM(CH34:CH35)</f>
        <v>10000</v>
      </c>
      <c r="CI36" s="162">
        <f>SUM(CI34:CI35)</f>
        <v>10030</v>
      </c>
      <c r="CJ36" s="163">
        <f>SUM(CJ34:CJ35)</f>
        <v>9879.3831399999999</v>
      </c>
      <c r="CK36" s="145">
        <f>IF(ISERROR(CJ36/CI36*100),,CJ36/CI36*100)</f>
        <v>98.498336390827518</v>
      </c>
      <c r="CL36" s="162">
        <f>SUM(CL34:CL35)</f>
        <v>6807.0999999999995</v>
      </c>
      <c r="CM36" s="162">
        <f>SUM(CM34:CM35)</f>
        <v>6807.0999999999995</v>
      </c>
      <c r="CN36" s="163">
        <f>SUM(CN34:CN35)</f>
        <v>6393.8410899999999</v>
      </c>
      <c r="CO36" s="145">
        <f>IF(ISERROR(CN36/CM36*100),,CN36/CM36*100)</f>
        <v>93.929001924461232</v>
      </c>
      <c r="CP36" s="162">
        <f>SUM(CP34:CP35)</f>
        <v>7127.8</v>
      </c>
      <c r="CQ36" s="162">
        <f>SUM(CQ34:CQ35)</f>
        <v>8577.7999999999993</v>
      </c>
      <c r="CR36" s="163">
        <f>SUM(CR34:CR35)</f>
        <v>8541.1391399999993</v>
      </c>
      <c r="CS36" s="145">
        <f>IF(ISERROR(CR36/CQ36*100),,CR36/CQ36*100)</f>
        <v>99.572607661638173</v>
      </c>
      <c r="CT36" s="162">
        <f>SUM(CT34:CT35)</f>
        <v>34590</v>
      </c>
      <c r="CU36" s="162">
        <f>SUM(CU34:CU35)</f>
        <v>35942.120000000003</v>
      </c>
      <c r="CV36" s="163">
        <f>SUM(CV34:CV35)</f>
        <v>35942.120000000003</v>
      </c>
      <c r="CW36" s="145">
        <f>IF(ISERROR(CV36/CU36*100),,CV36/CU36*100)</f>
        <v>100</v>
      </c>
      <c r="CX36" s="162">
        <f>SUM(CX34:CX35)</f>
        <v>0</v>
      </c>
      <c r="CY36" s="162">
        <f>SUM(CY34:CY35)</f>
        <v>0</v>
      </c>
      <c r="CZ36" s="163">
        <f>SUM(CZ34:CZ35)</f>
        <v>0</v>
      </c>
      <c r="DA36" s="145">
        <f>IF(ISERROR(CZ36/CY36*100),,CZ36/CY36*100)</f>
        <v>0</v>
      </c>
      <c r="DB36" s="162">
        <f>SUM(DB34:DB35)</f>
        <v>87</v>
      </c>
      <c r="DC36" s="162">
        <f>SUM(DC34:DC35)</f>
        <v>87</v>
      </c>
      <c r="DD36" s="163">
        <f>SUM(DD34:DD35)</f>
        <v>85.587500000000006</v>
      </c>
      <c r="DE36" s="145">
        <f>IF(ISERROR(DD36/DC36*100),,DD36/DC36*100)</f>
        <v>98.3764367816092</v>
      </c>
      <c r="DF36" s="162">
        <f>SUM(DF34:DF35)</f>
        <v>0</v>
      </c>
      <c r="DG36" s="162">
        <f>SUM(DG34:DG35)</f>
        <v>0</v>
      </c>
      <c r="DH36" s="163">
        <f>SUM(DH34:DH35)</f>
        <v>0</v>
      </c>
      <c r="DI36" s="145">
        <f>IF(ISERROR(DH36/DG36*100),,DH36/DG36*100)</f>
        <v>0</v>
      </c>
    </row>
    <row r="37" spans="1:128" s="21" customFormat="1" ht="21.75" customHeight="1">
      <c r="A37" s="161"/>
      <c r="B37" s="147"/>
      <c r="C37" s="147"/>
      <c r="D37" s="164"/>
      <c r="E37" s="165"/>
      <c r="F37" s="164"/>
      <c r="G37" s="165"/>
      <c r="H37" s="166"/>
      <c r="I37" s="154"/>
      <c r="J37" s="167"/>
      <c r="K37" s="167"/>
      <c r="L37" s="168"/>
      <c r="M37" s="162"/>
      <c r="N37" s="167"/>
      <c r="O37" s="167"/>
      <c r="P37" s="168"/>
      <c r="Q37" s="162"/>
      <c r="R37" s="167"/>
      <c r="S37" s="167"/>
      <c r="T37" s="168"/>
      <c r="U37" s="162"/>
      <c r="V37" s="167"/>
      <c r="W37" s="167"/>
      <c r="X37" s="168"/>
      <c r="Y37" s="162"/>
      <c r="Z37" s="167"/>
      <c r="AA37" s="167"/>
      <c r="AB37" s="168"/>
      <c r="AC37" s="162"/>
      <c r="AD37" s="167"/>
      <c r="AE37" s="167"/>
      <c r="AF37" s="168"/>
      <c r="AG37" s="162"/>
      <c r="AH37" s="167"/>
      <c r="AI37" s="167"/>
      <c r="AJ37" s="168"/>
      <c r="AK37" s="162"/>
      <c r="AL37" s="167"/>
      <c r="AM37" s="167"/>
      <c r="AN37" s="168"/>
      <c r="AO37" s="162"/>
      <c r="AP37" s="167"/>
      <c r="AQ37" s="167"/>
      <c r="AR37" s="168"/>
      <c r="AS37" s="162"/>
      <c r="AT37" s="167"/>
      <c r="AU37" s="167"/>
      <c r="AV37" s="168"/>
      <c r="AW37" s="162"/>
      <c r="AX37" s="167"/>
      <c r="AY37" s="167"/>
      <c r="AZ37" s="168"/>
      <c r="BA37" s="162"/>
      <c r="BB37" s="167"/>
      <c r="BC37" s="167"/>
      <c r="BD37" s="168"/>
      <c r="BE37" s="162"/>
      <c r="BF37" s="167"/>
      <c r="BG37" s="167"/>
      <c r="BH37" s="168"/>
      <c r="BI37" s="162"/>
      <c r="BJ37" s="167"/>
      <c r="BK37" s="167"/>
      <c r="BL37" s="168"/>
      <c r="BM37" s="162"/>
      <c r="BN37" s="167"/>
      <c r="BO37" s="167"/>
      <c r="BP37" s="168"/>
      <c r="BQ37" s="162"/>
      <c r="BR37" s="167"/>
      <c r="BS37" s="167"/>
      <c r="BT37" s="168"/>
      <c r="BU37" s="162"/>
      <c r="BV37" s="167"/>
      <c r="BW37" s="167"/>
      <c r="BX37" s="168"/>
      <c r="BY37" s="162"/>
      <c r="BZ37" s="167"/>
      <c r="CA37" s="167"/>
      <c r="CB37" s="168"/>
      <c r="CC37" s="162"/>
      <c r="CD37" s="167"/>
      <c r="CE37" s="167"/>
      <c r="CF37" s="168"/>
      <c r="CG37" s="162"/>
      <c r="CH37" s="167"/>
      <c r="CI37" s="167"/>
      <c r="CJ37" s="168"/>
      <c r="CK37" s="162"/>
      <c r="CL37" s="167"/>
      <c r="CM37" s="167"/>
      <c r="CN37" s="168"/>
      <c r="CO37" s="162"/>
      <c r="CP37" s="167"/>
      <c r="CQ37" s="167"/>
      <c r="CR37" s="168"/>
      <c r="CS37" s="162"/>
      <c r="CT37" s="167"/>
      <c r="CU37" s="167"/>
      <c r="CV37" s="168"/>
      <c r="CW37" s="162"/>
      <c r="CX37" s="167"/>
      <c r="CY37" s="167"/>
      <c r="CZ37" s="168"/>
      <c r="DA37" s="162"/>
      <c r="DB37" s="167"/>
      <c r="DC37" s="167"/>
      <c r="DD37" s="168"/>
      <c r="DE37" s="162"/>
      <c r="DF37" s="167"/>
      <c r="DG37" s="167"/>
      <c r="DH37" s="168"/>
      <c r="DI37" s="162"/>
    </row>
    <row r="38" spans="1:128" s="21" customFormat="1" ht="21.75" customHeight="1" thickBot="1">
      <c r="A38" s="169"/>
      <c r="B38" s="170"/>
      <c r="C38" s="170"/>
      <c r="D38" s="171"/>
      <c r="E38" s="172"/>
      <c r="F38" s="171"/>
      <c r="G38" s="172"/>
      <c r="H38" s="173"/>
      <c r="I38" s="174"/>
      <c r="J38" s="175"/>
      <c r="K38" s="175"/>
      <c r="L38" s="168"/>
      <c r="M38" s="176"/>
      <c r="N38" s="175"/>
      <c r="O38" s="175"/>
      <c r="P38" s="168"/>
      <c r="Q38" s="176"/>
      <c r="R38" s="175"/>
      <c r="S38" s="175"/>
      <c r="T38" s="168"/>
      <c r="U38" s="176"/>
      <c r="V38" s="175"/>
      <c r="W38" s="175"/>
      <c r="X38" s="168"/>
      <c r="Y38" s="176"/>
      <c r="Z38" s="175"/>
      <c r="AA38" s="175"/>
      <c r="AB38" s="168"/>
      <c r="AC38" s="176"/>
      <c r="AD38" s="175"/>
      <c r="AE38" s="175"/>
      <c r="AF38" s="168"/>
      <c r="AG38" s="176"/>
      <c r="AH38" s="175"/>
      <c r="AI38" s="175"/>
      <c r="AJ38" s="168"/>
      <c r="AK38" s="176"/>
      <c r="AL38" s="175"/>
      <c r="AM38" s="175"/>
      <c r="AN38" s="168"/>
      <c r="AO38" s="176"/>
      <c r="AP38" s="175"/>
      <c r="AQ38" s="175"/>
      <c r="AR38" s="168"/>
      <c r="AS38" s="176"/>
      <c r="AT38" s="175"/>
      <c r="AU38" s="175"/>
      <c r="AV38" s="168"/>
      <c r="AW38" s="176"/>
      <c r="AX38" s="175"/>
      <c r="AY38" s="175"/>
      <c r="AZ38" s="168"/>
      <c r="BA38" s="176"/>
      <c r="BB38" s="175"/>
      <c r="BC38" s="175"/>
      <c r="BD38" s="168"/>
      <c r="BE38" s="176"/>
      <c r="BF38" s="175"/>
      <c r="BG38" s="175"/>
      <c r="BH38" s="168"/>
      <c r="BI38" s="176"/>
      <c r="BJ38" s="175"/>
      <c r="BK38" s="175"/>
      <c r="BL38" s="168"/>
      <c r="BM38" s="176"/>
      <c r="BN38" s="175"/>
      <c r="BO38" s="175"/>
      <c r="BP38" s="168"/>
      <c r="BQ38" s="176"/>
      <c r="BR38" s="175"/>
      <c r="BS38" s="175"/>
      <c r="BT38" s="168"/>
      <c r="BU38" s="176"/>
      <c r="BV38" s="175"/>
      <c r="BW38" s="175"/>
      <c r="BX38" s="168"/>
      <c r="BY38" s="176"/>
      <c r="BZ38" s="175"/>
      <c r="CA38" s="175"/>
      <c r="CB38" s="168"/>
      <c r="CC38" s="176"/>
      <c r="CD38" s="175"/>
      <c r="CE38" s="175"/>
      <c r="CF38" s="168"/>
      <c r="CG38" s="176"/>
      <c r="CH38" s="175"/>
      <c r="CI38" s="175"/>
      <c r="CJ38" s="168"/>
      <c r="CK38" s="176"/>
      <c r="CL38" s="175"/>
      <c r="CM38" s="175"/>
      <c r="CN38" s="168"/>
      <c r="CO38" s="176"/>
      <c r="CP38" s="175"/>
      <c r="CQ38" s="175"/>
      <c r="CR38" s="168"/>
      <c r="CS38" s="176"/>
      <c r="CT38" s="175"/>
      <c r="CU38" s="175"/>
      <c r="CV38" s="168"/>
      <c r="CW38" s="176"/>
      <c r="CX38" s="175"/>
      <c r="CY38" s="175"/>
      <c r="CZ38" s="168"/>
      <c r="DA38" s="176"/>
      <c r="DB38" s="175"/>
      <c r="DC38" s="175"/>
      <c r="DD38" s="168"/>
      <c r="DE38" s="176"/>
      <c r="DF38" s="175"/>
      <c r="DG38" s="175"/>
      <c r="DH38" s="168"/>
      <c r="DI38" s="176"/>
    </row>
    <row r="39" spans="1:128" s="21" customFormat="1" ht="21.75" customHeight="1" thickBot="1">
      <c r="A39" s="177" t="s">
        <v>51</v>
      </c>
      <c r="B39" s="178">
        <f t="shared" ref="B39:H39" si="63">B32+B36</f>
        <v>10449483.700000001</v>
      </c>
      <c r="C39" s="178">
        <f t="shared" si="63"/>
        <v>10649449.125999998</v>
      </c>
      <c r="D39" s="179">
        <f t="shared" si="63"/>
        <v>10649449.125999998</v>
      </c>
      <c r="E39" s="180">
        <f t="shared" si="63"/>
        <v>0</v>
      </c>
      <c r="F39" s="179">
        <f t="shared" si="63"/>
        <v>10642249.830839999</v>
      </c>
      <c r="G39" s="180">
        <f t="shared" si="63"/>
        <v>0</v>
      </c>
      <c r="H39" s="176">
        <f t="shared" si="63"/>
        <v>10642249.830840001</v>
      </c>
      <c r="I39" s="145">
        <f t="shared" si="4"/>
        <v>99.932397487655763</v>
      </c>
      <c r="J39" s="402">
        <f>J32+J36</f>
        <v>22858.000000000004</v>
      </c>
      <c r="K39" s="402">
        <f>K32+K36</f>
        <v>46675.387999999999</v>
      </c>
      <c r="L39" s="163">
        <f>L32+L36</f>
        <v>46548.978799999997</v>
      </c>
      <c r="M39" s="145">
        <f>IF(ISERROR(L39/K39*100),,L39/K39*100)</f>
        <v>99.729173756413118</v>
      </c>
      <c r="N39" s="402">
        <f>N32+N36</f>
        <v>7955.5</v>
      </c>
      <c r="O39" s="402">
        <f>O32+O36</f>
        <v>8405.2999999999993</v>
      </c>
      <c r="P39" s="163">
        <f>P32+P36</f>
        <v>8295.1560000000009</v>
      </c>
      <c r="Q39" s="145">
        <f>IF(ISERROR(P39/O39*100),,P39/O39*100)</f>
        <v>98.689588711884184</v>
      </c>
      <c r="R39" s="402">
        <f>R32+R36</f>
        <v>14072.9</v>
      </c>
      <c r="S39" s="402">
        <f>S32+S36</f>
        <v>14416.3</v>
      </c>
      <c r="T39" s="163">
        <f>T32+T36</f>
        <v>14275.175999999999</v>
      </c>
      <c r="U39" s="145">
        <f>IF(ISERROR(T39/S39*100),,T39/S39*100)</f>
        <v>99.02108030493261</v>
      </c>
      <c r="V39" s="402">
        <f>V32+V36</f>
        <v>4329.3</v>
      </c>
      <c r="W39" s="402">
        <f>W32+W36</f>
        <v>3749.9940000000001</v>
      </c>
      <c r="X39" s="163">
        <f>X32+X36</f>
        <v>2531.1284699999997</v>
      </c>
      <c r="Y39" s="145">
        <f>IF(ISERROR(X39/W39*100),,X39/W39*100)</f>
        <v>67.496867194987502</v>
      </c>
      <c r="Z39" s="402">
        <f>Z32+Z36</f>
        <v>31666</v>
      </c>
      <c r="AA39" s="402">
        <f>AA32+AA36</f>
        <v>31666</v>
      </c>
      <c r="AB39" s="163">
        <f>AB32+AB36</f>
        <v>29912.223290000002</v>
      </c>
      <c r="AC39" s="145">
        <f>IF(ISERROR(AB39/AA39*100),,AB39/AA39*100)</f>
        <v>94.461641160866549</v>
      </c>
      <c r="AD39" s="402">
        <f>AD32+AD36</f>
        <v>108171</v>
      </c>
      <c r="AE39" s="402">
        <f>AE32+AE36</f>
        <v>230114.11299999998</v>
      </c>
      <c r="AF39" s="163">
        <f>AF32+AF36</f>
        <v>229648.53760999997</v>
      </c>
      <c r="AG39" s="145">
        <f>IF(ISERROR(AF39/AE39*100),,AF39/AE39*100)</f>
        <v>99.797676298976057</v>
      </c>
      <c r="AH39" s="402">
        <f>AH32+AH36</f>
        <v>465429</v>
      </c>
      <c r="AI39" s="402">
        <f>AI32+AI36</f>
        <v>441646.57900000003</v>
      </c>
      <c r="AJ39" s="163">
        <f>AJ32+AJ36</f>
        <v>441415.61019000004</v>
      </c>
      <c r="AK39" s="145">
        <f>IF(ISERROR(AJ39/AI39*100),,AJ39/AI39*100)</f>
        <v>99.947702796538579</v>
      </c>
      <c r="AL39" s="402">
        <f>AL32+AL36</f>
        <v>71254.2</v>
      </c>
      <c r="AM39" s="402">
        <f>AM32+AM36</f>
        <v>74484.100000000006</v>
      </c>
      <c r="AN39" s="163">
        <f>AN32+AN36</f>
        <v>74440.69</v>
      </c>
      <c r="AO39" s="145">
        <f>IF(ISERROR(AN39/AM39*100),,AN39/AM39*100)</f>
        <v>99.941719105151293</v>
      </c>
      <c r="AP39" s="402">
        <f>AP32+AP36</f>
        <v>23654.6</v>
      </c>
      <c r="AQ39" s="402">
        <f>AQ32+AQ36</f>
        <v>23317.598999999998</v>
      </c>
      <c r="AR39" s="163">
        <f>AR32+AR36</f>
        <v>23199.382580000001</v>
      </c>
      <c r="AS39" s="145">
        <f>IF(ISERROR(AR39/AQ39*100),,AR39/AQ39*100)</f>
        <v>99.493016326423671</v>
      </c>
      <c r="AT39" s="402">
        <f>AT32+AT36</f>
        <v>4271.3</v>
      </c>
      <c r="AU39" s="402">
        <f>AU32+AU36</f>
        <v>2361.75</v>
      </c>
      <c r="AV39" s="163">
        <f>AV32+AV36</f>
        <v>2361.75</v>
      </c>
      <c r="AW39" s="145">
        <f>IF(ISERROR(AV39/AU39*100),,AV39/AU39*100)</f>
        <v>100</v>
      </c>
      <c r="AX39" s="402">
        <f>AX32+AX36</f>
        <v>334969.40000000002</v>
      </c>
      <c r="AY39" s="402">
        <f>AY32+AY36</f>
        <v>315500.14300000004</v>
      </c>
      <c r="AZ39" s="163">
        <f>AZ32+AZ36</f>
        <v>315130.38415</v>
      </c>
      <c r="BA39" s="145">
        <f>IF(ISERROR(AZ39/AY39*100),,AZ39/AY39*100)</f>
        <v>99.882802319363748</v>
      </c>
      <c r="BB39" s="402">
        <f>BB32+BB36</f>
        <v>16015.8</v>
      </c>
      <c r="BC39" s="402">
        <f>BC32+BC36</f>
        <v>16120.199999999997</v>
      </c>
      <c r="BD39" s="163">
        <f>BD32+BD36</f>
        <v>16120.199999999997</v>
      </c>
      <c r="BE39" s="145">
        <f>IF(ISERROR(BD39/BC39*100),,BD39/BC39*100)</f>
        <v>100</v>
      </c>
      <c r="BF39" s="402">
        <f>BF32+BF36</f>
        <v>76142.399999999994</v>
      </c>
      <c r="BG39" s="402">
        <f>BG32+BG36</f>
        <v>76558.259999999995</v>
      </c>
      <c r="BH39" s="163">
        <f>BH32+BH36</f>
        <v>76355.172309999994</v>
      </c>
      <c r="BI39" s="145">
        <f>IF(ISERROR(BH39/BG39*100),,BH39/BG39*100)</f>
        <v>99.73472791831999</v>
      </c>
      <c r="BJ39" s="402">
        <f>BJ32+BJ36</f>
        <v>11051.5</v>
      </c>
      <c r="BK39" s="402">
        <f>BK32+BK36</f>
        <v>11051.5</v>
      </c>
      <c r="BL39" s="163">
        <f>BL32+BL36</f>
        <v>10944.97032</v>
      </c>
      <c r="BM39" s="145">
        <f>IF(ISERROR(BL39/BK39*100),,BL39/BK39*100)</f>
        <v>99.036061349138123</v>
      </c>
      <c r="BN39" s="402">
        <f>BN32+BN36</f>
        <v>3148732</v>
      </c>
      <c r="BO39" s="402">
        <f>BO32+BO36</f>
        <v>3083259.719</v>
      </c>
      <c r="BP39" s="163">
        <f>BP32+BP36</f>
        <v>3082603.0593100004</v>
      </c>
      <c r="BQ39" s="145">
        <f>IF(ISERROR(BP39/BO39*100),,BP39/BO39*100)</f>
        <v>99.978702420494997</v>
      </c>
      <c r="BR39" s="402">
        <f>BR32+BR36</f>
        <v>5856238.5999999996</v>
      </c>
      <c r="BS39" s="402">
        <f>BS32+BS36</f>
        <v>5997737.0629999992</v>
      </c>
      <c r="BT39" s="163">
        <f>BT32+BT36</f>
        <v>5997737.0629999992</v>
      </c>
      <c r="BU39" s="145">
        <f>IF(ISERROR(BT39/BS39*100),,BT39/BS39*100)</f>
        <v>100</v>
      </c>
      <c r="BV39" s="402">
        <f>BV32+BV36</f>
        <v>36298</v>
      </c>
      <c r="BW39" s="402">
        <f>BW32+BW36</f>
        <v>36099</v>
      </c>
      <c r="BX39" s="163">
        <f>BX32+BX36</f>
        <v>36099</v>
      </c>
      <c r="BY39" s="145">
        <f>IF(ISERROR(BX39/BW39*100),,BX39/BW39*100)</f>
        <v>100</v>
      </c>
      <c r="BZ39" s="402">
        <f>BZ32+BZ36</f>
        <v>245</v>
      </c>
      <c r="CA39" s="402">
        <f>CA32+CA36</f>
        <v>56.798999999999999</v>
      </c>
      <c r="CB39" s="163">
        <f>CB32+CB36</f>
        <v>54.798999999999999</v>
      </c>
      <c r="CC39" s="145">
        <f>IF(ISERROR(CB39/CA39*100),,CB39/CA39*100)</f>
        <v>96.478811246676884</v>
      </c>
      <c r="CD39" s="402">
        <f>CD32+CD36</f>
        <v>48710</v>
      </c>
      <c r="CE39" s="402">
        <f>CE32+CE36</f>
        <v>50422.945</v>
      </c>
      <c r="CF39" s="163">
        <f>CF32+CF36</f>
        <v>50372.212249999997</v>
      </c>
      <c r="CG39" s="145">
        <f>IF(ISERROR(CF39/CE39*100),,CF39/CE39*100)</f>
        <v>99.899385587255949</v>
      </c>
      <c r="CH39" s="402">
        <f>CH32+CH36</f>
        <v>10000</v>
      </c>
      <c r="CI39" s="402">
        <f>CI32+CI36</f>
        <v>10030</v>
      </c>
      <c r="CJ39" s="163">
        <f>CJ32+CJ36</f>
        <v>9879.3831399999999</v>
      </c>
      <c r="CK39" s="145">
        <f>IF(ISERROR(CJ39/CI39*100),,CJ39/CI39*100)</f>
        <v>98.498336390827518</v>
      </c>
      <c r="CL39" s="402">
        <f>CL32+CL36</f>
        <v>18577.599999999999</v>
      </c>
      <c r="CM39" s="402">
        <f>CM32+CM36</f>
        <v>18275</v>
      </c>
      <c r="CN39" s="163">
        <f>CN32+CN36</f>
        <v>17639.890670000001</v>
      </c>
      <c r="CO39" s="145">
        <f>IF(ISERROR(CN39/CM39*100),,CN39/CM39*100)</f>
        <v>96.524709548563621</v>
      </c>
      <c r="CP39" s="402">
        <f>CP32+CP36</f>
        <v>11500</v>
      </c>
      <c r="CQ39" s="402">
        <f>CQ32+CQ36</f>
        <v>15300</v>
      </c>
      <c r="CR39" s="163">
        <f>CR32+CR36</f>
        <v>15174.7291</v>
      </c>
      <c r="CS39" s="145">
        <f>IF(ISERROR(CR39/CQ39*100),,CR39/CQ39*100)</f>
        <v>99.181235947712423</v>
      </c>
      <c r="CT39" s="402">
        <f>CT32+CT36</f>
        <v>85168.2</v>
      </c>
      <c r="CU39" s="402">
        <f>CU32+CU36</f>
        <v>99889.673999999999</v>
      </c>
      <c r="CV39" s="163">
        <f>CV32+CV36</f>
        <v>99809.94200000001</v>
      </c>
      <c r="CW39" s="145">
        <f>IF(ISERROR(CV39/CU39*100),,CV39/CU39*100)</f>
        <v>99.920179937718103</v>
      </c>
      <c r="CX39" s="402">
        <f>CX32+CX36</f>
        <v>27363.199999999997</v>
      </c>
      <c r="CY39" s="402">
        <f>CY32+CY36</f>
        <v>27501.499999999996</v>
      </c>
      <c r="CZ39" s="163">
        <f>CZ32+CZ36</f>
        <v>27393.451639999996</v>
      </c>
      <c r="DA39" s="145">
        <f>IF(ISERROR(CZ39/CY39*100),,CZ39/CY39*100)</f>
        <v>99.607118302638028</v>
      </c>
      <c r="DB39" s="402">
        <f>DB32+DB36</f>
        <v>139.19999999999999</v>
      </c>
      <c r="DC39" s="402">
        <f>DC32+DC36</f>
        <v>139.19999999999999</v>
      </c>
      <c r="DD39" s="163">
        <f>DD32+DD36</f>
        <v>129.97200000000001</v>
      </c>
      <c r="DE39" s="145">
        <f>IF(ISERROR(DD39/DC39*100),,DD39/DC39*100)</f>
        <v>93.370689655172427</v>
      </c>
      <c r="DF39" s="402">
        <f>DF32+DF36</f>
        <v>14671</v>
      </c>
      <c r="DG39" s="402">
        <f>DG32+DG36</f>
        <v>14671</v>
      </c>
      <c r="DH39" s="163">
        <f>DH32+DH36</f>
        <v>14176.969009999997</v>
      </c>
      <c r="DI39" s="145">
        <f>IF(ISERROR(DH39/DG39*100),,DH39/DG39*100)</f>
        <v>96.632601799468318</v>
      </c>
    </row>
    <row r="40" spans="1:128" ht="16.5">
      <c r="B40" s="181">
        <f>B39-'[5]Финансовая  помощь  (план)'!$B$46</f>
        <v>0</v>
      </c>
      <c r="C40" s="181">
        <f>C39-'[5]Сводная  таблица'!$H$34/1000</f>
        <v>0</v>
      </c>
      <c r="D40" s="182"/>
      <c r="E40" s="182"/>
      <c r="F40" s="182"/>
      <c r="G40" s="182"/>
      <c r="H40" s="183">
        <f>H39-'[5]Сводная  таблица'!$I$34/1000</f>
        <v>0</v>
      </c>
      <c r="I40" s="184"/>
      <c r="J40" s="184"/>
    </row>
    <row r="41" spans="1:128" s="9" customFormat="1" ht="14">
      <c r="O41" s="185"/>
      <c r="P41" s="185"/>
      <c r="Q41" s="185"/>
      <c r="R41" s="185"/>
      <c r="S41" s="185"/>
      <c r="T41" s="185"/>
      <c r="U41" s="185"/>
      <c r="V41" s="185"/>
      <c r="AA41" s="185"/>
      <c r="AB41" s="185"/>
      <c r="AC41" s="185"/>
      <c r="AD41" s="185"/>
      <c r="AE41" s="185"/>
      <c r="AF41" s="185"/>
      <c r="AG41" s="185"/>
      <c r="AH41" s="185"/>
      <c r="AI41" s="185"/>
      <c r="AJ41" s="185"/>
      <c r="AK41" s="185"/>
      <c r="AL41" s="185"/>
      <c r="AM41" s="185"/>
      <c r="AN41" s="185"/>
      <c r="AO41" s="185"/>
      <c r="AP41" s="185"/>
      <c r="AQ41" s="185"/>
      <c r="AR41" s="185"/>
      <c r="AS41" s="185"/>
      <c r="AT41" s="185"/>
      <c r="AY41" s="185"/>
      <c r="AZ41" s="185"/>
      <c r="BA41" s="185"/>
      <c r="BB41" s="185"/>
      <c r="BK41" s="185"/>
      <c r="BL41" s="185"/>
      <c r="BM41" s="185"/>
      <c r="BN41" s="185"/>
      <c r="CE41" s="1"/>
      <c r="CF41" s="1"/>
      <c r="CG41" s="1"/>
      <c r="CH41" s="1"/>
      <c r="CI41" s="185"/>
      <c r="CJ41" s="185"/>
      <c r="CK41" s="185"/>
      <c r="CL41" s="185"/>
      <c r="CM41" s="1"/>
      <c r="CN41" s="1"/>
      <c r="CO41" s="1"/>
      <c r="CP41" s="1"/>
      <c r="CQ41" s="185"/>
      <c r="CR41" s="185"/>
      <c r="CS41" s="185"/>
      <c r="CT41" s="185"/>
      <c r="CU41" s="185"/>
      <c r="CV41" s="185"/>
      <c r="CW41" s="185"/>
      <c r="CX41" s="185"/>
      <c r="CY41" s="185"/>
      <c r="CZ41" s="185"/>
      <c r="DA41" s="185"/>
      <c r="DB41" s="185"/>
      <c r="DC41" s="185"/>
      <c r="DD41" s="185"/>
      <c r="DE41" s="185"/>
      <c r="DF41" s="185"/>
      <c r="DS41" s="1"/>
      <c r="DT41" s="1"/>
      <c r="DU41" s="1"/>
      <c r="DV41" s="1"/>
      <c r="DW41" s="1"/>
      <c r="DX41" s="1"/>
    </row>
    <row r="42" spans="1:128">
      <c r="C42" s="248"/>
    </row>
    <row r="44" spans="1:128" ht="33" customHeight="1"/>
    <row r="45" spans="1:128" ht="33" customHeight="1"/>
  </sheetData>
  <mergeCells count="100">
    <mergeCell ref="Z13:AC13"/>
    <mergeCell ref="AD13:AG13"/>
    <mergeCell ref="AH13:AK13"/>
    <mergeCell ref="AL13:AO13"/>
    <mergeCell ref="AP13:AS13"/>
    <mergeCell ref="C13:I13"/>
    <mergeCell ref="J13:M13"/>
    <mergeCell ref="N13:Q13"/>
    <mergeCell ref="R13:U13"/>
    <mergeCell ref="V13:Y13"/>
    <mergeCell ref="BN8:BQ8"/>
    <mergeCell ref="AT10:BA10"/>
    <mergeCell ref="BB10:BI10"/>
    <mergeCell ref="BJ10:BM11"/>
    <mergeCell ref="BN10:BQ11"/>
    <mergeCell ref="A6:A12"/>
    <mergeCell ref="B6:I11"/>
    <mergeCell ref="J6:U6"/>
    <mergeCell ref="BB8:BI8"/>
    <mergeCell ref="BJ8:BM8"/>
    <mergeCell ref="V6:AK6"/>
    <mergeCell ref="J7:U7"/>
    <mergeCell ref="V7:AC7"/>
    <mergeCell ref="BJ7:BM7"/>
    <mergeCell ref="BN7:BQ7"/>
    <mergeCell ref="CD7:CG7"/>
    <mergeCell ref="CH7:CK7"/>
    <mergeCell ref="CL7:CO7"/>
    <mergeCell ref="CP7:CS7"/>
    <mergeCell ref="CT7:CW7"/>
    <mergeCell ref="J8:U8"/>
    <mergeCell ref="V8:AC8"/>
    <mergeCell ref="AD8:AK8"/>
    <mergeCell ref="AT8:AW8"/>
    <mergeCell ref="AX8:BA8"/>
    <mergeCell ref="CD8:CG8"/>
    <mergeCell ref="CH8:CK8"/>
    <mergeCell ref="CL8:CO8"/>
    <mergeCell ref="CP8:CS8"/>
    <mergeCell ref="CT8:CW9"/>
    <mergeCell ref="CX8:DI9"/>
    <mergeCell ref="J9:U9"/>
    <mergeCell ref="V9:AC9"/>
    <mergeCell ref="AD9:AK9"/>
    <mergeCell ref="AP9:AS9"/>
    <mergeCell ref="AT9:AW9"/>
    <mergeCell ref="AX9:BA9"/>
    <mergeCell ref="BB9:BE9"/>
    <mergeCell ref="BF9:BI9"/>
    <mergeCell ref="BJ9:BM9"/>
    <mergeCell ref="BN9:BQ9"/>
    <mergeCell ref="BR9:CC9"/>
    <mergeCell ref="CD9:CG9"/>
    <mergeCell ref="CH9:CK9"/>
    <mergeCell ref="CL9:CO9"/>
    <mergeCell ref="CP9:CS9"/>
    <mergeCell ref="CD10:CG11"/>
    <mergeCell ref="CH10:CK11"/>
    <mergeCell ref="CL10:CO11"/>
    <mergeCell ref="CP10:CS11"/>
    <mergeCell ref="J10:U10"/>
    <mergeCell ref="V10:Y11"/>
    <mergeCell ref="Z10:AC11"/>
    <mergeCell ref="AD10:AK10"/>
    <mergeCell ref="AP10:AS11"/>
    <mergeCell ref="BR10:BU11"/>
    <mergeCell ref="BV10:BY11"/>
    <mergeCell ref="CT10:CW11"/>
    <mergeCell ref="CX10:DA11"/>
    <mergeCell ref="DB10:DE11"/>
    <mergeCell ref="DF10:DI11"/>
    <mergeCell ref="J11:M11"/>
    <mergeCell ref="N11:Q11"/>
    <mergeCell ref="R11:U11"/>
    <mergeCell ref="AD11:AG11"/>
    <mergeCell ref="AH11:AK11"/>
    <mergeCell ref="AL11:AO11"/>
    <mergeCell ref="AT11:AW11"/>
    <mergeCell ref="AX11:BA11"/>
    <mergeCell ref="BB11:BE11"/>
    <mergeCell ref="BF11:BI11"/>
    <mergeCell ref="BZ11:CC11"/>
    <mergeCell ref="BZ10:CC10"/>
    <mergeCell ref="AT13:AW13"/>
    <mergeCell ref="AX13:BA13"/>
    <mergeCell ref="BB13:BE13"/>
    <mergeCell ref="BF13:BI13"/>
    <mergeCell ref="BJ13:BM13"/>
    <mergeCell ref="BN13:BQ13"/>
    <mergeCell ref="BR13:BU13"/>
    <mergeCell ref="BV13:BY13"/>
    <mergeCell ref="BZ13:CC13"/>
    <mergeCell ref="CD13:CG13"/>
    <mergeCell ref="DB13:DE13"/>
    <mergeCell ref="DF13:DI13"/>
    <mergeCell ref="CH13:CK13"/>
    <mergeCell ref="CL13:CO13"/>
    <mergeCell ref="CP13:CS13"/>
    <mergeCell ref="CT13:CW13"/>
    <mergeCell ref="CX13:DA13"/>
  </mergeCells>
  <pageMargins left="0.78740157480314965" right="0.39370078740157483" top="0.59055118110236227" bottom="0.59055118110236227" header="0.51181102362204722" footer="0.51181102362204722"/>
  <pageSetup paperSize="8" scale="60" fitToWidth="29" orientation="landscape" r:id="rId1"/>
  <headerFooter alignWithMargins="0">
    <oddFooter>&amp;L&amp;P&amp;R&amp;F&amp;A</oddFooter>
  </headerFooter>
  <colBreaks count="7" manualBreakCount="7">
    <brk id="21" max="38" man="1"/>
    <brk id="37" max="38" man="1"/>
    <brk id="53" max="38" man="1"/>
    <brk id="69" max="38" man="1"/>
    <brk id="85" max="38" man="1"/>
    <brk id="101" max="38" man="1"/>
    <brk id="122" max="38" man="1"/>
  </colBreaks>
</worksheet>
</file>

<file path=xl/worksheets/sheet3.xml><?xml version="1.0" encoding="utf-8"?>
<worksheet xmlns="http://schemas.openxmlformats.org/spreadsheetml/2006/main" xmlns:r="http://schemas.openxmlformats.org/officeDocument/2006/relationships">
  <dimension ref="A2:KZ44"/>
  <sheetViews>
    <sheetView tabSelected="1" view="pageBreakPreview" topLeftCell="A9" zoomScale="50" zoomScaleNormal="50" zoomScaleSheetLayoutView="50" workbookViewId="0">
      <pane xSplit="9" ySplit="5" topLeftCell="J32" activePane="bottomRight" state="frozen"/>
      <selection activeCell="A9" sqref="A9"/>
      <selection pane="topRight" activeCell="J9" sqref="J9"/>
      <selection pane="bottomLeft" activeCell="A14" sqref="A14"/>
      <selection pane="bottomRight" activeCell="J14" sqref="J14"/>
    </sheetView>
  </sheetViews>
  <sheetFormatPr defaultColWidth="8.7265625" defaultRowHeight="12.5"/>
  <cols>
    <col min="1" max="1" width="25.36328125" style="2" customWidth="1"/>
    <col min="2" max="2" width="21" style="2" customWidth="1"/>
    <col min="3" max="3" width="20.453125" style="2" customWidth="1"/>
    <col min="4" max="4" width="19" style="2" customWidth="1"/>
    <col min="5" max="5" width="17.81640625" style="2" hidden="1" customWidth="1"/>
    <col min="6" max="6" width="19" style="2" hidden="1" customWidth="1"/>
    <col min="7" max="7" width="17.81640625" style="2" hidden="1" customWidth="1"/>
    <col min="8" max="8" width="17.54296875" style="2" hidden="1" customWidth="1"/>
    <col min="9" max="9" width="15" style="2" customWidth="1"/>
    <col min="10" max="10" width="20.26953125" style="2" customWidth="1"/>
    <col min="11" max="11" width="20.453125" style="2" customWidth="1"/>
    <col min="12" max="12" width="21.453125" style="2" customWidth="1"/>
    <col min="13" max="13" width="16.1796875" style="2" customWidth="1"/>
    <col min="14" max="14" width="20.54296875" style="2" customWidth="1"/>
    <col min="15" max="18" width="21.1796875" style="2" customWidth="1"/>
    <col min="19" max="19" width="18.453125" style="2" customWidth="1"/>
    <col min="20" max="20" width="17.7265625" style="2" customWidth="1"/>
    <col min="21" max="21" width="18.1796875" style="2" customWidth="1"/>
    <col min="22" max="22" width="19.81640625" style="2" customWidth="1"/>
    <col min="23" max="25" width="17.1796875" style="2" customWidth="1"/>
    <col min="26" max="26" width="21" style="2" customWidth="1"/>
    <col min="27" max="29" width="17.1796875" style="2" customWidth="1"/>
    <col min="30" max="30" width="20.81640625" style="2" customWidth="1"/>
    <col min="31" max="33" width="17.1796875" style="2" customWidth="1"/>
    <col min="34" max="34" width="21.36328125" style="2" customWidth="1"/>
    <col min="35" max="36" width="15" style="2" customWidth="1"/>
    <col min="37" max="37" width="16.81640625" style="2" customWidth="1"/>
    <col min="38" max="38" width="20.81640625" style="2" customWidth="1"/>
    <col min="39" max="40" width="15" style="2" customWidth="1"/>
    <col min="41" max="41" width="17.7265625" style="2" customWidth="1"/>
    <col min="42" max="42" width="20" style="2" customWidth="1"/>
    <col min="43" max="44" width="15" style="2" customWidth="1"/>
    <col min="45" max="45" width="17.7265625" style="2" customWidth="1"/>
    <col min="46" max="46" width="19.54296875" style="2" customWidth="1"/>
    <col min="47" max="48" width="15" style="2" customWidth="1"/>
    <col min="49" max="49" width="16.36328125" style="2" customWidth="1"/>
    <col min="50" max="50" width="19.7265625" style="2" customWidth="1"/>
    <col min="51" max="51" width="18.1796875" style="2" customWidth="1"/>
    <col min="52" max="52" width="17.54296875" style="2" customWidth="1"/>
    <col min="53" max="53" width="19.36328125" style="2" customWidth="1"/>
    <col min="54" max="54" width="22.453125" style="2" customWidth="1"/>
    <col min="55" max="56" width="15" style="2" customWidth="1"/>
    <col min="57" max="57" width="17.54296875" style="2" customWidth="1"/>
    <col min="58" max="58" width="19.1796875" style="2" customWidth="1"/>
    <col min="59" max="61" width="17" style="2" customWidth="1"/>
    <col min="62" max="62" width="21.7265625" style="2" customWidth="1"/>
    <col min="63" max="65" width="17" style="2" customWidth="1"/>
    <col min="66" max="66" width="19.90625" style="2" customWidth="1"/>
    <col min="67" max="69" width="17" style="2" customWidth="1"/>
    <col min="70" max="70" width="19.7265625" style="2" customWidth="1"/>
    <col min="71" max="71" width="17" style="2" customWidth="1"/>
    <col min="72" max="72" width="17.453125" style="2" customWidth="1"/>
    <col min="73" max="73" width="16.1796875" style="2" customWidth="1"/>
    <col min="74" max="74" width="19.26953125" style="2" customWidth="1"/>
    <col min="75" max="76" width="14.54296875" style="2" customWidth="1"/>
    <col min="77" max="77" width="19.36328125" style="2" customWidth="1"/>
    <col min="78" max="78" width="23.6328125" style="2" customWidth="1"/>
    <col min="79" max="80" width="14.54296875" style="2" customWidth="1"/>
    <col min="81" max="81" width="18.6328125" style="2" customWidth="1"/>
    <col min="82" max="82" width="21.81640625" style="2" customWidth="1"/>
    <col min="83" max="85" width="18.453125" style="2" customWidth="1"/>
    <col min="86" max="86" width="20.08984375" style="2" customWidth="1"/>
    <col min="87" max="89" width="15.453125" style="2" customWidth="1"/>
    <col min="90" max="90" width="22.1796875" style="2" customWidth="1"/>
    <col min="91" max="93" width="15.453125" style="2" customWidth="1"/>
    <col min="94" max="94" width="19.453125" style="2" customWidth="1"/>
    <col min="95" max="97" width="15.453125" style="2" customWidth="1"/>
    <col min="98" max="98" width="22.08984375" style="2" customWidth="1"/>
    <col min="99" max="101" width="15.453125" style="2" customWidth="1"/>
    <col min="102" max="102" width="19.26953125" style="2" customWidth="1"/>
    <col min="103" max="105" width="15.453125" style="2" customWidth="1"/>
    <col min="106" max="106" width="19.08984375" style="2" customWidth="1"/>
    <col min="107" max="109" width="15.453125" style="2" customWidth="1"/>
    <col min="110" max="110" width="19.26953125" style="2" customWidth="1"/>
    <col min="111" max="114" width="21.7265625" style="2" customWidth="1"/>
    <col min="115" max="117" width="15.453125" style="2" customWidth="1"/>
    <col min="118" max="118" width="22.08984375" style="2" customWidth="1"/>
    <col min="119" max="121" width="17.26953125" style="2" customWidth="1"/>
    <col min="122" max="122" width="20.90625" style="2" customWidth="1"/>
    <col min="123" max="125" width="17.453125" style="2" customWidth="1"/>
    <col min="126" max="126" width="21.08984375" style="2" customWidth="1"/>
    <col min="127" max="127" width="17.7265625" style="2" customWidth="1"/>
    <col min="128" max="129" width="15.453125" style="2" customWidth="1"/>
    <col min="130" max="130" width="22.36328125" style="2" customWidth="1"/>
    <col min="131" max="133" width="15.453125" style="2" customWidth="1"/>
    <col min="134" max="134" width="22" style="2" customWidth="1"/>
    <col min="135" max="137" width="15.453125" style="2" customWidth="1"/>
    <col min="138" max="138" width="20.1796875" style="2" customWidth="1"/>
    <col min="139" max="141" width="15.453125" style="2" customWidth="1"/>
    <col min="142" max="142" width="19.26953125" style="2" customWidth="1"/>
    <col min="143" max="143" width="17.453125" style="2" customWidth="1"/>
    <col min="144" max="144" width="16.1796875" style="2" customWidth="1"/>
    <col min="145" max="145" width="15.453125" style="2" customWidth="1"/>
    <col min="146" max="146" width="21.08984375" style="2" customWidth="1"/>
    <col min="147" max="147" width="18.1796875" style="2" customWidth="1"/>
    <col min="148" max="148" width="16.81640625" style="2" customWidth="1"/>
    <col min="149" max="149" width="16.7265625" style="2" customWidth="1"/>
    <col min="150" max="150" width="20.1796875" style="2" customWidth="1"/>
    <col min="151" max="151" width="18" style="2" customWidth="1"/>
    <col min="152" max="152" width="16.7265625" style="2" customWidth="1"/>
    <col min="153" max="153" width="17.1796875" style="2" customWidth="1"/>
    <col min="154" max="154" width="19.90625" style="2" customWidth="1"/>
    <col min="155" max="157" width="17.1796875" style="2" customWidth="1"/>
    <col min="158" max="158" width="20.81640625" style="2" customWidth="1"/>
    <col min="159" max="161" width="17.1796875" style="2" customWidth="1"/>
    <col min="162" max="162" width="21.1796875" style="2" customWidth="1"/>
    <col min="163" max="165" width="18.1796875" style="2" customWidth="1"/>
    <col min="166" max="166" width="20" style="2" customWidth="1"/>
    <col min="167" max="169" width="19.08984375" style="2" customWidth="1"/>
    <col min="170" max="170" width="23.81640625" style="2" customWidth="1"/>
    <col min="171" max="174" width="18.453125" style="2" customWidth="1"/>
    <col min="175" max="175" width="18.1796875" style="2" customWidth="1"/>
    <col min="176" max="176" width="20.54296875" style="2" customWidth="1"/>
    <col min="177" max="178" width="18.26953125" style="2" customWidth="1"/>
    <col min="179" max="182" width="21.1796875" style="2" customWidth="1"/>
    <col min="183" max="183" width="16.54296875" style="2" customWidth="1"/>
    <col min="184" max="184" width="16.453125" style="2" customWidth="1"/>
    <col min="185" max="185" width="16" style="2" customWidth="1"/>
    <col min="186" max="186" width="21.26953125" style="2" customWidth="1"/>
    <col min="187" max="189" width="16" style="2" customWidth="1"/>
    <col min="190" max="190" width="20.54296875" style="2" customWidth="1"/>
    <col min="191" max="191" width="16.1796875" style="2" customWidth="1"/>
    <col min="192" max="192" width="15.1796875" style="2" customWidth="1"/>
    <col min="193" max="193" width="17.54296875" style="2" customWidth="1"/>
    <col min="194" max="194" width="20.81640625" style="2" customWidth="1"/>
    <col min="195" max="196" width="14.453125" style="2" customWidth="1"/>
    <col min="197" max="197" width="17.1796875" style="2" customWidth="1"/>
    <col min="198" max="198" width="19.36328125" style="2" customWidth="1"/>
    <col min="199" max="200" width="15" style="2" customWidth="1"/>
    <col min="201" max="201" width="18" style="2" customWidth="1"/>
    <col min="202" max="202" width="19.1796875" style="2" customWidth="1"/>
    <col min="203" max="204" width="15" style="2" customWidth="1"/>
    <col min="205" max="205" width="18.453125" style="2" customWidth="1"/>
    <col min="206" max="206" width="20.26953125" style="2" customWidth="1"/>
    <col min="207" max="208" width="15" style="2" customWidth="1"/>
    <col min="209" max="209" width="18.90625" style="2" customWidth="1"/>
    <col min="210" max="210" width="19.36328125" style="2" customWidth="1"/>
    <col min="211" max="212" width="15" style="2" customWidth="1"/>
    <col min="213" max="213" width="18.90625" style="2" customWidth="1"/>
    <col min="214" max="214" width="19" style="2" customWidth="1"/>
    <col min="215" max="217" width="17.26953125" style="2" customWidth="1"/>
    <col min="218" max="218" width="21.6328125" style="2" customWidth="1"/>
    <col min="219" max="221" width="17.26953125" style="2" customWidth="1"/>
    <col min="222" max="222" width="23.6328125" style="2" customWidth="1"/>
    <col min="223" max="225" width="17.26953125" style="2" customWidth="1"/>
    <col min="226" max="226" width="21.453125" style="2" customWidth="1"/>
    <col min="227" max="227" width="17.6328125" style="2" customWidth="1"/>
    <col min="228" max="228" width="14.1796875" style="2" customWidth="1"/>
    <col min="229" max="229" width="16" style="2" customWidth="1"/>
    <col min="230" max="230" width="20.1796875" style="2" customWidth="1"/>
    <col min="231" max="234" width="19.1796875" style="2" customWidth="1"/>
    <col min="235" max="235" width="18.453125" style="2" customWidth="1"/>
    <col min="236" max="237" width="17.54296875" style="2" customWidth="1"/>
    <col min="238" max="238" width="20.6328125" style="2" customWidth="1"/>
    <col min="239" max="239" width="17" style="2" customWidth="1"/>
    <col min="240" max="241" width="17.7265625" style="2" customWidth="1"/>
    <col min="242" max="242" width="23.453125" style="2" customWidth="1"/>
    <col min="243" max="243" width="19.08984375" style="2" customWidth="1"/>
    <col min="244" max="244" width="14.54296875" style="2" customWidth="1"/>
    <col min="245" max="245" width="17.26953125" style="2" customWidth="1"/>
    <col min="246" max="246" width="19.08984375" style="2" customWidth="1"/>
    <col min="247" max="247" width="18.26953125" style="2" customWidth="1"/>
    <col min="248" max="248" width="17.26953125" style="2" customWidth="1"/>
    <col min="249" max="249" width="18" style="2" customWidth="1"/>
    <col min="250" max="250" width="19.08984375" style="2" customWidth="1"/>
    <col min="251" max="253" width="16.453125" style="2" customWidth="1"/>
    <col min="254" max="254" width="21.54296875" style="2" customWidth="1"/>
    <col min="255" max="257" width="16.54296875" style="2" customWidth="1"/>
    <col min="258" max="258" width="22.36328125" style="2" customWidth="1"/>
    <col min="259" max="261" width="16.54296875" style="2" customWidth="1"/>
    <col min="262" max="262" width="21.26953125" style="2" customWidth="1"/>
    <col min="263" max="265" width="16.54296875" style="2" customWidth="1"/>
    <col min="266" max="266" width="21.08984375" style="2" customWidth="1"/>
    <col min="267" max="269" width="16.54296875" style="2" customWidth="1"/>
    <col min="270" max="270" width="22.36328125" style="2" customWidth="1"/>
    <col min="271" max="271" width="17.54296875" style="2" customWidth="1"/>
    <col min="272" max="273" width="14.54296875" style="2" customWidth="1"/>
    <col min="274" max="274" width="19.26953125" style="2" customWidth="1"/>
    <col min="275" max="276" width="14.54296875" style="2" customWidth="1"/>
    <col min="277" max="277" width="17.7265625" style="2" customWidth="1"/>
    <col min="278" max="278" width="21.26953125" style="2" customWidth="1"/>
    <col min="279" max="279" width="16.453125" style="2" customWidth="1"/>
    <col min="280" max="280" width="16.81640625" style="2" customWidth="1"/>
    <col min="281" max="281" width="17.08984375" style="2" customWidth="1"/>
    <col min="282" max="282" width="21.36328125" style="2" customWidth="1"/>
    <col min="283" max="285" width="17.54296875" style="2" customWidth="1"/>
    <col min="286" max="286" width="21" style="2" customWidth="1"/>
    <col min="287" max="289" width="15.453125" style="2" customWidth="1"/>
    <col min="290" max="290" width="20.36328125" style="2" customWidth="1"/>
    <col min="291" max="293" width="15.453125" style="2" customWidth="1"/>
    <col min="294" max="294" width="20" style="2" customWidth="1"/>
    <col min="295" max="297" width="15.453125" style="2" customWidth="1"/>
    <col min="298" max="298" width="19.81640625" style="2" customWidth="1"/>
    <col min="299" max="299" width="17.54296875" style="2" customWidth="1"/>
    <col min="300" max="301" width="15.453125" style="2" customWidth="1"/>
    <col min="302" max="302" width="20.7265625" style="2" customWidth="1"/>
    <col min="303" max="305" width="17.81640625" style="2" customWidth="1"/>
    <col min="306" max="306" width="21.6328125" style="2" customWidth="1"/>
    <col min="307" max="308" width="17.54296875" style="2" customWidth="1"/>
    <col min="309" max="309" width="16.7265625" style="2" customWidth="1"/>
    <col min="310" max="310" width="8.7265625" style="2"/>
    <col min="311" max="312" width="11" style="2" bestFit="1" customWidth="1"/>
    <col min="313" max="16384" width="8.7265625" style="2"/>
  </cols>
  <sheetData>
    <row r="2" spans="1:312" ht="18">
      <c r="C2" s="186"/>
      <c r="D2" s="186"/>
      <c r="E2" s="186"/>
      <c r="F2" s="186"/>
      <c r="G2" s="186"/>
      <c r="M2" s="99" t="s">
        <v>336</v>
      </c>
      <c r="BG2" s="186"/>
      <c r="BH2" s="186"/>
      <c r="BI2" s="186"/>
      <c r="BJ2" s="186"/>
      <c r="BK2" s="186"/>
      <c r="BL2" s="186"/>
      <c r="BM2" s="186"/>
      <c r="BN2" s="186"/>
      <c r="BO2" s="186"/>
      <c r="BP2" s="186"/>
      <c r="BQ2" s="186"/>
      <c r="BR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KA2" s="186"/>
      <c r="KB2" s="186"/>
      <c r="KC2" s="186"/>
      <c r="KD2" s="186"/>
      <c r="KE2" s="186"/>
      <c r="KF2" s="186"/>
      <c r="KG2" s="186"/>
      <c r="KH2" s="186"/>
      <c r="KI2" s="186"/>
      <c r="KJ2" s="186"/>
      <c r="KK2" s="186"/>
      <c r="KL2" s="186"/>
      <c r="KM2" s="186"/>
      <c r="KN2" s="186"/>
      <c r="KO2" s="186"/>
      <c r="KP2" s="186"/>
    </row>
    <row r="3" spans="1:312" ht="18">
      <c r="C3" s="186"/>
      <c r="D3" s="186"/>
      <c r="E3" s="186"/>
      <c r="F3" s="186"/>
      <c r="G3" s="186"/>
      <c r="H3" s="187"/>
      <c r="O3" s="101" t="str">
        <f>'[2]Исполнение  по  субвенции'!N3</f>
        <v>ПО  СОСТОЯНИЮ  НА  1  ЯНВАРЯ  2020  ГОДА</v>
      </c>
      <c r="R3" s="101"/>
      <c r="BG3" s="186"/>
      <c r="BH3" s="186"/>
      <c r="BI3" s="186"/>
      <c r="BJ3" s="186"/>
      <c r="BK3" s="186"/>
      <c r="BL3" s="186"/>
      <c r="BM3" s="186"/>
      <c r="BN3" s="186"/>
      <c r="BO3" s="186"/>
      <c r="BP3" s="186"/>
      <c r="BQ3" s="186"/>
      <c r="BR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KA3" s="186"/>
      <c r="KB3" s="186"/>
      <c r="KC3" s="186"/>
      <c r="KD3" s="186"/>
      <c r="KE3" s="186"/>
      <c r="KF3" s="186"/>
      <c r="KG3" s="186"/>
      <c r="KH3" s="186"/>
      <c r="KI3" s="186"/>
      <c r="KJ3" s="186"/>
      <c r="KK3" s="186"/>
      <c r="KL3" s="186"/>
      <c r="KM3" s="186"/>
      <c r="KN3" s="186"/>
      <c r="KO3" s="186"/>
      <c r="KP3" s="186"/>
    </row>
    <row r="4" spans="1:312" ht="10.5" customHeight="1">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CE4" s="332"/>
      <c r="CF4" s="332"/>
      <c r="CG4" s="332"/>
      <c r="CH4" s="332"/>
      <c r="CI4" s="332"/>
      <c r="CJ4" s="332"/>
      <c r="CK4" s="332"/>
      <c r="CL4" s="332"/>
      <c r="CM4" s="332"/>
      <c r="CN4" s="332"/>
      <c r="CO4" s="332"/>
      <c r="CP4" s="332"/>
      <c r="CQ4" s="332"/>
      <c r="CR4" s="332"/>
      <c r="CS4" s="332"/>
      <c r="CT4" s="332"/>
      <c r="CU4" s="332"/>
      <c r="CV4" s="332"/>
      <c r="CW4" s="332"/>
      <c r="CX4" s="332"/>
      <c r="CY4" s="332"/>
      <c r="CZ4" s="332"/>
      <c r="DA4" s="332"/>
      <c r="DB4" s="332"/>
      <c r="DC4" s="332"/>
      <c r="DD4" s="332"/>
      <c r="DE4" s="332"/>
      <c r="DF4" s="332"/>
      <c r="DG4" s="332"/>
      <c r="DH4" s="332"/>
      <c r="DI4" s="332"/>
      <c r="DJ4" s="332"/>
      <c r="DK4" s="332"/>
      <c r="DL4" s="332"/>
      <c r="DM4" s="332"/>
      <c r="DN4" s="332"/>
      <c r="DO4" s="332"/>
      <c r="DP4" s="332"/>
      <c r="DQ4" s="332"/>
      <c r="DR4" s="332"/>
      <c r="DS4" s="332"/>
      <c r="DT4" s="332"/>
      <c r="DU4" s="332"/>
      <c r="DV4" s="332"/>
      <c r="DW4" s="332"/>
      <c r="DX4" s="332"/>
      <c r="DY4" s="332"/>
      <c r="DZ4" s="332"/>
      <c r="EA4" s="332"/>
      <c r="EB4" s="332"/>
      <c r="EC4" s="332"/>
      <c r="ED4" s="332"/>
      <c r="EE4" s="332"/>
      <c r="EF4" s="332"/>
      <c r="EG4" s="332"/>
      <c r="EH4" s="332"/>
      <c r="EI4" s="332"/>
      <c r="EJ4" s="332"/>
      <c r="EK4" s="332"/>
      <c r="EL4" s="332"/>
      <c r="EM4" s="332"/>
      <c r="EN4" s="332"/>
      <c r="EO4" s="332"/>
      <c r="EP4" s="332"/>
      <c r="EQ4" s="332"/>
      <c r="ER4" s="332"/>
      <c r="ES4" s="332"/>
      <c r="ET4" s="332"/>
      <c r="EU4" s="332"/>
      <c r="EV4" s="332"/>
      <c r="EW4" s="332"/>
      <c r="EX4" s="332"/>
      <c r="EY4" s="332"/>
      <c r="EZ4" s="332"/>
      <c r="FA4" s="332"/>
      <c r="FB4" s="332"/>
      <c r="FC4" s="332"/>
      <c r="FD4" s="332"/>
      <c r="FE4" s="332"/>
      <c r="FF4" s="332"/>
      <c r="FG4" s="332"/>
      <c r="FH4" s="332"/>
      <c r="FI4" s="332"/>
      <c r="FJ4" s="332"/>
      <c r="KA4" s="332"/>
      <c r="KB4" s="332"/>
      <c r="KC4" s="332"/>
      <c r="KD4" s="332"/>
      <c r="KE4" s="332"/>
      <c r="KF4" s="332"/>
      <c r="KG4" s="332"/>
      <c r="KH4" s="332"/>
      <c r="KI4" s="332"/>
      <c r="KJ4" s="332"/>
      <c r="KK4" s="332"/>
      <c r="KL4" s="332"/>
      <c r="KM4" s="332"/>
      <c r="KN4" s="332"/>
      <c r="KO4" s="332"/>
      <c r="KP4" s="332"/>
    </row>
    <row r="5" spans="1:312" s="188" customFormat="1" ht="16.5" customHeight="1" thickBot="1">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KA5" s="105"/>
      <c r="KB5" s="105"/>
      <c r="KC5" s="105"/>
      <c r="KD5" s="105"/>
      <c r="KE5" s="105"/>
      <c r="KF5" s="105"/>
      <c r="KG5" s="105"/>
      <c r="KH5" s="105"/>
      <c r="KI5" s="105"/>
      <c r="KJ5" s="105"/>
      <c r="KK5" s="105"/>
      <c r="KL5" s="105"/>
      <c r="KN5" s="105"/>
      <c r="KO5" s="105"/>
      <c r="KP5" s="105"/>
      <c r="KR5" s="105" t="s">
        <v>0</v>
      </c>
    </row>
    <row r="6" spans="1:312" s="21" customFormat="1" ht="18" customHeight="1" thickBot="1">
      <c r="A6" s="470" t="s">
        <v>1</v>
      </c>
      <c r="B6" s="433" t="s">
        <v>136</v>
      </c>
      <c r="C6" s="434"/>
      <c r="D6" s="434"/>
      <c r="E6" s="434"/>
      <c r="F6" s="434"/>
      <c r="G6" s="434"/>
      <c r="H6" s="434"/>
      <c r="I6" s="435"/>
      <c r="J6" s="497" t="s">
        <v>3</v>
      </c>
      <c r="K6" s="498"/>
      <c r="L6" s="498"/>
      <c r="M6" s="498"/>
      <c r="N6" s="498"/>
      <c r="O6" s="498"/>
      <c r="P6" s="498"/>
      <c r="Q6" s="498"/>
      <c r="R6" s="498"/>
      <c r="S6" s="498"/>
      <c r="T6" s="498"/>
      <c r="U6" s="498"/>
      <c r="V6" s="498"/>
      <c r="W6" s="498"/>
      <c r="X6" s="498"/>
      <c r="Y6" s="49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89"/>
      <c r="DX6" s="189"/>
      <c r="DY6" s="189"/>
      <c r="DZ6" s="189"/>
      <c r="EA6" s="189"/>
      <c r="EB6" s="189"/>
      <c r="EC6" s="189"/>
      <c r="ED6" s="189"/>
      <c r="EE6" s="347"/>
      <c r="EF6" s="347"/>
      <c r="EG6" s="347"/>
      <c r="EH6" s="347"/>
      <c r="EI6" s="347"/>
      <c r="EJ6" s="347"/>
      <c r="EK6" s="347"/>
      <c r="EL6" s="347"/>
      <c r="EM6" s="347"/>
      <c r="EN6" s="347"/>
      <c r="EO6" s="347"/>
      <c r="EP6" s="347"/>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347"/>
      <c r="GB6" s="347"/>
      <c r="GC6" s="190"/>
      <c r="GD6" s="190"/>
      <c r="GE6" s="190"/>
      <c r="GF6" s="190"/>
      <c r="GG6" s="190"/>
      <c r="GH6" s="190"/>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89"/>
      <c r="IB6" s="189"/>
      <c r="IC6" s="189"/>
      <c r="ID6" s="189"/>
      <c r="IE6" s="108"/>
      <c r="IF6" s="108"/>
      <c r="IG6" s="108"/>
      <c r="IH6" s="108"/>
      <c r="II6" s="108"/>
      <c r="IJ6" s="108"/>
      <c r="IK6" s="108"/>
      <c r="IL6" s="108"/>
      <c r="IM6" s="108"/>
      <c r="IN6" s="108"/>
      <c r="IO6" s="108"/>
      <c r="IP6" s="108"/>
      <c r="IQ6" s="108"/>
      <c r="IR6" s="108"/>
      <c r="IS6" s="108"/>
      <c r="IT6" s="108"/>
      <c r="IU6" s="108"/>
      <c r="IV6" s="108"/>
      <c r="IW6" s="108"/>
      <c r="IX6" s="108"/>
      <c r="IY6" s="108"/>
      <c r="IZ6" s="108"/>
      <c r="JA6" s="108"/>
      <c r="JB6" s="108"/>
      <c r="JC6" s="108"/>
      <c r="JD6" s="108"/>
      <c r="JE6" s="108"/>
      <c r="JF6" s="108"/>
      <c r="JG6" s="108"/>
      <c r="JH6" s="108"/>
      <c r="JI6" s="108"/>
      <c r="JJ6" s="108"/>
      <c r="JK6" s="108"/>
      <c r="JL6" s="108"/>
      <c r="JM6" s="108"/>
      <c r="JN6" s="108"/>
      <c r="JO6" s="108"/>
      <c r="JP6" s="108"/>
      <c r="JQ6" s="108"/>
      <c r="JR6" s="108"/>
      <c r="JS6" s="108"/>
      <c r="JT6" s="108"/>
      <c r="JU6" s="108"/>
      <c r="JV6" s="108"/>
      <c r="JW6" s="108"/>
      <c r="JX6" s="108"/>
      <c r="JY6" s="108"/>
      <c r="JZ6" s="108"/>
      <c r="KA6" s="347"/>
      <c r="KB6" s="347"/>
      <c r="KC6" s="347"/>
      <c r="KD6" s="347"/>
      <c r="KE6" s="347"/>
      <c r="KF6" s="347"/>
      <c r="KG6" s="347"/>
      <c r="KH6" s="347"/>
      <c r="KI6" s="347"/>
      <c r="KJ6" s="347"/>
      <c r="KK6" s="347"/>
      <c r="KL6" s="347"/>
      <c r="KM6" s="347"/>
      <c r="KN6" s="347"/>
      <c r="KO6" s="347"/>
      <c r="KP6" s="347"/>
      <c r="KQ6" s="189"/>
      <c r="KR6" s="189"/>
      <c r="KS6" s="189"/>
      <c r="KT6" s="189"/>
      <c r="KU6" s="189"/>
      <c r="KV6" s="189"/>
      <c r="KW6" s="191"/>
    </row>
    <row r="7" spans="1:312" s="194" customFormat="1" ht="102.65" customHeight="1" thickBot="1">
      <c r="A7" s="471"/>
      <c r="B7" s="472"/>
      <c r="C7" s="473"/>
      <c r="D7" s="473"/>
      <c r="E7" s="473"/>
      <c r="F7" s="473"/>
      <c r="G7" s="473"/>
      <c r="H7" s="473"/>
      <c r="I7" s="474"/>
      <c r="J7" s="447" t="s">
        <v>137</v>
      </c>
      <c r="K7" s="445"/>
      <c r="L7" s="445"/>
      <c r="M7" s="445"/>
      <c r="N7" s="445"/>
      <c r="O7" s="445"/>
      <c r="P7" s="445"/>
      <c r="Q7" s="445"/>
      <c r="R7" s="445"/>
      <c r="S7" s="445"/>
      <c r="T7" s="445"/>
      <c r="U7" s="445"/>
      <c r="V7" s="445"/>
      <c r="W7" s="445"/>
      <c r="X7" s="445"/>
      <c r="Y7" s="446"/>
      <c r="Z7" s="192"/>
      <c r="AA7" s="192"/>
      <c r="AB7" s="192"/>
      <c r="AC7" s="193"/>
      <c r="AD7" s="447" t="s">
        <v>138</v>
      </c>
      <c r="AE7" s="445"/>
      <c r="AF7" s="445"/>
      <c r="AG7" s="445"/>
      <c r="AH7" s="445"/>
      <c r="AI7" s="445"/>
      <c r="AJ7" s="445"/>
      <c r="AK7" s="445"/>
      <c r="AL7" s="445"/>
      <c r="AM7" s="445"/>
      <c r="AN7" s="445"/>
      <c r="AO7" s="445"/>
      <c r="AP7" s="445"/>
      <c r="AQ7" s="445"/>
      <c r="AR7" s="445"/>
      <c r="AS7" s="445"/>
      <c r="AT7" s="117"/>
      <c r="AU7" s="117"/>
      <c r="AV7" s="117"/>
      <c r="AW7" s="499"/>
      <c r="AX7" s="447" t="s">
        <v>54</v>
      </c>
      <c r="AY7" s="445"/>
      <c r="AZ7" s="445"/>
      <c r="BA7" s="445"/>
      <c r="BB7" s="445"/>
      <c r="BC7" s="445"/>
      <c r="BD7" s="445"/>
      <c r="BE7" s="445"/>
      <c r="BF7" s="445"/>
      <c r="BG7" s="445"/>
      <c r="BH7" s="445"/>
      <c r="BI7" s="445"/>
      <c r="BJ7" s="445"/>
      <c r="BK7" s="445"/>
      <c r="BL7" s="445"/>
      <c r="BM7" s="445"/>
      <c r="BN7" s="192"/>
      <c r="BO7" s="192"/>
      <c r="BP7" s="192"/>
      <c r="BQ7" s="192"/>
      <c r="BR7" s="192"/>
      <c r="BS7" s="192"/>
      <c r="BT7" s="192"/>
      <c r="BU7" s="192"/>
      <c r="BV7" s="192"/>
      <c r="BW7" s="192"/>
      <c r="BX7" s="192"/>
      <c r="BY7" s="193"/>
      <c r="BZ7" s="447" t="s">
        <v>55</v>
      </c>
      <c r="CA7" s="445"/>
      <c r="CB7" s="445"/>
      <c r="CC7" s="445"/>
      <c r="CD7" s="445"/>
      <c r="CE7" s="445"/>
      <c r="CF7" s="445"/>
      <c r="CG7" s="445"/>
      <c r="CH7" s="192"/>
      <c r="CI7" s="192"/>
      <c r="CJ7" s="192"/>
      <c r="CK7" s="192"/>
      <c r="CL7" s="192"/>
      <c r="CM7" s="192"/>
      <c r="CN7" s="192"/>
      <c r="CO7" s="192"/>
      <c r="CP7" s="192"/>
      <c r="CQ7" s="192"/>
      <c r="CR7" s="192"/>
      <c r="CS7" s="192"/>
      <c r="CT7" s="192"/>
      <c r="CU7" s="192"/>
      <c r="CV7" s="192"/>
      <c r="CW7" s="192"/>
      <c r="CX7" s="347"/>
      <c r="CY7" s="192"/>
      <c r="CZ7" s="192"/>
      <c r="DA7" s="192"/>
      <c r="DB7" s="192"/>
      <c r="DC7" s="192"/>
      <c r="DD7" s="192"/>
      <c r="DE7" s="192"/>
      <c r="DF7" s="447" t="s">
        <v>139</v>
      </c>
      <c r="DG7" s="445"/>
      <c r="DH7" s="445"/>
      <c r="DI7" s="446"/>
      <c r="DJ7" s="192"/>
      <c r="DK7" s="192"/>
      <c r="DL7" s="192"/>
      <c r="DM7" s="192"/>
      <c r="DN7" s="192"/>
      <c r="DO7" s="192"/>
      <c r="DP7" s="192"/>
      <c r="DQ7" s="193"/>
      <c r="DR7" s="447" t="s">
        <v>56</v>
      </c>
      <c r="DS7" s="445"/>
      <c r="DT7" s="445"/>
      <c r="DU7" s="445"/>
      <c r="DV7" s="192"/>
      <c r="DW7" s="192"/>
      <c r="DX7" s="192"/>
      <c r="DY7" s="192"/>
      <c r="DZ7" s="192"/>
      <c r="EA7" s="192"/>
      <c r="EB7" s="192"/>
      <c r="EC7" s="192"/>
      <c r="ED7" s="347"/>
      <c r="EE7" s="192"/>
      <c r="EF7" s="192"/>
      <c r="EG7" s="192"/>
      <c r="EH7" s="192"/>
      <c r="EI7" s="192"/>
      <c r="EJ7" s="192"/>
      <c r="EK7" s="192"/>
      <c r="EL7" s="192"/>
      <c r="EM7" s="192"/>
      <c r="EN7" s="192"/>
      <c r="EO7" s="193"/>
      <c r="EP7" s="447" t="s">
        <v>140</v>
      </c>
      <c r="EQ7" s="445"/>
      <c r="ER7" s="445"/>
      <c r="ES7" s="445"/>
      <c r="ET7" s="445"/>
      <c r="EU7" s="445"/>
      <c r="EV7" s="445"/>
      <c r="EW7" s="445"/>
      <c r="EX7" s="445"/>
      <c r="EY7" s="445"/>
      <c r="EZ7" s="445"/>
      <c r="FA7" s="445"/>
      <c r="FB7" s="445"/>
      <c r="FC7" s="445"/>
      <c r="FD7" s="445"/>
      <c r="FE7" s="446"/>
      <c r="FF7" s="447" t="s">
        <v>141</v>
      </c>
      <c r="FG7" s="445"/>
      <c r="FH7" s="445"/>
      <c r="FI7" s="445"/>
      <c r="FJ7" s="192"/>
      <c r="FK7" s="192"/>
      <c r="FL7" s="192"/>
      <c r="FM7" s="192"/>
      <c r="FN7" s="192"/>
      <c r="FO7" s="192"/>
      <c r="FP7" s="192"/>
      <c r="FQ7" s="192"/>
      <c r="FR7" s="192"/>
      <c r="FS7" s="192"/>
      <c r="FT7" s="192"/>
      <c r="FU7" s="192"/>
      <c r="FV7" s="192"/>
      <c r="FW7" s="192"/>
      <c r="FX7" s="192"/>
      <c r="FY7" s="193"/>
      <c r="FZ7" s="447" t="s">
        <v>142</v>
      </c>
      <c r="GA7" s="445"/>
      <c r="GB7" s="445"/>
      <c r="GC7" s="445"/>
      <c r="GD7" s="192"/>
      <c r="GE7" s="192"/>
      <c r="GF7" s="192"/>
      <c r="GG7" s="193"/>
      <c r="GH7" s="447" t="s">
        <v>58</v>
      </c>
      <c r="GI7" s="445"/>
      <c r="GJ7" s="445"/>
      <c r="GK7" s="445"/>
      <c r="GL7" s="445"/>
      <c r="GM7" s="445"/>
      <c r="GN7" s="445"/>
      <c r="GO7" s="445"/>
      <c r="GP7" s="445"/>
      <c r="GQ7" s="445"/>
      <c r="GR7" s="445"/>
      <c r="GS7" s="445"/>
      <c r="GT7" s="445"/>
      <c r="GU7" s="445"/>
      <c r="GV7" s="445"/>
      <c r="GW7" s="445"/>
      <c r="GX7" s="192"/>
      <c r="GY7" s="192"/>
      <c r="GZ7" s="192"/>
      <c r="HA7" s="192"/>
      <c r="HB7" s="192"/>
      <c r="HC7" s="192"/>
      <c r="HD7" s="192"/>
      <c r="HE7" s="192"/>
      <c r="HF7" s="347"/>
      <c r="HG7" s="192"/>
      <c r="HH7" s="192"/>
      <c r="HI7" s="192"/>
      <c r="HJ7" s="192"/>
      <c r="HK7" s="192"/>
      <c r="HL7" s="192"/>
      <c r="HM7" s="192"/>
      <c r="HN7" s="192"/>
      <c r="HO7" s="192"/>
      <c r="HP7" s="192"/>
      <c r="HQ7" s="192"/>
      <c r="HR7" s="192"/>
      <c r="HS7" s="192"/>
      <c r="HT7" s="192"/>
      <c r="HU7" s="193"/>
      <c r="HV7" s="447" t="s">
        <v>143</v>
      </c>
      <c r="HW7" s="445"/>
      <c r="HX7" s="445"/>
      <c r="HY7" s="445"/>
      <c r="HZ7" s="445"/>
      <c r="IA7" s="445"/>
      <c r="IB7" s="445"/>
      <c r="IC7" s="445"/>
      <c r="ID7" s="445"/>
      <c r="IE7" s="445"/>
      <c r="IF7" s="445"/>
      <c r="IG7" s="445"/>
      <c r="IH7" s="445"/>
      <c r="II7" s="445"/>
      <c r="IJ7" s="445"/>
      <c r="IK7" s="445"/>
      <c r="IL7" s="192"/>
      <c r="IM7" s="192"/>
      <c r="IN7" s="192"/>
      <c r="IO7" s="192"/>
      <c r="IP7" s="192"/>
      <c r="IQ7" s="192"/>
      <c r="IR7" s="192"/>
      <c r="IS7" s="192"/>
      <c r="IT7" s="192"/>
      <c r="IU7" s="192"/>
      <c r="IV7" s="192"/>
      <c r="IW7" s="192"/>
      <c r="IX7" s="192"/>
      <c r="IY7" s="192"/>
      <c r="IZ7" s="192"/>
      <c r="JA7" s="192"/>
      <c r="JB7" s="192"/>
      <c r="JC7" s="192"/>
      <c r="JD7" s="192"/>
      <c r="JE7" s="192"/>
      <c r="JF7" s="192"/>
      <c r="JG7" s="192"/>
      <c r="JH7" s="192"/>
      <c r="JI7" s="192"/>
      <c r="JJ7" s="447" t="s">
        <v>144</v>
      </c>
      <c r="JK7" s="445"/>
      <c r="JL7" s="445"/>
      <c r="JM7" s="445"/>
      <c r="JN7" s="445"/>
      <c r="JO7" s="445"/>
      <c r="JP7" s="445"/>
      <c r="JQ7" s="445"/>
      <c r="JR7" s="445"/>
      <c r="JS7" s="445"/>
      <c r="JT7" s="445"/>
      <c r="JU7" s="446"/>
      <c r="JV7" s="447" t="s">
        <v>145</v>
      </c>
      <c r="JW7" s="445"/>
      <c r="JX7" s="445"/>
      <c r="JY7" s="446"/>
      <c r="JZ7" s="447" t="s">
        <v>146</v>
      </c>
      <c r="KA7" s="445"/>
      <c r="KB7" s="445"/>
      <c r="KC7" s="445"/>
      <c r="KD7" s="445"/>
      <c r="KE7" s="445"/>
      <c r="KF7" s="445"/>
      <c r="KG7" s="445"/>
      <c r="KH7" s="445"/>
      <c r="KI7" s="445"/>
      <c r="KJ7" s="445"/>
      <c r="KK7" s="445"/>
      <c r="KL7" s="445"/>
      <c r="KM7" s="445"/>
      <c r="KN7" s="445"/>
      <c r="KO7" s="445"/>
      <c r="KP7" s="445"/>
      <c r="KQ7" s="445"/>
      <c r="KR7" s="445"/>
      <c r="KS7" s="446"/>
      <c r="KT7" s="456" t="s">
        <v>59</v>
      </c>
      <c r="KU7" s="457"/>
      <c r="KV7" s="457"/>
      <c r="KW7" s="480"/>
    </row>
    <row r="8" spans="1:312" s="194" customFormat="1" ht="86" customHeight="1" thickBot="1">
      <c r="A8" s="471"/>
      <c r="B8" s="472"/>
      <c r="C8" s="473"/>
      <c r="D8" s="473"/>
      <c r="E8" s="473"/>
      <c r="F8" s="473"/>
      <c r="G8" s="473"/>
      <c r="H8" s="473"/>
      <c r="I8" s="474"/>
      <c r="J8" s="447" t="s">
        <v>147</v>
      </c>
      <c r="K8" s="445"/>
      <c r="L8" s="445"/>
      <c r="M8" s="445"/>
      <c r="N8" s="445"/>
      <c r="O8" s="445"/>
      <c r="P8" s="445"/>
      <c r="Q8" s="445"/>
      <c r="R8" s="445"/>
      <c r="S8" s="445"/>
      <c r="T8" s="445"/>
      <c r="U8" s="445"/>
      <c r="V8" s="445"/>
      <c r="W8" s="445"/>
      <c r="X8" s="445"/>
      <c r="Y8" s="446"/>
      <c r="Z8" s="192"/>
      <c r="AA8" s="192"/>
      <c r="AB8" s="192"/>
      <c r="AC8" s="193"/>
      <c r="AD8" s="447" t="s">
        <v>311</v>
      </c>
      <c r="AE8" s="445"/>
      <c r="AF8" s="445"/>
      <c r="AG8" s="445"/>
      <c r="AH8" s="445"/>
      <c r="AI8" s="445"/>
      <c r="AJ8" s="445"/>
      <c r="AK8" s="445"/>
      <c r="AL8" s="445"/>
      <c r="AM8" s="445"/>
      <c r="AN8" s="445"/>
      <c r="AO8" s="446"/>
      <c r="AP8" s="447" t="s">
        <v>337</v>
      </c>
      <c r="AQ8" s="445"/>
      <c r="AR8" s="445"/>
      <c r="AS8" s="445"/>
      <c r="AT8" s="192"/>
      <c r="AU8" s="192"/>
      <c r="AV8" s="192"/>
      <c r="AW8" s="193"/>
      <c r="AX8" s="447" t="s">
        <v>65</v>
      </c>
      <c r="AY8" s="445"/>
      <c r="AZ8" s="445"/>
      <c r="BA8" s="445"/>
      <c r="BB8" s="445"/>
      <c r="BC8" s="445"/>
      <c r="BD8" s="445"/>
      <c r="BE8" s="445"/>
      <c r="BF8" s="445"/>
      <c r="BG8" s="445"/>
      <c r="BH8" s="445"/>
      <c r="BI8" s="445"/>
      <c r="BJ8" s="445"/>
      <c r="BK8" s="445"/>
      <c r="BL8" s="445"/>
      <c r="BM8" s="445"/>
      <c r="BN8" s="192"/>
      <c r="BO8" s="192"/>
      <c r="BP8" s="192"/>
      <c r="BQ8" s="193"/>
      <c r="BR8" s="447" t="s">
        <v>338</v>
      </c>
      <c r="BS8" s="445"/>
      <c r="BT8" s="445"/>
      <c r="BU8" s="445"/>
      <c r="BV8" s="445"/>
      <c r="BW8" s="445"/>
      <c r="BX8" s="445"/>
      <c r="BY8" s="446"/>
      <c r="BZ8" s="447" t="s">
        <v>148</v>
      </c>
      <c r="CA8" s="445"/>
      <c r="CB8" s="445"/>
      <c r="CC8" s="445"/>
      <c r="CD8" s="445"/>
      <c r="CE8" s="445"/>
      <c r="CF8" s="445"/>
      <c r="CG8" s="445"/>
      <c r="CH8" s="192"/>
      <c r="CI8" s="192"/>
      <c r="CJ8" s="192"/>
      <c r="CK8" s="192"/>
      <c r="CL8" s="192"/>
      <c r="CM8" s="192"/>
      <c r="CN8" s="192"/>
      <c r="CO8" s="192"/>
      <c r="CP8" s="192"/>
      <c r="CQ8" s="192"/>
      <c r="CR8" s="192"/>
      <c r="CS8" s="192"/>
      <c r="CT8" s="192"/>
      <c r="CU8" s="192"/>
      <c r="CV8" s="192"/>
      <c r="CW8" s="192"/>
      <c r="CX8" s="347"/>
      <c r="CY8" s="192"/>
      <c r="CZ8" s="192"/>
      <c r="DA8" s="192"/>
      <c r="DB8" s="192"/>
      <c r="DC8" s="192"/>
      <c r="DD8" s="192"/>
      <c r="DE8" s="192"/>
      <c r="DF8" s="447" t="s">
        <v>339</v>
      </c>
      <c r="DG8" s="445"/>
      <c r="DH8" s="445"/>
      <c r="DI8" s="446"/>
      <c r="DJ8" s="192"/>
      <c r="DK8" s="192"/>
      <c r="DL8" s="192"/>
      <c r="DM8" s="192"/>
      <c r="DN8" s="192"/>
      <c r="DO8" s="192"/>
      <c r="DP8" s="192"/>
      <c r="DQ8" s="193"/>
      <c r="DR8" s="447" t="s">
        <v>149</v>
      </c>
      <c r="DS8" s="445"/>
      <c r="DT8" s="445"/>
      <c r="DU8" s="445"/>
      <c r="DV8" s="445" t="s">
        <v>150</v>
      </c>
      <c r="DW8" s="445"/>
      <c r="DX8" s="445"/>
      <c r="DY8" s="446"/>
      <c r="DZ8" s="500" t="s">
        <v>340</v>
      </c>
      <c r="EA8" s="501"/>
      <c r="EB8" s="501"/>
      <c r="EC8" s="501"/>
      <c r="ED8" s="501"/>
      <c r="EE8" s="501"/>
      <c r="EF8" s="501"/>
      <c r="EG8" s="501"/>
      <c r="EH8" s="501"/>
      <c r="EI8" s="501"/>
      <c r="EJ8" s="501"/>
      <c r="EK8" s="501"/>
      <c r="EL8" s="501"/>
      <c r="EM8" s="501"/>
      <c r="EN8" s="501"/>
      <c r="EO8" s="502"/>
      <c r="EP8" s="447" t="s">
        <v>151</v>
      </c>
      <c r="EQ8" s="445"/>
      <c r="ER8" s="445"/>
      <c r="ES8" s="445"/>
      <c r="ET8" s="445"/>
      <c r="EU8" s="445"/>
      <c r="EV8" s="445"/>
      <c r="EW8" s="445"/>
      <c r="EX8" s="445"/>
      <c r="EY8" s="445"/>
      <c r="EZ8" s="445"/>
      <c r="FA8" s="446"/>
      <c r="FB8" s="447" t="s">
        <v>341</v>
      </c>
      <c r="FC8" s="445"/>
      <c r="FD8" s="445"/>
      <c r="FE8" s="446"/>
      <c r="FF8" s="447" t="s">
        <v>152</v>
      </c>
      <c r="FG8" s="445"/>
      <c r="FH8" s="445"/>
      <c r="FI8" s="445"/>
      <c r="FJ8" s="192"/>
      <c r="FK8" s="192"/>
      <c r="FL8" s="192"/>
      <c r="FM8" s="192"/>
      <c r="FN8" s="192"/>
      <c r="FO8" s="192"/>
      <c r="FP8" s="192"/>
      <c r="FQ8" s="192"/>
      <c r="FR8" s="192"/>
      <c r="FS8" s="192"/>
      <c r="FT8" s="192"/>
      <c r="FU8" s="192"/>
      <c r="FV8" s="192"/>
      <c r="FW8" s="192"/>
      <c r="FX8" s="192"/>
      <c r="FY8" s="193"/>
      <c r="FZ8" s="447" t="s">
        <v>153</v>
      </c>
      <c r="GA8" s="445"/>
      <c r="GB8" s="445"/>
      <c r="GC8" s="446"/>
      <c r="GD8" s="447" t="s">
        <v>342</v>
      </c>
      <c r="GE8" s="445"/>
      <c r="GF8" s="445"/>
      <c r="GG8" s="446"/>
      <c r="GH8" s="447" t="s">
        <v>343</v>
      </c>
      <c r="GI8" s="445"/>
      <c r="GJ8" s="445"/>
      <c r="GK8" s="446"/>
      <c r="GL8" s="447" t="s">
        <v>344</v>
      </c>
      <c r="GM8" s="445"/>
      <c r="GN8" s="445"/>
      <c r="GO8" s="445"/>
      <c r="GP8" s="445"/>
      <c r="GQ8" s="445"/>
      <c r="GR8" s="445"/>
      <c r="GS8" s="445"/>
      <c r="GT8" s="445"/>
      <c r="GU8" s="445"/>
      <c r="GV8" s="445"/>
      <c r="GW8" s="445"/>
      <c r="GX8" s="192"/>
      <c r="GY8" s="192"/>
      <c r="GZ8" s="192"/>
      <c r="HA8" s="192"/>
      <c r="HB8" s="192"/>
      <c r="HC8" s="192"/>
      <c r="HD8" s="192"/>
      <c r="HE8" s="192"/>
      <c r="HF8" s="192"/>
      <c r="HG8" s="192"/>
      <c r="HH8" s="192"/>
      <c r="HI8" s="192"/>
      <c r="HJ8" s="347"/>
      <c r="HK8" s="192"/>
      <c r="HL8" s="192"/>
      <c r="HM8" s="192"/>
      <c r="HN8" s="192"/>
      <c r="HO8" s="192"/>
      <c r="HP8" s="192"/>
      <c r="HQ8" s="193"/>
      <c r="HR8" s="447" t="s">
        <v>345</v>
      </c>
      <c r="HS8" s="445"/>
      <c r="HT8" s="445"/>
      <c r="HU8" s="446"/>
      <c r="HV8" s="447" t="s">
        <v>154</v>
      </c>
      <c r="HW8" s="445"/>
      <c r="HX8" s="445"/>
      <c r="HY8" s="445"/>
      <c r="HZ8" s="445"/>
      <c r="IA8" s="445"/>
      <c r="IB8" s="445"/>
      <c r="IC8" s="445"/>
      <c r="ID8" s="445"/>
      <c r="IE8" s="445"/>
      <c r="IF8" s="445"/>
      <c r="IG8" s="445"/>
      <c r="IH8" s="445"/>
      <c r="II8" s="445"/>
      <c r="IJ8" s="445"/>
      <c r="IK8" s="445"/>
      <c r="IL8" s="192"/>
      <c r="IM8" s="192"/>
      <c r="IN8" s="192"/>
      <c r="IO8" s="193"/>
      <c r="IP8" s="447" t="s">
        <v>155</v>
      </c>
      <c r="IQ8" s="445"/>
      <c r="IR8" s="445"/>
      <c r="IS8" s="445"/>
      <c r="IT8" s="445"/>
      <c r="IU8" s="445"/>
      <c r="IV8" s="445"/>
      <c r="IW8" s="445"/>
      <c r="IX8" s="445"/>
      <c r="IY8" s="445"/>
      <c r="IZ8" s="445"/>
      <c r="JA8" s="445"/>
      <c r="JB8" s="445"/>
      <c r="JC8" s="445"/>
      <c r="JD8" s="445"/>
      <c r="JE8" s="446"/>
      <c r="JF8" s="192"/>
      <c r="JG8" s="192"/>
      <c r="JH8" s="192"/>
      <c r="JI8" s="192"/>
      <c r="JJ8" s="447" t="s">
        <v>156</v>
      </c>
      <c r="JK8" s="445"/>
      <c r="JL8" s="445"/>
      <c r="JM8" s="445"/>
      <c r="JN8" s="445"/>
      <c r="JO8" s="445"/>
      <c r="JP8" s="445"/>
      <c r="JQ8" s="445"/>
      <c r="JR8" s="445"/>
      <c r="JS8" s="445"/>
      <c r="JT8" s="445"/>
      <c r="JU8" s="446"/>
      <c r="JV8" s="447" t="s">
        <v>157</v>
      </c>
      <c r="JW8" s="445"/>
      <c r="JX8" s="445"/>
      <c r="JY8" s="446"/>
      <c r="JZ8" s="447" t="s">
        <v>158</v>
      </c>
      <c r="KA8" s="445"/>
      <c r="KB8" s="445"/>
      <c r="KC8" s="445"/>
      <c r="KD8" s="445"/>
      <c r="KE8" s="445"/>
      <c r="KF8" s="445"/>
      <c r="KG8" s="445"/>
      <c r="KH8" s="445"/>
      <c r="KI8" s="445"/>
      <c r="KJ8" s="445"/>
      <c r="KK8" s="445"/>
      <c r="KL8" s="445"/>
      <c r="KM8" s="445"/>
      <c r="KN8" s="445"/>
      <c r="KO8" s="445"/>
      <c r="KP8" s="445"/>
      <c r="KQ8" s="445"/>
      <c r="KR8" s="445"/>
      <c r="KS8" s="446"/>
      <c r="KT8" s="456" t="s">
        <v>71</v>
      </c>
      <c r="KU8" s="457"/>
      <c r="KV8" s="457"/>
      <c r="KW8" s="480"/>
    </row>
    <row r="9" spans="1:312" s="194" customFormat="1" ht="166.5" customHeight="1" thickBot="1">
      <c r="A9" s="471"/>
      <c r="B9" s="472"/>
      <c r="C9" s="473"/>
      <c r="D9" s="473"/>
      <c r="E9" s="473"/>
      <c r="F9" s="473"/>
      <c r="G9" s="473"/>
      <c r="H9" s="473"/>
      <c r="I9" s="474"/>
      <c r="J9" s="447" t="s">
        <v>159</v>
      </c>
      <c r="K9" s="445"/>
      <c r="L9" s="445"/>
      <c r="M9" s="445"/>
      <c r="N9" s="445"/>
      <c r="O9" s="445"/>
      <c r="P9" s="445"/>
      <c r="Q9" s="446"/>
      <c r="R9" s="447" t="s">
        <v>160</v>
      </c>
      <c r="S9" s="445"/>
      <c r="T9" s="445"/>
      <c r="U9" s="445"/>
      <c r="V9" s="445"/>
      <c r="W9" s="445"/>
      <c r="X9" s="445"/>
      <c r="Y9" s="446"/>
      <c r="Z9" s="447" t="s">
        <v>161</v>
      </c>
      <c r="AA9" s="445"/>
      <c r="AB9" s="445"/>
      <c r="AC9" s="446"/>
      <c r="AD9" s="447" t="s">
        <v>346</v>
      </c>
      <c r="AE9" s="445"/>
      <c r="AF9" s="445"/>
      <c r="AG9" s="445"/>
      <c r="AH9" s="445"/>
      <c r="AI9" s="445"/>
      <c r="AJ9" s="445"/>
      <c r="AK9" s="445"/>
      <c r="AL9" s="445"/>
      <c r="AM9" s="445"/>
      <c r="AN9" s="445"/>
      <c r="AO9" s="445"/>
      <c r="AP9" s="445"/>
      <c r="AQ9" s="445"/>
      <c r="AR9" s="445"/>
      <c r="AS9" s="445"/>
      <c r="AT9" s="192"/>
      <c r="AU9" s="192"/>
      <c r="AV9" s="192"/>
      <c r="AW9" s="193"/>
      <c r="AX9" s="447" t="s">
        <v>162</v>
      </c>
      <c r="AY9" s="445"/>
      <c r="AZ9" s="445"/>
      <c r="BA9" s="446"/>
      <c r="BB9" s="447" t="s">
        <v>163</v>
      </c>
      <c r="BC9" s="445"/>
      <c r="BD9" s="445"/>
      <c r="BE9" s="446"/>
      <c r="BF9" s="447" t="s">
        <v>347</v>
      </c>
      <c r="BG9" s="445"/>
      <c r="BH9" s="445"/>
      <c r="BI9" s="446"/>
      <c r="BJ9" s="447" t="s">
        <v>348</v>
      </c>
      <c r="BK9" s="445"/>
      <c r="BL9" s="445"/>
      <c r="BM9" s="446"/>
      <c r="BN9" s="447" t="s">
        <v>314</v>
      </c>
      <c r="BO9" s="445"/>
      <c r="BP9" s="445"/>
      <c r="BQ9" s="446"/>
      <c r="BR9" s="447" t="s">
        <v>349</v>
      </c>
      <c r="BS9" s="445"/>
      <c r="BT9" s="445"/>
      <c r="BU9" s="446"/>
      <c r="BV9" s="447" t="s">
        <v>313</v>
      </c>
      <c r="BW9" s="445"/>
      <c r="BX9" s="445"/>
      <c r="BY9" s="446"/>
      <c r="BZ9" s="447" t="s">
        <v>350</v>
      </c>
      <c r="CA9" s="445"/>
      <c r="CB9" s="445"/>
      <c r="CC9" s="445"/>
      <c r="CD9" s="445"/>
      <c r="CE9" s="445"/>
      <c r="CF9" s="445"/>
      <c r="CG9" s="446"/>
      <c r="CH9" s="447" t="s">
        <v>351</v>
      </c>
      <c r="CI9" s="445"/>
      <c r="CJ9" s="445"/>
      <c r="CK9" s="446"/>
      <c r="CL9" s="447" t="s">
        <v>164</v>
      </c>
      <c r="CM9" s="445"/>
      <c r="CN9" s="445"/>
      <c r="CO9" s="446"/>
      <c r="CP9" s="447" t="s">
        <v>165</v>
      </c>
      <c r="CQ9" s="445"/>
      <c r="CR9" s="445"/>
      <c r="CS9" s="446"/>
      <c r="CT9" s="447" t="s">
        <v>166</v>
      </c>
      <c r="CU9" s="445"/>
      <c r="CV9" s="445"/>
      <c r="CW9" s="446"/>
      <c r="CX9" s="447" t="s">
        <v>167</v>
      </c>
      <c r="CY9" s="445"/>
      <c r="CZ9" s="445"/>
      <c r="DA9" s="446"/>
      <c r="DB9" s="447" t="s">
        <v>168</v>
      </c>
      <c r="DC9" s="445"/>
      <c r="DD9" s="445"/>
      <c r="DE9" s="446"/>
      <c r="DF9" s="447" t="s">
        <v>169</v>
      </c>
      <c r="DG9" s="445"/>
      <c r="DH9" s="445"/>
      <c r="DI9" s="446"/>
      <c r="DJ9" s="447" t="s">
        <v>170</v>
      </c>
      <c r="DK9" s="445"/>
      <c r="DL9" s="445"/>
      <c r="DM9" s="446"/>
      <c r="DN9" s="447" t="s">
        <v>352</v>
      </c>
      <c r="DO9" s="445"/>
      <c r="DP9" s="445"/>
      <c r="DQ9" s="446"/>
      <c r="DR9" s="447" t="s">
        <v>353</v>
      </c>
      <c r="DS9" s="445"/>
      <c r="DT9" s="445"/>
      <c r="DU9" s="446"/>
      <c r="DV9" s="447" t="s">
        <v>171</v>
      </c>
      <c r="DW9" s="445"/>
      <c r="DX9" s="445"/>
      <c r="DY9" s="446"/>
      <c r="DZ9" s="447" t="s">
        <v>354</v>
      </c>
      <c r="EA9" s="445"/>
      <c r="EB9" s="445"/>
      <c r="EC9" s="445"/>
      <c r="ED9" s="445"/>
      <c r="EE9" s="445"/>
      <c r="EF9" s="445"/>
      <c r="EG9" s="445"/>
      <c r="EH9" s="445"/>
      <c r="EI9" s="445"/>
      <c r="EJ9" s="445"/>
      <c r="EK9" s="445"/>
      <c r="EL9" s="445"/>
      <c r="EM9" s="445"/>
      <c r="EN9" s="445"/>
      <c r="EO9" s="446"/>
      <c r="EP9" s="447" t="s">
        <v>172</v>
      </c>
      <c r="EQ9" s="445"/>
      <c r="ER9" s="445"/>
      <c r="ES9" s="446"/>
      <c r="ET9" s="447" t="s">
        <v>173</v>
      </c>
      <c r="EU9" s="445"/>
      <c r="EV9" s="445"/>
      <c r="EW9" s="445"/>
      <c r="EX9" s="445"/>
      <c r="EY9" s="445"/>
      <c r="EZ9" s="445"/>
      <c r="FA9" s="446"/>
      <c r="FB9" s="447" t="s">
        <v>355</v>
      </c>
      <c r="FC9" s="445"/>
      <c r="FD9" s="445"/>
      <c r="FE9" s="446"/>
      <c r="FF9" s="447" t="s">
        <v>174</v>
      </c>
      <c r="FG9" s="445"/>
      <c r="FH9" s="445"/>
      <c r="FI9" s="446"/>
      <c r="FJ9" s="447" t="s">
        <v>175</v>
      </c>
      <c r="FK9" s="445"/>
      <c r="FL9" s="445"/>
      <c r="FM9" s="446"/>
      <c r="FN9" s="447" t="s">
        <v>356</v>
      </c>
      <c r="FO9" s="445"/>
      <c r="FP9" s="445"/>
      <c r="FQ9" s="446"/>
      <c r="FR9" s="447" t="s">
        <v>176</v>
      </c>
      <c r="FS9" s="445"/>
      <c r="FT9" s="445"/>
      <c r="FU9" s="446"/>
      <c r="FV9" s="447" t="s">
        <v>357</v>
      </c>
      <c r="FW9" s="445"/>
      <c r="FX9" s="445"/>
      <c r="FY9" s="446"/>
      <c r="FZ9" s="447" t="s">
        <v>177</v>
      </c>
      <c r="GA9" s="445"/>
      <c r="GB9" s="445"/>
      <c r="GC9" s="446"/>
      <c r="GD9" s="447" t="s">
        <v>358</v>
      </c>
      <c r="GE9" s="445"/>
      <c r="GF9" s="445"/>
      <c r="GG9" s="446"/>
      <c r="GH9" s="447" t="s">
        <v>178</v>
      </c>
      <c r="GI9" s="445"/>
      <c r="GJ9" s="445"/>
      <c r="GK9" s="446"/>
      <c r="GL9" s="447" t="s">
        <v>179</v>
      </c>
      <c r="GM9" s="445"/>
      <c r="GN9" s="445"/>
      <c r="GO9" s="446"/>
      <c r="GP9" s="447" t="s">
        <v>180</v>
      </c>
      <c r="GQ9" s="445"/>
      <c r="GR9" s="445"/>
      <c r="GS9" s="445"/>
      <c r="GT9" s="445"/>
      <c r="GU9" s="445"/>
      <c r="GV9" s="445"/>
      <c r="GW9" s="446"/>
      <c r="GX9" s="447" t="s">
        <v>181</v>
      </c>
      <c r="GY9" s="445"/>
      <c r="GZ9" s="445"/>
      <c r="HA9" s="445"/>
      <c r="HB9" s="445"/>
      <c r="HC9" s="445"/>
      <c r="HD9" s="445"/>
      <c r="HE9" s="446"/>
      <c r="HF9" s="447" t="s">
        <v>182</v>
      </c>
      <c r="HG9" s="445"/>
      <c r="HH9" s="445"/>
      <c r="HI9" s="445"/>
      <c r="HJ9" s="447" t="s">
        <v>346</v>
      </c>
      <c r="HK9" s="445"/>
      <c r="HL9" s="445"/>
      <c r="HM9" s="445"/>
      <c r="HN9" s="445"/>
      <c r="HO9" s="445"/>
      <c r="HP9" s="445"/>
      <c r="HQ9" s="446"/>
      <c r="HR9" s="447" t="s">
        <v>183</v>
      </c>
      <c r="HS9" s="445"/>
      <c r="HT9" s="445"/>
      <c r="HU9" s="446"/>
      <c r="HV9" s="447" t="s">
        <v>184</v>
      </c>
      <c r="HW9" s="445"/>
      <c r="HX9" s="445"/>
      <c r="HY9" s="446"/>
      <c r="HZ9" s="447" t="s">
        <v>185</v>
      </c>
      <c r="IA9" s="445"/>
      <c r="IB9" s="445"/>
      <c r="IC9" s="446"/>
      <c r="ID9" s="447" t="s">
        <v>359</v>
      </c>
      <c r="IE9" s="445"/>
      <c r="IF9" s="445"/>
      <c r="IG9" s="446"/>
      <c r="IH9" s="447" t="s">
        <v>360</v>
      </c>
      <c r="II9" s="445"/>
      <c r="IJ9" s="445"/>
      <c r="IK9" s="446"/>
      <c r="IL9" s="503" t="s">
        <v>361</v>
      </c>
      <c r="IM9" s="481"/>
      <c r="IN9" s="481"/>
      <c r="IO9" s="481"/>
      <c r="IP9" s="447" t="s">
        <v>362</v>
      </c>
      <c r="IQ9" s="445"/>
      <c r="IR9" s="445"/>
      <c r="IS9" s="446"/>
      <c r="IT9" s="447" t="s">
        <v>186</v>
      </c>
      <c r="IU9" s="445"/>
      <c r="IV9" s="445"/>
      <c r="IW9" s="446"/>
      <c r="IX9" s="447" t="s">
        <v>363</v>
      </c>
      <c r="IY9" s="445"/>
      <c r="IZ9" s="445"/>
      <c r="JA9" s="446"/>
      <c r="JB9" s="447" t="s">
        <v>364</v>
      </c>
      <c r="JC9" s="445"/>
      <c r="JD9" s="445"/>
      <c r="JE9" s="446"/>
      <c r="JF9" s="447" t="s">
        <v>365</v>
      </c>
      <c r="JG9" s="445"/>
      <c r="JH9" s="445"/>
      <c r="JI9" s="446"/>
      <c r="JJ9" s="447" t="s">
        <v>187</v>
      </c>
      <c r="JK9" s="445"/>
      <c r="JL9" s="445"/>
      <c r="JM9" s="446"/>
      <c r="JN9" s="447" t="s">
        <v>188</v>
      </c>
      <c r="JO9" s="445"/>
      <c r="JP9" s="445"/>
      <c r="JQ9" s="446"/>
      <c r="JR9" s="447" t="s">
        <v>366</v>
      </c>
      <c r="JS9" s="445"/>
      <c r="JT9" s="445"/>
      <c r="JU9" s="446"/>
      <c r="JV9" s="447" t="s">
        <v>189</v>
      </c>
      <c r="JW9" s="445"/>
      <c r="JX9" s="445"/>
      <c r="JY9" s="446"/>
      <c r="JZ9" s="447" t="s">
        <v>367</v>
      </c>
      <c r="KA9" s="445"/>
      <c r="KB9" s="445"/>
      <c r="KC9" s="445"/>
      <c r="KD9" s="445"/>
      <c r="KE9" s="445"/>
      <c r="KF9" s="445"/>
      <c r="KG9" s="446"/>
      <c r="KH9" s="447" t="s">
        <v>190</v>
      </c>
      <c r="KI9" s="445"/>
      <c r="KJ9" s="445"/>
      <c r="KK9" s="446"/>
      <c r="KL9" s="447" t="s">
        <v>191</v>
      </c>
      <c r="KM9" s="445"/>
      <c r="KN9" s="445"/>
      <c r="KO9" s="446"/>
      <c r="KP9" s="447" t="s">
        <v>368</v>
      </c>
      <c r="KQ9" s="445"/>
      <c r="KR9" s="445"/>
      <c r="KS9" s="446"/>
      <c r="KT9" s="447"/>
      <c r="KU9" s="445"/>
      <c r="KV9" s="445"/>
      <c r="KW9" s="446"/>
    </row>
    <row r="10" spans="1:312" s="21" customFormat="1" ht="226" customHeight="1" thickBot="1">
      <c r="A10" s="478"/>
      <c r="B10" s="436"/>
      <c r="C10" s="437"/>
      <c r="D10" s="437"/>
      <c r="E10" s="437"/>
      <c r="F10" s="437"/>
      <c r="G10" s="437"/>
      <c r="H10" s="437"/>
      <c r="I10" s="438"/>
      <c r="J10" s="503" t="s">
        <v>192</v>
      </c>
      <c r="K10" s="481"/>
      <c r="L10" s="481"/>
      <c r="M10" s="482"/>
      <c r="N10" s="503" t="s">
        <v>369</v>
      </c>
      <c r="O10" s="481"/>
      <c r="P10" s="481"/>
      <c r="Q10" s="482"/>
      <c r="R10" s="503" t="s">
        <v>193</v>
      </c>
      <c r="S10" s="481"/>
      <c r="T10" s="481"/>
      <c r="U10" s="482"/>
      <c r="V10" s="503" t="s">
        <v>194</v>
      </c>
      <c r="W10" s="481"/>
      <c r="X10" s="481"/>
      <c r="Y10" s="482"/>
      <c r="Z10" s="503" t="s">
        <v>195</v>
      </c>
      <c r="AA10" s="481"/>
      <c r="AB10" s="481"/>
      <c r="AC10" s="482"/>
      <c r="AD10" s="503" t="s">
        <v>370</v>
      </c>
      <c r="AE10" s="481"/>
      <c r="AF10" s="481"/>
      <c r="AG10" s="482"/>
      <c r="AH10" s="503" t="s">
        <v>371</v>
      </c>
      <c r="AI10" s="481"/>
      <c r="AJ10" s="481"/>
      <c r="AK10" s="482"/>
      <c r="AL10" s="503" t="s">
        <v>372</v>
      </c>
      <c r="AM10" s="481"/>
      <c r="AN10" s="481"/>
      <c r="AO10" s="482"/>
      <c r="AP10" s="503" t="s">
        <v>373</v>
      </c>
      <c r="AQ10" s="481"/>
      <c r="AR10" s="481"/>
      <c r="AS10" s="482"/>
      <c r="AT10" s="503" t="s">
        <v>374</v>
      </c>
      <c r="AU10" s="481"/>
      <c r="AV10" s="481"/>
      <c r="AW10" s="482"/>
      <c r="AX10" s="447" t="s">
        <v>196</v>
      </c>
      <c r="AY10" s="445"/>
      <c r="AZ10" s="445"/>
      <c r="BA10" s="446"/>
      <c r="BB10" s="447" t="s">
        <v>197</v>
      </c>
      <c r="BC10" s="445"/>
      <c r="BD10" s="445"/>
      <c r="BE10" s="446"/>
      <c r="BF10" s="447" t="s">
        <v>375</v>
      </c>
      <c r="BG10" s="445"/>
      <c r="BH10" s="445"/>
      <c r="BI10" s="446"/>
      <c r="BJ10" s="447" t="s">
        <v>376</v>
      </c>
      <c r="BK10" s="445"/>
      <c r="BL10" s="445"/>
      <c r="BM10" s="446"/>
      <c r="BN10" s="447" t="s">
        <v>377</v>
      </c>
      <c r="BO10" s="445"/>
      <c r="BP10" s="445"/>
      <c r="BQ10" s="446"/>
      <c r="BR10" s="447" t="s">
        <v>378</v>
      </c>
      <c r="BS10" s="445"/>
      <c r="BT10" s="445"/>
      <c r="BU10" s="446"/>
      <c r="BV10" s="447" t="s">
        <v>379</v>
      </c>
      <c r="BW10" s="445"/>
      <c r="BX10" s="445"/>
      <c r="BY10" s="446"/>
      <c r="BZ10" s="447" t="s">
        <v>198</v>
      </c>
      <c r="CA10" s="445"/>
      <c r="CB10" s="445"/>
      <c r="CC10" s="446"/>
      <c r="CD10" s="447" t="s">
        <v>380</v>
      </c>
      <c r="CE10" s="445"/>
      <c r="CF10" s="445"/>
      <c r="CG10" s="446"/>
      <c r="CH10" s="447" t="s">
        <v>381</v>
      </c>
      <c r="CI10" s="445"/>
      <c r="CJ10" s="445"/>
      <c r="CK10" s="446"/>
      <c r="CL10" s="447" t="s">
        <v>199</v>
      </c>
      <c r="CM10" s="445"/>
      <c r="CN10" s="445"/>
      <c r="CO10" s="446"/>
      <c r="CP10" s="447" t="s">
        <v>200</v>
      </c>
      <c r="CQ10" s="445"/>
      <c r="CR10" s="445"/>
      <c r="CS10" s="446"/>
      <c r="CT10" s="447" t="s">
        <v>201</v>
      </c>
      <c r="CU10" s="445"/>
      <c r="CV10" s="445"/>
      <c r="CW10" s="446"/>
      <c r="CX10" s="447" t="s">
        <v>202</v>
      </c>
      <c r="CY10" s="445"/>
      <c r="CZ10" s="445"/>
      <c r="DA10" s="446"/>
      <c r="DB10" s="447" t="s">
        <v>203</v>
      </c>
      <c r="DC10" s="445"/>
      <c r="DD10" s="445"/>
      <c r="DE10" s="446"/>
      <c r="DF10" s="447" t="s">
        <v>204</v>
      </c>
      <c r="DG10" s="445"/>
      <c r="DH10" s="445"/>
      <c r="DI10" s="446"/>
      <c r="DJ10" s="447" t="s">
        <v>205</v>
      </c>
      <c r="DK10" s="445"/>
      <c r="DL10" s="445"/>
      <c r="DM10" s="446"/>
      <c r="DN10" s="447" t="s">
        <v>382</v>
      </c>
      <c r="DO10" s="445"/>
      <c r="DP10" s="445"/>
      <c r="DQ10" s="446"/>
      <c r="DR10" s="447" t="s">
        <v>383</v>
      </c>
      <c r="DS10" s="445"/>
      <c r="DT10" s="445"/>
      <c r="DU10" s="446"/>
      <c r="DV10" s="447" t="s">
        <v>206</v>
      </c>
      <c r="DW10" s="445"/>
      <c r="DX10" s="445"/>
      <c r="DY10" s="446"/>
      <c r="DZ10" s="447" t="s">
        <v>384</v>
      </c>
      <c r="EA10" s="445"/>
      <c r="EB10" s="445"/>
      <c r="EC10" s="446"/>
      <c r="ED10" s="447" t="s">
        <v>385</v>
      </c>
      <c r="EE10" s="445"/>
      <c r="EF10" s="445"/>
      <c r="EG10" s="446"/>
      <c r="EH10" s="447" t="s">
        <v>386</v>
      </c>
      <c r="EI10" s="445"/>
      <c r="EJ10" s="445"/>
      <c r="EK10" s="446"/>
      <c r="EL10" s="447" t="s">
        <v>387</v>
      </c>
      <c r="EM10" s="445"/>
      <c r="EN10" s="445"/>
      <c r="EO10" s="446"/>
      <c r="EP10" s="447" t="s">
        <v>207</v>
      </c>
      <c r="EQ10" s="445"/>
      <c r="ER10" s="445"/>
      <c r="ES10" s="446"/>
      <c r="ET10" s="447" t="s">
        <v>208</v>
      </c>
      <c r="EU10" s="445"/>
      <c r="EV10" s="445"/>
      <c r="EW10" s="446"/>
      <c r="EX10" s="447" t="s">
        <v>388</v>
      </c>
      <c r="EY10" s="445"/>
      <c r="EZ10" s="445"/>
      <c r="FA10" s="446"/>
      <c r="FB10" s="447" t="s">
        <v>389</v>
      </c>
      <c r="FC10" s="445"/>
      <c r="FD10" s="445"/>
      <c r="FE10" s="446"/>
      <c r="FF10" s="447" t="s">
        <v>209</v>
      </c>
      <c r="FG10" s="445"/>
      <c r="FH10" s="445"/>
      <c r="FI10" s="446"/>
      <c r="FJ10" s="447" t="s">
        <v>210</v>
      </c>
      <c r="FK10" s="445"/>
      <c r="FL10" s="445"/>
      <c r="FM10" s="446"/>
      <c r="FN10" s="447" t="s">
        <v>390</v>
      </c>
      <c r="FO10" s="445"/>
      <c r="FP10" s="445"/>
      <c r="FQ10" s="446"/>
      <c r="FR10" s="447" t="s">
        <v>211</v>
      </c>
      <c r="FS10" s="445"/>
      <c r="FT10" s="445"/>
      <c r="FU10" s="446"/>
      <c r="FV10" s="447" t="s">
        <v>391</v>
      </c>
      <c r="FW10" s="445"/>
      <c r="FX10" s="445"/>
      <c r="FY10" s="446"/>
      <c r="FZ10" s="447" t="s">
        <v>212</v>
      </c>
      <c r="GA10" s="445"/>
      <c r="GB10" s="445"/>
      <c r="GC10" s="446"/>
      <c r="GD10" s="447" t="s">
        <v>392</v>
      </c>
      <c r="GE10" s="445"/>
      <c r="GF10" s="445"/>
      <c r="GG10" s="446"/>
      <c r="GH10" s="503" t="s">
        <v>213</v>
      </c>
      <c r="GI10" s="481"/>
      <c r="GJ10" s="481"/>
      <c r="GK10" s="482"/>
      <c r="GL10" s="503" t="s">
        <v>214</v>
      </c>
      <c r="GM10" s="481"/>
      <c r="GN10" s="481"/>
      <c r="GO10" s="482"/>
      <c r="GP10" s="503" t="s">
        <v>215</v>
      </c>
      <c r="GQ10" s="481"/>
      <c r="GR10" s="481"/>
      <c r="GS10" s="482"/>
      <c r="GT10" s="503" t="s">
        <v>393</v>
      </c>
      <c r="GU10" s="481"/>
      <c r="GV10" s="481"/>
      <c r="GW10" s="482"/>
      <c r="GX10" s="503" t="s">
        <v>216</v>
      </c>
      <c r="GY10" s="481"/>
      <c r="GZ10" s="481"/>
      <c r="HA10" s="482"/>
      <c r="HB10" s="503" t="s">
        <v>216</v>
      </c>
      <c r="HC10" s="481"/>
      <c r="HD10" s="481"/>
      <c r="HE10" s="482"/>
      <c r="HF10" s="503" t="s">
        <v>217</v>
      </c>
      <c r="HG10" s="481"/>
      <c r="HH10" s="481"/>
      <c r="HI10" s="482"/>
      <c r="HJ10" s="503" t="s">
        <v>394</v>
      </c>
      <c r="HK10" s="481"/>
      <c r="HL10" s="481"/>
      <c r="HM10" s="482"/>
      <c r="HN10" s="503" t="s">
        <v>395</v>
      </c>
      <c r="HO10" s="481"/>
      <c r="HP10" s="481"/>
      <c r="HQ10" s="482"/>
      <c r="HR10" s="447" t="s">
        <v>218</v>
      </c>
      <c r="HS10" s="445"/>
      <c r="HT10" s="445"/>
      <c r="HU10" s="446"/>
      <c r="HV10" s="503" t="s">
        <v>219</v>
      </c>
      <c r="HW10" s="481"/>
      <c r="HX10" s="481"/>
      <c r="HY10" s="482"/>
      <c r="HZ10" s="481" t="s">
        <v>220</v>
      </c>
      <c r="IA10" s="481"/>
      <c r="IB10" s="481"/>
      <c r="IC10" s="481"/>
      <c r="ID10" s="503" t="s">
        <v>396</v>
      </c>
      <c r="IE10" s="481"/>
      <c r="IF10" s="481"/>
      <c r="IG10" s="482"/>
      <c r="IH10" s="503" t="s">
        <v>397</v>
      </c>
      <c r="II10" s="481"/>
      <c r="IJ10" s="481"/>
      <c r="IK10" s="482"/>
      <c r="IL10" s="503" t="s">
        <v>398</v>
      </c>
      <c r="IM10" s="481"/>
      <c r="IN10" s="481"/>
      <c r="IO10" s="481"/>
      <c r="IP10" s="447" t="s">
        <v>399</v>
      </c>
      <c r="IQ10" s="445"/>
      <c r="IR10" s="445"/>
      <c r="IS10" s="446"/>
      <c r="IT10" s="447" t="s">
        <v>221</v>
      </c>
      <c r="IU10" s="445"/>
      <c r="IV10" s="445"/>
      <c r="IW10" s="446"/>
      <c r="IX10" s="447" t="s">
        <v>400</v>
      </c>
      <c r="IY10" s="445"/>
      <c r="IZ10" s="445"/>
      <c r="JA10" s="446"/>
      <c r="JB10" s="447" t="s">
        <v>401</v>
      </c>
      <c r="JC10" s="445"/>
      <c r="JD10" s="445"/>
      <c r="JE10" s="446"/>
      <c r="JF10" s="447" t="s">
        <v>402</v>
      </c>
      <c r="JG10" s="445"/>
      <c r="JH10" s="445"/>
      <c r="JI10" s="446"/>
      <c r="JJ10" s="447" t="s">
        <v>222</v>
      </c>
      <c r="JK10" s="445"/>
      <c r="JL10" s="445"/>
      <c r="JM10" s="446"/>
      <c r="JN10" s="447" t="s">
        <v>223</v>
      </c>
      <c r="JO10" s="445"/>
      <c r="JP10" s="445"/>
      <c r="JQ10" s="446"/>
      <c r="JR10" s="447" t="s">
        <v>403</v>
      </c>
      <c r="JS10" s="445"/>
      <c r="JT10" s="445"/>
      <c r="JU10" s="446"/>
      <c r="JV10" s="447" t="s">
        <v>224</v>
      </c>
      <c r="JW10" s="445"/>
      <c r="JX10" s="445"/>
      <c r="JY10" s="446"/>
      <c r="JZ10" s="447" t="s">
        <v>404</v>
      </c>
      <c r="KA10" s="445"/>
      <c r="KB10" s="445"/>
      <c r="KC10" s="446"/>
      <c r="KD10" s="447" t="s">
        <v>405</v>
      </c>
      <c r="KE10" s="445"/>
      <c r="KF10" s="445"/>
      <c r="KG10" s="446"/>
      <c r="KH10" s="447" t="s">
        <v>406</v>
      </c>
      <c r="KI10" s="445"/>
      <c r="KJ10" s="445"/>
      <c r="KK10" s="446"/>
      <c r="KL10" s="447" t="s">
        <v>225</v>
      </c>
      <c r="KM10" s="445"/>
      <c r="KN10" s="445"/>
      <c r="KO10" s="446"/>
      <c r="KP10" s="447" t="s">
        <v>407</v>
      </c>
      <c r="KQ10" s="445"/>
      <c r="KR10" s="445"/>
      <c r="KS10" s="446"/>
      <c r="KT10" s="456" t="s">
        <v>226</v>
      </c>
      <c r="KU10" s="457"/>
      <c r="KV10" s="457"/>
      <c r="KW10" s="480"/>
    </row>
    <row r="11" spans="1:312" s="21" customFormat="1" ht="56.25" customHeight="1" thickBot="1">
      <c r="A11" s="479"/>
      <c r="B11" s="123" t="s">
        <v>306</v>
      </c>
      <c r="C11" s="346" t="s">
        <v>16</v>
      </c>
      <c r="D11" s="348" t="s">
        <v>19</v>
      </c>
      <c r="E11" s="504" t="s">
        <v>17</v>
      </c>
      <c r="F11" s="505" t="s">
        <v>18</v>
      </c>
      <c r="G11" s="504" t="s">
        <v>17</v>
      </c>
      <c r="H11" s="505" t="s">
        <v>18</v>
      </c>
      <c r="I11" s="348" t="s">
        <v>20</v>
      </c>
      <c r="J11" s="123" t="s">
        <v>306</v>
      </c>
      <c r="K11" s="123" t="s">
        <v>16</v>
      </c>
      <c r="L11" s="123" t="s">
        <v>19</v>
      </c>
      <c r="M11" s="123" t="s">
        <v>20</v>
      </c>
      <c r="N11" s="123" t="s">
        <v>306</v>
      </c>
      <c r="O11" s="123" t="s">
        <v>16</v>
      </c>
      <c r="P11" s="123" t="s">
        <v>19</v>
      </c>
      <c r="Q11" s="123" t="s">
        <v>20</v>
      </c>
      <c r="R11" s="123" t="s">
        <v>306</v>
      </c>
      <c r="S11" s="123" t="s">
        <v>16</v>
      </c>
      <c r="T11" s="123" t="s">
        <v>19</v>
      </c>
      <c r="U11" s="123" t="s">
        <v>20</v>
      </c>
      <c r="V11" s="123" t="s">
        <v>306</v>
      </c>
      <c r="W11" s="123" t="s">
        <v>16</v>
      </c>
      <c r="X11" s="123" t="s">
        <v>19</v>
      </c>
      <c r="Y11" s="123" t="s">
        <v>20</v>
      </c>
      <c r="Z11" s="123" t="s">
        <v>306</v>
      </c>
      <c r="AA11" s="123" t="s">
        <v>16</v>
      </c>
      <c r="AB11" s="123" t="s">
        <v>19</v>
      </c>
      <c r="AC11" s="123" t="s">
        <v>20</v>
      </c>
      <c r="AD11" s="123" t="s">
        <v>306</v>
      </c>
      <c r="AE11" s="123" t="s">
        <v>16</v>
      </c>
      <c r="AF11" s="123" t="s">
        <v>19</v>
      </c>
      <c r="AG11" s="123" t="s">
        <v>20</v>
      </c>
      <c r="AH11" s="123" t="s">
        <v>306</v>
      </c>
      <c r="AI11" s="123" t="s">
        <v>16</v>
      </c>
      <c r="AJ11" s="123" t="s">
        <v>19</v>
      </c>
      <c r="AK11" s="123" t="s">
        <v>20</v>
      </c>
      <c r="AL11" s="123" t="s">
        <v>306</v>
      </c>
      <c r="AM11" s="123" t="s">
        <v>16</v>
      </c>
      <c r="AN11" s="123" t="s">
        <v>19</v>
      </c>
      <c r="AO11" s="123" t="s">
        <v>20</v>
      </c>
      <c r="AP11" s="123" t="s">
        <v>306</v>
      </c>
      <c r="AQ11" s="123" t="s">
        <v>16</v>
      </c>
      <c r="AR11" s="123" t="s">
        <v>19</v>
      </c>
      <c r="AS11" s="123" t="s">
        <v>20</v>
      </c>
      <c r="AT11" s="123" t="s">
        <v>306</v>
      </c>
      <c r="AU11" s="123" t="s">
        <v>16</v>
      </c>
      <c r="AV11" s="123" t="s">
        <v>19</v>
      </c>
      <c r="AW11" s="123" t="s">
        <v>20</v>
      </c>
      <c r="AX11" s="123" t="s">
        <v>306</v>
      </c>
      <c r="AY11" s="123" t="s">
        <v>16</v>
      </c>
      <c r="AZ11" s="123" t="s">
        <v>19</v>
      </c>
      <c r="BA11" s="123" t="s">
        <v>20</v>
      </c>
      <c r="BB11" s="123" t="s">
        <v>306</v>
      </c>
      <c r="BC11" s="123" t="s">
        <v>16</v>
      </c>
      <c r="BD11" s="123" t="s">
        <v>19</v>
      </c>
      <c r="BE11" s="123" t="s">
        <v>20</v>
      </c>
      <c r="BF11" s="123" t="s">
        <v>306</v>
      </c>
      <c r="BG11" s="123" t="s">
        <v>16</v>
      </c>
      <c r="BH11" s="123" t="s">
        <v>19</v>
      </c>
      <c r="BI11" s="123" t="s">
        <v>20</v>
      </c>
      <c r="BJ11" s="123" t="s">
        <v>306</v>
      </c>
      <c r="BK11" s="123" t="s">
        <v>16</v>
      </c>
      <c r="BL11" s="123" t="s">
        <v>19</v>
      </c>
      <c r="BM11" s="123" t="s">
        <v>20</v>
      </c>
      <c r="BN11" s="123" t="s">
        <v>306</v>
      </c>
      <c r="BO11" s="123" t="s">
        <v>16</v>
      </c>
      <c r="BP11" s="123" t="s">
        <v>19</v>
      </c>
      <c r="BQ11" s="123" t="s">
        <v>20</v>
      </c>
      <c r="BR11" s="123" t="s">
        <v>306</v>
      </c>
      <c r="BS11" s="123" t="s">
        <v>16</v>
      </c>
      <c r="BT11" s="123" t="s">
        <v>19</v>
      </c>
      <c r="BU11" s="123" t="s">
        <v>20</v>
      </c>
      <c r="BV11" s="123" t="s">
        <v>306</v>
      </c>
      <c r="BW11" s="123" t="s">
        <v>16</v>
      </c>
      <c r="BX11" s="123" t="s">
        <v>19</v>
      </c>
      <c r="BY11" s="123" t="s">
        <v>20</v>
      </c>
      <c r="BZ11" s="123" t="s">
        <v>306</v>
      </c>
      <c r="CA11" s="123" t="s">
        <v>16</v>
      </c>
      <c r="CB11" s="123" t="s">
        <v>19</v>
      </c>
      <c r="CC11" s="123" t="s">
        <v>20</v>
      </c>
      <c r="CD11" s="123" t="s">
        <v>306</v>
      </c>
      <c r="CE11" s="123" t="s">
        <v>16</v>
      </c>
      <c r="CF11" s="123" t="s">
        <v>19</v>
      </c>
      <c r="CG11" s="123" t="s">
        <v>20</v>
      </c>
      <c r="CH11" s="123" t="s">
        <v>306</v>
      </c>
      <c r="CI11" s="123" t="s">
        <v>16</v>
      </c>
      <c r="CJ11" s="123" t="s">
        <v>19</v>
      </c>
      <c r="CK11" s="123" t="s">
        <v>20</v>
      </c>
      <c r="CL11" s="123" t="s">
        <v>306</v>
      </c>
      <c r="CM11" s="123" t="s">
        <v>16</v>
      </c>
      <c r="CN11" s="123" t="s">
        <v>19</v>
      </c>
      <c r="CO11" s="123" t="s">
        <v>20</v>
      </c>
      <c r="CP11" s="123" t="s">
        <v>306</v>
      </c>
      <c r="CQ11" s="123" t="s">
        <v>16</v>
      </c>
      <c r="CR11" s="123" t="s">
        <v>19</v>
      </c>
      <c r="CS11" s="123" t="s">
        <v>20</v>
      </c>
      <c r="CT11" s="123" t="s">
        <v>306</v>
      </c>
      <c r="CU11" s="123" t="s">
        <v>16</v>
      </c>
      <c r="CV11" s="123" t="s">
        <v>19</v>
      </c>
      <c r="CW11" s="123" t="s">
        <v>20</v>
      </c>
      <c r="CX11" s="123" t="s">
        <v>306</v>
      </c>
      <c r="CY11" s="123" t="s">
        <v>16</v>
      </c>
      <c r="CZ11" s="123" t="s">
        <v>19</v>
      </c>
      <c r="DA11" s="123" t="s">
        <v>20</v>
      </c>
      <c r="DB11" s="123" t="s">
        <v>306</v>
      </c>
      <c r="DC11" s="123" t="s">
        <v>16</v>
      </c>
      <c r="DD11" s="123" t="s">
        <v>19</v>
      </c>
      <c r="DE11" s="123" t="s">
        <v>20</v>
      </c>
      <c r="DF11" s="123" t="s">
        <v>306</v>
      </c>
      <c r="DG11" s="123" t="s">
        <v>16</v>
      </c>
      <c r="DH11" s="123" t="s">
        <v>19</v>
      </c>
      <c r="DI11" s="123" t="s">
        <v>20</v>
      </c>
      <c r="DJ11" s="123" t="s">
        <v>306</v>
      </c>
      <c r="DK11" s="123" t="s">
        <v>16</v>
      </c>
      <c r="DL11" s="123" t="s">
        <v>19</v>
      </c>
      <c r="DM11" s="123" t="s">
        <v>20</v>
      </c>
      <c r="DN11" s="123" t="s">
        <v>306</v>
      </c>
      <c r="DO11" s="123" t="s">
        <v>16</v>
      </c>
      <c r="DP11" s="123" t="s">
        <v>19</v>
      </c>
      <c r="DQ11" s="123" t="s">
        <v>20</v>
      </c>
      <c r="DR11" s="123" t="s">
        <v>306</v>
      </c>
      <c r="DS11" s="123" t="s">
        <v>16</v>
      </c>
      <c r="DT11" s="123" t="s">
        <v>19</v>
      </c>
      <c r="DU11" s="123" t="s">
        <v>20</v>
      </c>
      <c r="DV11" s="123" t="s">
        <v>306</v>
      </c>
      <c r="DW11" s="123" t="s">
        <v>16</v>
      </c>
      <c r="DX11" s="123" t="s">
        <v>19</v>
      </c>
      <c r="DY11" s="123" t="s">
        <v>20</v>
      </c>
      <c r="DZ11" s="123" t="s">
        <v>306</v>
      </c>
      <c r="EA11" s="123" t="s">
        <v>16</v>
      </c>
      <c r="EB11" s="123" t="s">
        <v>19</v>
      </c>
      <c r="EC11" s="123" t="s">
        <v>20</v>
      </c>
      <c r="ED11" s="123" t="s">
        <v>306</v>
      </c>
      <c r="EE11" s="123" t="s">
        <v>16</v>
      </c>
      <c r="EF11" s="123" t="s">
        <v>19</v>
      </c>
      <c r="EG11" s="123" t="s">
        <v>20</v>
      </c>
      <c r="EH11" s="123" t="s">
        <v>306</v>
      </c>
      <c r="EI11" s="123" t="s">
        <v>16</v>
      </c>
      <c r="EJ11" s="123" t="s">
        <v>19</v>
      </c>
      <c r="EK11" s="123" t="s">
        <v>20</v>
      </c>
      <c r="EL11" s="123" t="s">
        <v>306</v>
      </c>
      <c r="EM11" s="123" t="s">
        <v>16</v>
      </c>
      <c r="EN11" s="123" t="s">
        <v>19</v>
      </c>
      <c r="EO11" s="123" t="s">
        <v>20</v>
      </c>
      <c r="EP11" s="123" t="s">
        <v>306</v>
      </c>
      <c r="EQ11" s="123" t="s">
        <v>16</v>
      </c>
      <c r="ER11" s="123" t="s">
        <v>19</v>
      </c>
      <c r="ES11" s="123" t="s">
        <v>20</v>
      </c>
      <c r="ET11" s="123" t="s">
        <v>306</v>
      </c>
      <c r="EU11" s="123" t="s">
        <v>16</v>
      </c>
      <c r="EV11" s="123" t="s">
        <v>19</v>
      </c>
      <c r="EW11" s="123" t="s">
        <v>20</v>
      </c>
      <c r="EX11" s="123" t="s">
        <v>306</v>
      </c>
      <c r="EY11" s="123" t="s">
        <v>16</v>
      </c>
      <c r="EZ11" s="123" t="s">
        <v>19</v>
      </c>
      <c r="FA11" s="123" t="s">
        <v>20</v>
      </c>
      <c r="FB11" s="123" t="s">
        <v>306</v>
      </c>
      <c r="FC11" s="123" t="s">
        <v>16</v>
      </c>
      <c r="FD11" s="123" t="s">
        <v>19</v>
      </c>
      <c r="FE11" s="123" t="s">
        <v>20</v>
      </c>
      <c r="FF11" s="123" t="s">
        <v>306</v>
      </c>
      <c r="FG11" s="123" t="s">
        <v>16</v>
      </c>
      <c r="FH11" s="123" t="s">
        <v>19</v>
      </c>
      <c r="FI11" s="123" t="s">
        <v>20</v>
      </c>
      <c r="FJ11" s="123" t="s">
        <v>306</v>
      </c>
      <c r="FK11" s="123" t="s">
        <v>16</v>
      </c>
      <c r="FL11" s="123" t="s">
        <v>19</v>
      </c>
      <c r="FM11" s="123" t="s">
        <v>20</v>
      </c>
      <c r="FN11" s="123" t="s">
        <v>306</v>
      </c>
      <c r="FO11" s="123" t="s">
        <v>16</v>
      </c>
      <c r="FP11" s="123" t="s">
        <v>19</v>
      </c>
      <c r="FQ11" s="123" t="s">
        <v>20</v>
      </c>
      <c r="FR11" s="123" t="s">
        <v>306</v>
      </c>
      <c r="FS11" s="123" t="s">
        <v>16</v>
      </c>
      <c r="FT11" s="123" t="s">
        <v>19</v>
      </c>
      <c r="FU11" s="123" t="s">
        <v>20</v>
      </c>
      <c r="FV11" s="123" t="s">
        <v>306</v>
      </c>
      <c r="FW11" s="123" t="s">
        <v>16</v>
      </c>
      <c r="FX11" s="123" t="s">
        <v>19</v>
      </c>
      <c r="FY11" s="123" t="s">
        <v>20</v>
      </c>
      <c r="FZ11" s="123" t="s">
        <v>306</v>
      </c>
      <c r="GA11" s="123" t="s">
        <v>16</v>
      </c>
      <c r="GB11" s="123" t="s">
        <v>19</v>
      </c>
      <c r="GC11" s="123" t="s">
        <v>20</v>
      </c>
      <c r="GD11" s="123" t="s">
        <v>306</v>
      </c>
      <c r="GE11" s="123" t="s">
        <v>16</v>
      </c>
      <c r="GF11" s="123" t="s">
        <v>19</v>
      </c>
      <c r="GG11" s="123" t="s">
        <v>20</v>
      </c>
      <c r="GH11" s="123" t="s">
        <v>306</v>
      </c>
      <c r="GI11" s="123" t="s">
        <v>16</v>
      </c>
      <c r="GJ11" s="123" t="s">
        <v>19</v>
      </c>
      <c r="GK11" s="123" t="s">
        <v>20</v>
      </c>
      <c r="GL11" s="123" t="s">
        <v>306</v>
      </c>
      <c r="GM11" s="123" t="s">
        <v>16</v>
      </c>
      <c r="GN11" s="123" t="s">
        <v>19</v>
      </c>
      <c r="GO11" s="123" t="s">
        <v>20</v>
      </c>
      <c r="GP11" s="123" t="s">
        <v>306</v>
      </c>
      <c r="GQ11" s="123" t="s">
        <v>16</v>
      </c>
      <c r="GR11" s="123" t="s">
        <v>19</v>
      </c>
      <c r="GS11" s="123" t="s">
        <v>20</v>
      </c>
      <c r="GT11" s="123" t="s">
        <v>306</v>
      </c>
      <c r="GU11" s="123" t="s">
        <v>16</v>
      </c>
      <c r="GV11" s="123" t="s">
        <v>19</v>
      </c>
      <c r="GW11" s="123" t="s">
        <v>20</v>
      </c>
      <c r="GX11" s="123" t="s">
        <v>306</v>
      </c>
      <c r="GY11" s="123" t="s">
        <v>16</v>
      </c>
      <c r="GZ11" s="123" t="s">
        <v>19</v>
      </c>
      <c r="HA11" s="123" t="s">
        <v>20</v>
      </c>
      <c r="HB11" s="123" t="s">
        <v>306</v>
      </c>
      <c r="HC11" s="123" t="s">
        <v>16</v>
      </c>
      <c r="HD11" s="123" t="s">
        <v>19</v>
      </c>
      <c r="HE11" s="123" t="s">
        <v>20</v>
      </c>
      <c r="HF11" s="123" t="s">
        <v>306</v>
      </c>
      <c r="HG11" s="123" t="s">
        <v>16</v>
      </c>
      <c r="HH11" s="123" t="s">
        <v>19</v>
      </c>
      <c r="HI11" s="123" t="s">
        <v>20</v>
      </c>
      <c r="HJ11" s="123" t="s">
        <v>306</v>
      </c>
      <c r="HK11" s="123" t="s">
        <v>16</v>
      </c>
      <c r="HL11" s="123" t="s">
        <v>19</v>
      </c>
      <c r="HM11" s="123" t="s">
        <v>20</v>
      </c>
      <c r="HN11" s="123" t="s">
        <v>306</v>
      </c>
      <c r="HO11" s="123" t="s">
        <v>16</v>
      </c>
      <c r="HP11" s="123" t="s">
        <v>19</v>
      </c>
      <c r="HQ11" s="123" t="s">
        <v>20</v>
      </c>
      <c r="HR11" s="123" t="s">
        <v>306</v>
      </c>
      <c r="HS11" s="123" t="s">
        <v>16</v>
      </c>
      <c r="HT11" s="123" t="s">
        <v>19</v>
      </c>
      <c r="HU11" s="123" t="s">
        <v>20</v>
      </c>
      <c r="HV11" s="123" t="s">
        <v>306</v>
      </c>
      <c r="HW11" s="123" t="s">
        <v>16</v>
      </c>
      <c r="HX11" s="123" t="s">
        <v>19</v>
      </c>
      <c r="HY11" s="123" t="s">
        <v>20</v>
      </c>
      <c r="HZ11" s="123" t="s">
        <v>306</v>
      </c>
      <c r="IA11" s="123" t="s">
        <v>16</v>
      </c>
      <c r="IB11" s="123" t="s">
        <v>19</v>
      </c>
      <c r="IC11" s="123" t="s">
        <v>20</v>
      </c>
      <c r="ID11" s="123" t="s">
        <v>306</v>
      </c>
      <c r="IE11" s="123" t="s">
        <v>16</v>
      </c>
      <c r="IF11" s="123" t="s">
        <v>19</v>
      </c>
      <c r="IG11" s="123" t="s">
        <v>20</v>
      </c>
      <c r="IH11" s="123" t="s">
        <v>306</v>
      </c>
      <c r="II11" s="123" t="s">
        <v>16</v>
      </c>
      <c r="IJ11" s="123" t="s">
        <v>19</v>
      </c>
      <c r="IK11" s="123" t="s">
        <v>20</v>
      </c>
      <c r="IL11" s="123" t="s">
        <v>306</v>
      </c>
      <c r="IM11" s="123" t="s">
        <v>16</v>
      </c>
      <c r="IN11" s="123" t="s">
        <v>19</v>
      </c>
      <c r="IO11" s="123" t="s">
        <v>20</v>
      </c>
      <c r="IP11" s="123" t="s">
        <v>306</v>
      </c>
      <c r="IQ11" s="123" t="s">
        <v>16</v>
      </c>
      <c r="IR11" s="123" t="s">
        <v>19</v>
      </c>
      <c r="IS11" s="123" t="s">
        <v>20</v>
      </c>
      <c r="IT11" s="123" t="s">
        <v>306</v>
      </c>
      <c r="IU11" s="123" t="s">
        <v>16</v>
      </c>
      <c r="IV11" s="123" t="s">
        <v>19</v>
      </c>
      <c r="IW11" s="123" t="s">
        <v>20</v>
      </c>
      <c r="IX11" s="123" t="s">
        <v>306</v>
      </c>
      <c r="IY11" s="123" t="s">
        <v>16</v>
      </c>
      <c r="IZ11" s="123" t="s">
        <v>19</v>
      </c>
      <c r="JA11" s="123" t="s">
        <v>20</v>
      </c>
      <c r="JB11" s="123" t="s">
        <v>306</v>
      </c>
      <c r="JC11" s="123" t="s">
        <v>16</v>
      </c>
      <c r="JD11" s="123" t="s">
        <v>19</v>
      </c>
      <c r="JE11" s="123" t="s">
        <v>20</v>
      </c>
      <c r="JF11" s="123" t="s">
        <v>306</v>
      </c>
      <c r="JG11" s="123" t="s">
        <v>16</v>
      </c>
      <c r="JH11" s="123" t="s">
        <v>19</v>
      </c>
      <c r="JI11" s="123" t="s">
        <v>20</v>
      </c>
      <c r="JJ11" s="123" t="s">
        <v>306</v>
      </c>
      <c r="JK11" s="123" t="s">
        <v>16</v>
      </c>
      <c r="JL11" s="123" t="s">
        <v>19</v>
      </c>
      <c r="JM11" s="123" t="s">
        <v>20</v>
      </c>
      <c r="JN11" s="123" t="s">
        <v>306</v>
      </c>
      <c r="JO11" s="123" t="s">
        <v>16</v>
      </c>
      <c r="JP11" s="123" t="s">
        <v>19</v>
      </c>
      <c r="JQ11" s="123" t="s">
        <v>20</v>
      </c>
      <c r="JR11" s="123" t="s">
        <v>306</v>
      </c>
      <c r="JS11" s="123" t="s">
        <v>16</v>
      </c>
      <c r="JT11" s="123" t="s">
        <v>19</v>
      </c>
      <c r="JU11" s="123" t="s">
        <v>20</v>
      </c>
      <c r="JV11" s="123" t="s">
        <v>306</v>
      </c>
      <c r="JW11" s="123" t="s">
        <v>16</v>
      </c>
      <c r="JX11" s="123" t="s">
        <v>19</v>
      </c>
      <c r="JY11" s="123" t="s">
        <v>20</v>
      </c>
      <c r="JZ11" s="123" t="s">
        <v>306</v>
      </c>
      <c r="KA11" s="123" t="s">
        <v>16</v>
      </c>
      <c r="KB11" s="123" t="s">
        <v>19</v>
      </c>
      <c r="KC11" s="123" t="s">
        <v>20</v>
      </c>
      <c r="KD11" s="123" t="s">
        <v>306</v>
      </c>
      <c r="KE11" s="123" t="s">
        <v>16</v>
      </c>
      <c r="KF11" s="123" t="s">
        <v>19</v>
      </c>
      <c r="KG11" s="123" t="s">
        <v>20</v>
      </c>
      <c r="KH11" s="123" t="s">
        <v>306</v>
      </c>
      <c r="KI11" s="123" t="s">
        <v>16</v>
      </c>
      <c r="KJ11" s="123" t="s">
        <v>19</v>
      </c>
      <c r="KK11" s="123" t="s">
        <v>20</v>
      </c>
      <c r="KL11" s="123" t="s">
        <v>306</v>
      </c>
      <c r="KM11" s="123" t="s">
        <v>16</v>
      </c>
      <c r="KN11" s="123" t="s">
        <v>19</v>
      </c>
      <c r="KO11" s="123" t="s">
        <v>20</v>
      </c>
      <c r="KP11" s="123" t="s">
        <v>306</v>
      </c>
      <c r="KQ11" s="123" t="s">
        <v>16</v>
      </c>
      <c r="KR11" s="123" t="s">
        <v>19</v>
      </c>
      <c r="KS11" s="123" t="s">
        <v>20</v>
      </c>
      <c r="KT11" s="123" t="s">
        <v>306</v>
      </c>
      <c r="KU11" s="123" t="s">
        <v>16</v>
      </c>
      <c r="KV11" s="123" t="s">
        <v>19</v>
      </c>
      <c r="KW11" s="123" t="s">
        <v>20</v>
      </c>
    </row>
    <row r="12" spans="1:312" ht="21" hidden="1" customHeight="1" thickBot="1">
      <c r="A12" s="195"/>
      <c r="B12" s="349"/>
      <c r="C12" s="483"/>
      <c r="D12" s="484"/>
      <c r="E12" s="484"/>
      <c r="F12" s="484"/>
      <c r="G12" s="484"/>
      <c r="H12" s="484"/>
      <c r="I12" s="485"/>
      <c r="J12" s="349"/>
      <c r="K12" s="486" t="s">
        <v>227</v>
      </c>
      <c r="L12" s="487"/>
      <c r="M12" s="488"/>
      <c r="N12" s="349"/>
      <c r="O12" s="486" t="s">
        <v>227</v>
      </c>
      <c r="P12" s="487"/>
      <c r="Q12" s="488"/>
      <c r="R12" s="349"/>
      <c r="S12" s="486" t="s">
        <v>227</v>
      </c>
      <c r="T12" s="487"/>
      <c r="U12" s="488"/>
      <c r="V12" s="349"/>
      <c r="W12" s="486" t="s">
        <v>227</v>
      </c>
      <c r="X12" s="487"/>
      <c r="Y12" s="488"/>
      <c r="Z12" s="349"/>
      <c r="AA12" s="349"/>
      <c r="AB12" s="349"/>
      <c r="AC12" s="349"/>
      <c r="AD12" s="349"/>
      <c r="AE12" s="486" t="s">
        <v>227</v>
      </c>
      <c r="AF12" s="487"/>
      <c r="AG12" s="488"/>
      <c r="AH12" s="349"/>
      <c r="AI12" s="486" t="s">
        <v>227</v>
      </c>
      <c r="AJ12" s="487"/>
      <c r="AK12" s="488"/>
      <c r="AL12" s="349"/>
      <c r="AM12" s="486" t="s">
        <v>227</v>
      </c>
      <c r="AN12" s="487"/>
      <c r="AO12" s="488"/>
      <c r="AP12" s="349"/>
      <c r="AQ12" s="486" t="s">
        <v>227</v>
      </c>
      <c r="AR12" s="487"/>
      <c r="AS12" s="488"/>
      <c r="AT12" s="349"/>
      <c r="AU12" s="486" t="s">
        <v>227</v>
      </c>
      <c r="AV12" s="487"/>
      <c r="AW12" s="488"/>
      <c r="AX12" s="349"/>
      <c r="AY12" s="486" t="s">
        <v>228</v>
      </c>
      <c r="AZ12" s="487"/>
      <c r="BA12" s="488"/>
      <c r="BB12" s="349"/>
      <c r="BC12" s="486" t="s">
        <v>228</v>
      </c>
      <c r="BD12" s="487"/>
      <c r="BE12" s="488"/>
      <c r="BF12" s="349"/>
      <c r="BG12" s="486" t="s">
        <v>228</v>
      </c>
      <c r="BH12" s="487"/>
      <c r="BI12" s="488"/>
      <c r="BJ12" s="349"/>
      <c r="BK12" s="486" t="s">
        <v>228</v>
      </c>
      <c r="BL12" s="487"/>
      <c r="BM12" s="488"/>
      <c r="BN12" s="349"/>
      <c r="BO12" s="486" t="s">
        <v>228</v>
      </c>
      <c r="BP12" s="487"/>
      <c r="BQ12" s="488"/>
      <c r="BR12" s="349"/>
      <c r="BS12" s="486" t="s">
        <v>228</v>
      </c>
      <c r="BT12" s="487"/>
      <c r="BU12" s="488"/>
      <c r="BV12" s="349"/>
      <c r="BW12" s="486" t="s">
        <v>228</v>
      </c>
      <c r="BX12" s="487"/>
      <c r="BY12" s="488"/>
      <c r="BZ12" s="349"/>
      <c r="CA12" s="486" t="s">
        <v>229</v>
      </c>
      <c r="CB12" s="487"/>
      <c r="CC12" s="488"/>
      <c r="CD12" s="349"/>
      <c r="CE12" s="486" t="s">
        <v>229</v>
      </c>
      <c r="CF12" s="487"/>
      <c r="CG12" s="488"/>
      <c r="CH12" s="349"/>
      <c r="CI12" s="486" t="s">
        <v>229</v>
      </c>
      <c r="CJ12" s="487"/>
      <c r="CK12" s="488"/>
      <c r="CL12" s="349"/>
      <c r="CM12" s="486" t="s">
        <v>229</v>
      </c>
      <c r="CN12" s="487"/>
      <c r="CO12" s="488"/>
      <c r="CP12" s="349"/>
      <c r="CQ12" s="486" t="s">
        <v>229</v>
      </c>
      <c r="CR12" s="487"/>
      <c r="CS12" s="488"/>
      <c r="CT12" s="349"/>
      <c r="CU12" s="486" t="s">
        <v>229</v>
      </c>
      <c r="CV12" s="487"/>
      <c r="CW12" s="488"/>
      <c r="CX12" s="349"/>
      <c r="CY12" s="486" t="s">
        <v>229</v>
      </c>
      <c r="CZ12" s="487"/>
      <c r="DA12" s="488"/>
      <c r="DB12" s="349"/>
      <c r="DC12" s="486" t="s">
        <v>229</v>
      </c>
      <c r="DD12" s="487"/>
      <c r="DE12" s="488"/>
      <c r="DF12" s="349"/>
      <c r="DG12" s="486" t="s">
        <v>230</v>
      </c>
      <c r="DH12" s="487"/>
      <c r="DI12" s="488"/>
      <c r="DJ12" s="349"/>
      <c r="DK12" s="486" t="s">
        <v>231</v>
      </c>
      <c r="DL12" s="487"/>
      <c r="DM12" s="488"/>
      <c r="DN12" s="349"/>
      <c r="DO12" s="486" t="s">
        <v>231</v>
      </c>
      <c r="DP12" s="487"/>
      <c r="DQ12" s="488"/>
      <c r="DR12" s="349"/>
      <c r="DS12" s="486" t="s">
        <v>231</v>
      </c>
      <c r="DT12" s="487"/>
      <c r="DU12" s="488"/>
      <c r="DV12" s="349"/>
      <c r="DW12" s="486" t="s">
        <v>232</v>
      </c>
      <c r="DX12" s="487"/>
      <c r="DY12" s="488"/>
      <c r="DZ12" s="349"/>
      <c r="EA12" s="489" t="s">
        <v>408</v>
      </c>
      <c r="EB12" s="487"/>
      <c r="EC12" s="488"/>
      <c r="ED12" s="349"/>
      <c r="EE12" s="489" t="s">
        <v>408</v>
      </c>
      <c r="EF12" s="487"/>
      <c r="EG12" s="488"/>
      <c r="EH12" s="349"/>
      <c r="EI12" s="489" t="s">
        <v>408</v>
      </c>
      <c r="EJ12" s="487"/>
      <c r="EK12" s="488"/>
      <c r="EL12" s="349"/>
      <c r="EM12" s="486" t="s">
        <v>242</v>
      </c>
      <c r="EN12" s="487"/>
      <c r="EO12" s="488"/>
      <c r="EP12" s="349"/>
      <c r="EQ12" s="486" t="s">
        <v>233</v>
      </c>
      <c r="ER12" s="487"/>
      <c r="ES12" s="488"/>
      <c r="ET12" s="349"/>
      <c r="EU12" s="486" t="s">
        <v>233</v>
      </c>
      <c r="EV12" s="487"/>
      <c r="EW12" s="488"/>
      <c r="EX12" s="349"/>
      <c r="EY12" s="486" t="s">
        <v>233</v>
      </c>
      <c r="EZ12" s="487"/>
      <c r="FA12" s="488"/>
      <c r="FB12" s="349"/>
      <c r="FC12" s="486" t="s">
        <v>233</v>
      </c>
      <c r="FD12" s="487"/>
      <c r="FE12" s="488"/>
      <c r="FF12" s="349"/>
      <c r="FG12" s="486" t="s">
        <v>234</v>
      </c>
      <c r="FH12" s="487"/>
      <c r="FI12" s="488"/>
      <c r="FJ12" s="349"/>
      <c r="FK12" s="486" t="s">
        <v>234</v>
      </c>
      <c r="FL12" s="487"/>
      <c r="FM12" s="488"/>
      <c r="FN12" s="349"/>
      <c r="FO12" s="486" t="s">
        <v>234</v>
      </c>
      <c r="FP12" s="487"/>
      <c r="FQ12" s="488"/>
      <c r="FR12" s="349"/>
      <c r="FS12" s="486" t="s">
        <v>234</v>
      </c>
      <c r="FT12" s="487"/>
      <c r="FU12" s="488"/>
      <c r="FV12" s="349"/>
      <c r="FW12" s="486" t="s">
        <v>234</v>
      </c>
      <c r="FX12" s="487"/>
      <c r="FY12" s="488"/>
      <c r="FZ12" s="349"/>
      <c r="GA12" s="489" t="s">
        <v>235</v>
      </c>
      <c r="GB12" s="487"/>
      <c r="GC12" s="488"/>
      <c r="GD12" s="349"/>
      <c r="GE12" s="349"/>
      <c r="GF12" s="349"/>
      <c r="GG12" s="349"/>
      <c r="GH12" s="349"/>
      <c r="GI12" s="486" t="s">
        <v>236</v>
      </c>
      <c r="GJ12" s="487"/>
      <c r="GK12" s="488"/>
      <c r="GL12" s="349"/>
      <c r="GM12" s="486" t="s">
        <v>237</v>
      </c>
      <c r="GN12" s="487"/>
      <c r="GO12" s="488"/>
      <c r="GP12" s="349"/>
      <c r="GQ12" s="486" t="s">
        <v>237</v>
      </c>
      <c r="GR12" s="487"/>
      <c r="GS12" s="488"/>
      <c r="GT12" s="349"/>
      <c r="GU12" s="486" t="s">
        <v>237</v>
      </c>
      <c r="GV12" s="487"/>
      <c r="GW12" s="488"/>
      <c r="GX12" s="349"/>
      <c r="GY12" s="486" t="s">
        <v>237</v>
      </c>
      <c r="GZ12" s="487"/>
      <c r="HA12" s="488"/>
      <c r="HB12" s="349"/>
      <c r="HC12" s="486" t="s">
        <v>237</v>
      </c>
      <c r="HD12" s="487"/>
      <c r="HE12" s="488"/>
      <c r="HF12" s="349"/>
      <c r="HG12" s="486" t="s">
        <v>237</v>
      </c>
      <c r="HH12" s="487"/>
      <c r="HI12" s="488"/>
      <c r="HJ12" s="349"/>
      <c r="HK12" s="486" t="s">
        <v>237</v>
      </c>
      <c r="HL12" s="487"/>
      <c r="HM12" s="488"/>
      <c r="HN12" s="349"/>
      <c r="HO12" s="486" t="s">
        <v>237</v>
      </c>
      <c r="HP12" s="487"/>
      <c r="HQ12" s="488"/>
      <c r="HR12" s="349"/>
      <c r="HS12" s="486" t="s">
        <v>238</v>
      </c>
      <c r="HT12" s="487"/>
      <c r="HU12" s="488"/>
      <c r="HV12" s="349"/>
      <c r="HW12" s="349"/>
      <c r="HX12" s="349"/>
      <c r="HY12" s="349"/>
      <c r="HZ12" s="349"/>
      <c r="IA12" s="349"/>
      <c r="IB12" s="349"/>
      <c r="IC12" s="349"/>
      <c r="ID12" s="349"/>
      <c r="IE12" s="349"/>
      <c r="IF12" s="349"/>
      <c r="IG12" s="349"/>
      <c r="IH12" s="349"/>
      <c r="II12" s="349"/>
      <c r="IJ12" s="349"/>
      <c r="IK12" s="349"/>
      <c r="IL12" s="349"/>
      <c r="IM12" s="349"/>
      <c r="IN12" s="349"/>
      <c r="IO12" s="349"/>
      <c r="IP12" s="349"/>
      <c r="IQ12" s="486" t="s">
        <v>239</v>
      </c>
      <c r="IR12" s="487"/>
      <c r="IS12" s="488"/>
      <c r="IT12" s="349"/>
      <c r="IU12" s="486" t="s">
        <v>239</v>
      </c>
      <c r="IV12" s="487"/>
      <c r="IW12" s="488"/>
      <c r="IX12" s="349"/>
      <c r="IY12" s="486" t="s">
        <v>239</v>
      </c>
      <c r="IZ12" s="487"/>
      <c r="JA12" s="488"/>
      <c r="JB12" s="349"/>
      <c r="JC12" s="486" t="s">
        <v>239</v>
      </c>
      <c r="JD12" s="487"/>
      <c r="JE12" s="488"/>
      <c r="JF12" s="349"/>
      <c r="JG12" s="486" t="s">
        <v>239</v>
      </c>
      <c r="JH12" s="487"/>
      <c r="JI12" s="488"/>
      <c r="JJ12" s="349"/>
      <c r="JK12" s="486" t="s">
        <v>240</v>
      </c>
      <c r="JL12" s="487"/>
      <c r="JM12" s="488"/>
      <c r="JN12" s="349"/>
      <c r="JO12" s="486" t="s">
        <v>240</v>
      </c>
      <c r="JP12" s="487"/>
      <c r="JQ12" s="488"/>
      <c r="JR12" s="349"/>
      <c r="JS12" s="486" t="s">
        <v>240</v>
      </c>
      <c r="JT12" s="487"/>
      <c r="JU12" s="488"/>
      <c r="JV12" s="349"/>
      <c r="JW12" s="486" t="s">
        <v>241</v>
      </c>
      <c r="JX12" s="487"/>
      <c r="JY12" s="488"/>
      <c r="JZ12" s="349"/>
      <c r="KA12" s="486" t="s">
        <v>242</v>
      </c>
      <c r="KB12" s="487"/>
      <c r="KC12" s="488"/>
      <c r="KD12" s="349"/>
      <c r="KE12" s="486" t="s">
        <v>242</v>
      </c>
      <c r="KF12" s="487"/>
      <c r="KG12" s="488"/>
      <c r="KH12" s="349"/>
      <c r="KI12" s="486" t="s">
        <v>242</v>
      </c>
      <c r="KJ12" s="487"/>
      <c r="KK12" s="488"/>
      <c r="KL12" s="349"/>
      <c r="KM12" s="486" t="s">
        <v>242</v>
      </c>
      <c r="KN12" s="487"/>
      <c r="KO12" s="488"/>
      <c r="KP12" s="349"/>
      <c r="KQ12" s="486" t="s">
        <v>242</v>
      </c>
      <c r="KR12" s="487"/>
      <c r="KS12" s="488"/>
      <c r="KT12" s="349"/>
      <c r="KU12" s="486" t="s">
        <v>243</v>
      </c>
      <c r="KV12" s="487"/>
      <c r="KW12" s="488"/>
    </row>
    <row r="13" spans="1:312" s="184" customFormat="1" ht="25" customHeight="1" thickBot="1">
      <c r="A13" s="196"/>
      <c r="B13" s="506"/>
      <c r="C13" s="491"/>
      <c r="D13" s="491"/>
      <c r="E13" s="491"/>
      <c r="F13" s="491"/>
      <c r="G13" s="491"/>
      <c r="H13" s="491"/>
      <c r="I13" s="492"/>
      <c r="J13" s="490" t="s">
        <v>244</v>
      </c>
      <c r="K13" s="491"/>
      <c r="L13" s="491"/>
      <c r="M13" s="492"/>
      <c r="N13" s="490" t="s">
        <v>409</v>
      </c>
      <c r="O13" s="491"/>
      <c r="P13" s="491"/>
      <c r="Q13" s="492"/>
      <c r="R13" s="490" t="s">
        <v>245</v>
      </c>
      <c r="S13" s="491"/>
      <c r="T13" s="491"/>
      <c r="U13" s="492"/>
      <c r="V13" s="490" t="s">
        <v>246</v>
      </c>
      <c r="W13" s="491"/>
      <c r="X13" s="491"/>
      <c r="Y13" s="492"/>
      <c r="Z13" s="490" t="s">
        <v>247</v>
      </c>
      <c r="AA13" s="491"/>
      <c r="AB13" s="491"/>
      <c r="AC13" s="492"/>
      <c r="AD13" s="490" t="s">
        <v>410</v>
      </c>
      <c r="AE13" s="491"/>
      <c r="AF13" s="491"/>
      <c r="AG13" s="492"/>
      <c r="AH13" s="490" t="s">
        <v>411</v>
      </c>
      <c r="AI13" s="491"/>
      <c r="AJ13" s="491"/>
      <c r="AK13" s="492"/>
      <c r="AL13" s="490" t="s">
        <v>412</v>
      </c>
      <c r="AM13" s="491"/>
      <c r="AN13" s="491"/>
      <c r="AO13" s="492"/>
      <c r="AP13" s="490" t="s">
        <v>413</v>
      </c>
      <c r="AQ13" s="491"/>
      <c r="AR13" s="491"/>
      <c r="AS13" s="492"/>
      <c r="AT13" s="490" t="s">
        <v>414</v>
      </c>
      <c r="AU13" s="491"/>
      <c r="AV13" s="491"/>
      <c r="AW13" s="492"/>
      <c r="AX13" s="490" t="s">
        <v>248</v>
      </c>
      <c r="AY13" s="491"/>
      <c r="AZ13" s="491"/>
      <c r="BA13" s="492"/>
      <c r="BB13" s="490" t="s">
        <v>249</v>
      </c>
      <c r="BC13" s="491"/>
      <c r="BD13" s="491"/>
      <c r="BE13" s="492"/>
      <c r="BF13" s="490" t="s">
        <v>250</v>
      </c>
      <c r="BG13" s="491"/>
      <c r="BH13" s="491"/>
      <c r="BI13" s="492"/>
      <c r="BJ13" s="490" t="s">
        <v>415</v>
      </c>
      <c r="BK13" s="491"/>
      <c r="BL13" s="491"/>
      <c r="BM13" s="492"/>
      <c r="BN13" s="490" t="s">
        <v>416</v>
      </c>
      <c r="BO13" s="491"/>
      <c r="BP13" s="491"/>
      <c r="BQ13" s="492"/>
      <c r="BR13" s="490" t="s">
        <v>417</v>
      </c>
      <c r="BS13" s="491"/>
      <c r="BT13" s="491"/>
      <c r="BU13" s="492"/>
      <c r="BV13" s="490" t="s">
        <v>251</v>
      </c>
      <c r="BW13" s="491"/>
      <c r="BX13" s="491"/>
      <c r="BY13" s="492"/>
      <c r="BZ13" s="490" t="s">
        <v>418</v>
      </c>
      <c r="CA13" s="491"/>
      <c r="CB13" s="491"/>
      <c r="CC13" s="492"/>
      <c r="CD13" s="490" t="s">
        <v>419</v>
      </c>
      <c r="CE13" s="491"/>
      <c r="CF13" s="491"/>
      <c r="CG13" s="492"/>
      <c r="CH13" s="490" t="s">
        <v>420</v>
      </c>
      <c r="CI13" s="491"/>
      <c r="CJ13" s="491"/>
      <c r="CK13" s="492"/>
      <c r="CL13" s="490" t="s">
        <v>252</v>
      </c>
      <c r="CM13" s="491"/>
      <c r="CN13" s="491"/>
      <c r="CO13" s="492"/>
      <c r="CP13" s="490" t="s">
        <v>253</v>
      </c>
      <c r="CQ13" s="491"/>
      <c r="CR13" s="491"/>
      <c r="CS13" s="492"/>
      <c r="CT13" s="490" t="s">
        <v>254</v>
      </c>
      <c r="CU13" s="491"/>
      <c r="CV13" s="491"/>
      <c r="CW13" s="492"/>
      <c r="CX13" s="490" t="s">
        <v>255</v>
      </c>
      <c r="CY13" s="491"/>
      <c r="CZ13" s="491"/>
      <c r="DA13" s="492"/>
      <c r="DB13" s="490" t="s">
        <v>256</v>
      </c>
      <c r="DC13" s="491"/>
      <c r="DD13" s="491"/>
      <c r="DE13" s="492"/>
      <c r="DF13" s="490" t="s">
        <v>257</v>
      </c>
      <c r="DG13" s="491"/>
      <c r="DH13" s="491"/>
      <c r="DI13" s="492"/>
      <c r="DJ13" s="490" t="s">
        <v>258</v>
      </c>
      <c r="DK13" s="491"/>
      <c r="DL13" s="491"/>
      <c r="DM13" s="492"/>
      <c r="DN13" s="490" t="s">
        <v>421</v>
      </c>
      <c r="DO13" s="491"/>
      <c r="DP13" s="491"/>
      <c r="DQ13" s="492"/>
      <c r="DR13" s="490" t="s">
        <v>422</v>
      </c>
      <c r="DS13" s="491"/>
      <c r="DT13" s="491"/>
      <c r="DU13" s="492"/>
      <c r="DV13" s="490" t="s">
        <v>259</v>
      </c>
      <c r="DW13" s="491"/>
      <c r="DX13" s="491"/>
      <c r="DY13" s="492"/>
      <c r="DZ13" s="490" t="s">
        <v>423</v>
      </c>
      <c r="EA13" s="491"/>
      <c r="EB13" s="491"/>
      <c r="EC13" s="492"/>
      <c r="ED13" s="490" t="s">
        <v>424</v>
      </c>
      <c r="EE13" s="491"/>
      <c r="EF13" s="491"/>
      <c r="EG13" s="492"/>
      <c r="EH13" s="490" t="s">
        <v>425</v>
      </c>
      <c r="EI13" s="491"/>
      <c r="EJ13" s="491"/>
      <c r="EK13" s="492"/>
      <c r="EL13" s="490" t="s">
        <v>426</v>
      </c>
      <c r="EM13" s="491"/>
      <c r="EN13" s="491"/>
      <c r="EO13" s="492"/>
      <c r="EP13" s="490" t="s">
        <v>260</v>
      </c>
      <c r="EQ13" s="491"/>
      <c r="ER13" s="491"/>
      <c r="ES13" s="492"/>
      <c r="ET13" s="490" t="s">
        <v>261</v>
      </c>
      <c r="EU13" s="491"/>
      <c r="EV13" s="491"/>
      <c r="EW13" s="492"/>
      <c r="EX13" s="490" t="s">
        <v>427</v>
      </c>
      <c r="EY13" s="491"/>
      <c r="EZ13" s="491"/>
      <c r="FA13" s="492"/>
      <c r="FB13" s="490" t="s">
        <v>428</v>
      </c>
      <c r="FC13" s="491"/>
      <c r="FD13" s="491"/>
      <c r="FE13" s="492"/>
      <c r="FF13" s="490" t="s">
        <v>262</v>
      </c>
      <c r="FG13" s="491"/>
      <c r="FH13" s="491"/>
      <c r="FI13" s="492"/>
      <c r="FJ13" s="490" t="s">
        <v>263</v>
      </c>
      <c r="FK13" s="491"/>
      <c r="FL13" s="491"/>
      <c r="FM13" s="492"/>
      <c r="FN13" s="490" t="s">
        <v>429</v>
      </c>
      <c r="FO13" s="491"/>
      <c r="FP13" s="491"/>
      <c r="FQ13" s="492"/>
      <c r="FR13" s="490" t="s">
        <v>264</v>
      </c>
      <c r="FS13" s="491"/>
      <c r="FT13" s="491"/>
      <c r="FU13" s="492"/>
      <c r="FV13" s="490" t="s">
        <v>430</v>
      </c>
      <c r="FW13" s="491"/>
      <c r="FX13" s="491"/>
      <c r="FY13" s="492"/>
      <c r="FZ13" s="490" t="s">
        <v>265</v>
      </c>
      <c r="GA13" s="491"/>
      <c r="GB13" s="491"/>
      <c r="GC13" s="492"/>
      <c r="GD13" s="490" t="s">
        <v>431</v>
      </c>
      <c r="GE13" s="491"/>
      <c r="GF13" s="491"/>
      <c r="GG13" s="492"/>
      <c r="GH13" s="490" t="s">
        <v>266</v>
      </c>
      <c r="GI13" s="491"/>
      <c r="GJ13" s="491"/>
      <c r="GK13" s="492"/>
      <c r="GL13" s="490" t="s">
        <v>267</v>
      </c>
      <c r="GM13" s="491"/>
      <c r="GN13" s="491"/>
      <c r="GO13" s="492"/>
      <c r="GP13" s="490" t="s">
        <v>268</v>
      </c>
      <c r="GQ13" s="491"/>
      <c r="GR13" s="491"/>
      <c r="GS13" s="492"/>
      <c r="GT13" s="490" t="s">
        <v>269</v>
      </c>
      <c r="GU13" s="491"/>
      <c r="GV13" s="491"/>
      <c r="GW13" s="492"/>
      <c r="GX13" s="490" t="s">
        <v>270</v>
      </c>
      <c r="GY13" s="491"/>
      <c r="GZ13" s="491"/>
      <c r="HA13" s="492"/>
      <c r="HB13" s="490" t="s">
        <v>271</v>
      </c>
      <c r="HC13" s="491"/>
      <c r="HD13" s="491"/>
      <c r="HE13" s="492"/>
      <c r="HF13" s="490" t="s">
        <v>272</v>
      </c>
      <c r="HG13" s="491"/>
      <c r="HH13" s="491"/>
      <c r="HI13" s="492"/>
      <c r="HJ13" s="490" t="s">
        <v>432</v>
      </c>
      <c r="HK13" s="491"/>
      <c r="HL13" s="491"/>
      <c r="HM13" s="492"/>
      <c r="HN13" s="490" t="s">
        <v>433</v>
      </c>
      <c r="HO13" s="491"/>
      <c r="HP13" s="491"/>
      <c r="HQ13" s="492"/>
      <c r="HR13" s="490" t="s">
        <v>273</v>
      </c>
      <c r="HS13" s="491"/>
      <c r="HT13" s="491"/>
      <c r="HU13" s="492"/>
      <c r="HV13" s="490" t="s">
        <v>274</v>
      </c>
      <c r="HW13" s="491"/>
      <c r="HX13" s="491"/>
      <c r="HY13" s="492"/>
      <c r="HZ13" s="490" t="s">
        <v>275</v>
      </c>
      <c r="IA13" s="491"/>
      <c r="IB13" s="491"/>
      <c r="IC13" s="492"/>
      <c r="ID13" s="490" t="s">
        <v>276</v>
      </c>
      <c r="IE13" s="491"/>
      <c r="IF13" s="491"/>
      <c r="IG13" s="492"/>
      <c r="IH13" s="490" t="s">
        <v>434</v>
      </c>
      <c r="II13" s="491"/>
      <c r="IJ13" s="491"/>
      <c r="IK13" s="492"/>
      <c r="IL13" s="490" t="s">
        <v>435</v>
      </c>
      <c r="IM13" s="491"/>
      <c r="IN13" s="491"/>
      <c r="IO13" s="492"/>
      <c r="IP13" s="490" t="s">
        <v>277</v>
      </c>
      <c r="IQ13" s="491"/>
      <c r="IR13" s="491"/>
      <c r="IS13" s="492"/>
      <c r="IT13" s="490" t="s">
        <v>278</v>
      </c>
      <c r="IU13" s="491"/>
      <c r="IV13" s="491"/>
      <c r="IW13" s="492"/>
      <c r="IX13" s="490" t="s">
        <v>279</v>
      </c>
      <c r="IY13" s="491"/>
      <c r="IZ13" s="491"/>
      <c r="JA13" s="492"/>
      <c r="JB13" s="490" t="s">
        <v>436</v>
      </c>
      <c r="JC13" s="491"/>
      <c r="JD13" s="491"/>
      <c r="JE13" s="492"/>
      <c r="JF13" s="490" t="s">
        <v>437</v>
      </c>
      <c r="JG13" s="491"/>
      <c r="JH13" s="491"/>
      <c r="JI13" s="492"/>
      <c r="JJ13" s="490" t="s">
        <v>280</v>
      </c>
      <c r="JK13" s="491"/>
      <c r="JL13" s="491"/>
      <c r="JM13" s="492"/>
      <c r="JN13" s="490" t="s">
        <v>281</v>
      </c>
      <c r="JO13" s="491"/>
      <c r="JP13" s="491"/>
      <c r="JQ13" s="492"/>
      <c r="JR13" s="490" t="s">
        <v>438</v>
      </c>
      <c r="JS13" s="491"/>
      <c r="JT13" s="491"/>
      <c r="JU13" s="492"/>
      <c r="JV13" s="490" t="s">
        <v>282</v>
      </c>
      <c r="JW13" s="491"/>
      <c r="JX13" s="491"/>
      <c r="JY13" s="492"/>
      <c r="JZ13" s="490" t="s">
        <v>439</v>
      </c>
      <c r="KA13" s="491"/>
      <c r="KB13" s="491"/>
      <c r="KC13" s="492"/>
      <c r="KD13" s="490" t="s">
        <v>440</v>
      </c>
      <c r="KE13" s="491"/>
      <c r="KF13" s="491"/>
      <c r="KG13" s="492"/>
      <c r="KH13" s="490" t="s">
        <v>283</v>
      </c>
      <c r="KI13" s="491"/>
      <c r="KJ13" s="491"/>
      <c r="KK13" s="492"/>
      <c r="KL13" s="490" t="s">
        <v>284</v>
      </c>
      <c r="KM13" s="491"/>
      <c r="KN13" s="491"/>
      <c r="KO13" s="492"/>
      <c r="KP13" s="490" t="s">
        <v>441</v>
      </c>
      <c r="KQ13" s="491"/>
      <c r="KR13" s="491"/>
      <c r="KS13" s="492"/>
      <c r="KT13" s="490" t="s">
        <v>285</v>
      </c>
      <c r="KU13" s="491"/>
      <c r="KV13" s="491"/>
      <c r="KW13" s="492"/>
    </row>
    <row r="14" spans="1:312" s="203" customFormat="1" ht="21.75" customHeight="1">
      <c r="A14" s="135" t="s">
        <v>29</v>
      </c>
      <c r="B14" s="198">
        <f>J14+N14+R14+V14+Z14+AL14+AD14+AT14+AH14+AX14+BB14+BF14+BJ14+BN14+BR14+CD14+CH14+CL14+CP14+CT14+CX14+DB14+DF14+DJ14+DN14+DR14+DV14+EH14+EP14+ET14+FB14+FF14+FV14+FJ14+FR14+FZ14+GD14+GH14+GL14+GP14+GX14+HB14+HF14+HJ14+HN14+HR14+HV14+HZ14+IL14+ID14+IP14+IT14+IX14+JB14+JJ14+JN14+JR14+JV14+JZ14+KD14+KL14+KP14+KT14+BV14+GT14+IH14+ED14+KH14+EL14+EX14+DZ14+FN14+AP14+BZ14+JF14</f>
        <v>0</v>
      </c>
      <c r="C14" s="507">
        <f>K14+O14+S14+W14+AA14+AM14+AE14+AU14+AI14+AY14+BC14+BG14+BK14+BO14+BS14+CE14+CI14+CM14+CQ14+CU14+CY14+DC14+DG14+DK14+DO14+DS14+DW14+EI14+EQ14+EU14+FC14+FG14+FW14+FK14+FS14+GA14+GE14+GI14+GM14+GQ14+GY14+HC14+HG14+HK14+HO14+HS14+HW14+IA14+IM14+IE14+IQ14+IU14+IY14+JC14+JK14+JO14+JS14+JW14+KA14+KE14+KM14+KQ14+KU14+BW14+GU14+II14+EE14+KI14+EM14+EY14+EA14+FO14</f>
        <v>73689.527710000009</v>
      </c>
      <c r="D14" s="198">
        <f>L14+P14+T14+X14+AB14+AN14+AF14+AV14+AJ14+AZ14+BD14+BH14+BL14+BP14+BT14+CF14+CJ14+CN14+CR14+CV14+CZ14+DD14+DH14+DL14+DP14+DT14+DX14+EJ14+ER14+EV14+FD14+FH14+FX14+FL14+FT14+GB14+GF14+GJ14+GN14+GR14+GZ14+HD14+HH14+HL14+HP14+HT14+HX14+IB14+IN14+IF14+IR14+IV14+IZ14+JD14+JL14+JP14+JT14+JX14+KB14+KF14+KN14+KR14+KV14+BX14+GV14+IJ14+EF14+KJ14+EN14+EZ14+EB14+FP14</f>
        <v>70809.732950000005</v>
      </c>
      <c r="E14" s="507" t="e">
        <f>M14+Q14+U14+Y14+AC14+AO14+AG14+AW14+AK14+BA14+BE14+BI14+BM14+BQ14+BU14+CG14+CK14+CO14+CS14+CW14+DA14+DE14+DI14+DM14+DQ14+DU14+DY14+EK14+ES14+EW14+FE14+FI14+FY14+FM14+FU14+GC14+GG14+GK14+GO14+GS14+HA14+HE14+HI14+HM14+HQ14+HU14+HY14+IC14+IO14+IG14+IS14+IW14+JA14+JE14+JM14+JQ14+JU14+JY14+KC14+KG14+KO14+KS14+KW14+BY14+GW14+IK14+EG14+KK14+EO14+FA14+EC14+FQ14+#REF!</f>
        <v>#REF!</v>
      </c>
      <c r="F14" s="197" t="e">
        <f>O14+S14+W14+AA14+AE14+AU14+AI14+AY14+AM14+BC14+BG14+BK14+BO14+BS14+BW14+CI14+CM14+CQ14+CU14+CY14+DC14+DG14+DK14+DO14+DS14+DW14+EA14+#REF!+EU14+EY14+FG14+FK14+GA14+FO14+FW14+GE14+GI14+GM14+GQ14+GU14+HC14+HG14+HK14+HO14+HS14+HW14+IA14+IE14+IQ14+II14+IU14+IY14+JC14+JK14+JO14+JS14+JW14+KA14+KE14+KI14+KQ14+KU14+KX14+CE14+GY14+IM14+EI14+KM14+EQ14+FC14+EE14+FS14+EM14</f>
        <v>#REF!</v>
      </c>
      <c r="G14" s="197" t="e">
        <f>P14+T14+X14+AB14+AF14+AV14+AJ14+AZ14+AN14+BD14+BH14+BL14+BP14+BT14+BX14+CJ14+CN14+CR14+CV14+CZ14+DD14+DH14+DL14+DP14+DT14+DX14+EB14+#REF!+EV14+EZ14+FH14+FL14+GB14+FP14+FX14+GF14+GJ14+GN14+GR14+GV14+HD14+HH14+HL14+HP14+HT14+HX14+IB14+IF14+IR14+IJ14+IV14+IZ14+JD14+JL14+JP14+JT14+JX14+KB14+KF14+KJ14+KR14+KV14+KY14+CF14+GZ14+IN14+EJ14+KN14+ER14+FD14+EF14+FT14+EN14</f>
        <v>#REF!</v>
      </c>
      <c r="H14" s="197" t="e">
        <f>Q14+U14+Y14+AC14+AG14+AW14+AK14+BA14+AO14+BE14+BI14+BM14+BQ14+BU14+BY14+CK14+CO14+CS14+CW14+DA14+DE14+DI14+DM14+DQ14+DU14+DY14+EC14+#REF!+EW14+FA14+FI14+FM14+GC14+FQ14+FY14+GG14+GK14+GO14+GS14+GW14+HE14+HI14+HM14+HQ14+HU14+HY14+IC14+IG14+IS14+IK14+IW14+JA14+JE14+JM14+JQ14+JU14+JY14+KC14+KG14+KK14+KS14+KW14+KZ14+CG14+HA14+IO14+EK14+KO14+ES14+FE14+EG14+FU14+EO14</f>
        <v>#REF!</v>
      </c>
      <c r="I14" s="508">
        <f>IF(ISERROR(D14/C14*100),,D14/C14*100)</f>
        <v>96.09198912044431</v>
      </c>
      <c r="J14" s="354"/>
      <c r="K14" s="134">
        <f>'[4]Проверочная  таблица'!DV12/1000</f>
        <v>0</v>
      </c>
      <c r="L14" s="134">
        <f>'[4]Проверочная  таблица'!ED12/1000</f>
        <v>0</v>
      </c>
      <c r="M14" s="199">
        <f>IF(ISERROR(L14/K14*100),,L14/K14*100)</f>
        <v>0</v>
      </c>
      <c r="N14" s="354"/>
      <c r="O14" s="134">
        <f>('[4]Проверочная  таблица'!DW12+'[4]Проверочная  таблица'!DX12)/1000</f>
        <v>0</v>
      </c>
      <c r="P14" s="134">
        <f>('[4]Проверочная  таблица'!EE12+'[4]Проверочная  таблица'!EF12)/1000</f>
        <v>0</v>
      </c>
      <c r="Q14" s="199">
        <f>IF(ISERROR(P14/O14*100),,P14/O14*100)</f>
        <v>0</v>
      </c>
      <c r="R14" s="199"/>
      <c r="S14" s="200">
        <f>('[4]Проверочная  таблица'!DY12+'[4]Проверочная  таблица'!DZ12)/1000</f>
        <v>0</v>
      </c>
      <c r="T14" s="134">
        <f>('[4]Проверочная  таблица'!EG12+'[4]Проверочная  таблица'!EH12)/1000</f>
        <v>0</v>
      </c>
      <c r="U14" s="199">
        <f>IF(ISERROR(T14/S14*100),,T14/S14*100)</f>
        <v>0</v>
      </c>
      <c r="V14" s="199"/>
      <c r="W14" s="200">
        <f>'[4]Проверочная  таблица'!EA12/1000</f>
        <v>0</v>
      </c>
      <c r="X14" s="134">
        <f>'[4]Проверочная  таблица'!EI12/1000</f>
        <v>0</v>
      </c>
      <c r="Y14" s="199">
        <f>IF(ISERROR(X14/W14*100),,X14/W14*100)</f>
        <v>0</v>
      </c>
      <c r="Z14" s="199"/>
      <c r="AA14" s="200">
        <f>('[4]Проверочная  таблица'!EB12+'[4]Проверочная  таблица'!EL12)/1000</f>
        <v>0</v>
      </c>
      <c r="AB14" s="134">
        <f>('[4]Проверочная  таблица'!EJ12+'[4]Проверочная  таблица'!EN12)/1000</f>
        <v>0</v>
      </c>
      <c r="AC14" s="199">
        <f>IF(ISERROR(AB14/AA14*100),,AB14/AA14*100)</f>
        <v>0</v>
      </c>
      <c r="AD14" s="199"/>
      <c r="AE14" s="134">
        <f>('[4]Проверочная  таблица'!FF12+'[4]Проверочная  таблица'!FG12)/1000</f>
        <v>0</v>
      </c>
      <c r="AF14" s="134">
        <f>('[4]Проверочная  таблица'!FK12+'[4]Проверочная  таблица'!FL12)/1000</f>
        <v>0</v>
      </c>
      <c r="AG14" s="199">
        <f>IF(ISERROR(AF14/AE14*100),,AF14/AE14*100)</f>
        <v>0</v>
      </c>
      <c r="AH14" s="354"/>
      <c r="AI14" s="134">
        <f>('[4]Проверочная  таблица'!FH12+'[4]Проверочная  таблица'!FI12)/1000</f>
        <v>0</v>
      </c>
      <c r="AJ14" s="134">
        <f>('[4]Проверочная  таблица'!FM12+'[4]Проверочная  таблица'!FN12)/1000</f>
        <v>0</v>
      </c>
      <c r="AK14" s="199">
        <f t="shared" ref="AK14:AK32" si="0">IF(ISERROR(AJ14/AI14*100),,AJ14/AI14*100)</f>
        <v>0</v>
      </c>
      <c r="AL14" s="354"/>
      <c r="AM14" s="134">
        <f>('[4]Прочая  субсидия_МР  и  ГО'!D8)/1000</f>
        <v>132</v>
      </c>
      <c r="AN14" s="134">
        <f>('[4]Прочая  субсидия_МР  и  ГО'!E8)/1000</f>
        <v>132</v>
      </c>
      <c r="AO14" s="199">
        <f>IF(ISERROR(AN14/AM14*100),,AN14/AM14*100)</f>
        <v>100</v>
      </c>
      <c r="AP14" s="354"/>
      <c r="AQ14" s="134"/>
      <c r="AR14" s="134"/>
      <c r="AS14" s="199">
        <f>IF(ISERROR(AR14/AQ14*100),,AR14/AQ14*100)</f>
        <v>0</v>
      </c>
      <c r="AT14" s="354"/>
      <c r="AU14" s="134">
        <f>'[4]Прочая  субсидия_МР  и  ГО'!F8/1000</f>
        <v>0</v>
      </c>
      <c r="AV14" s="134">
        <f>'[4]Прочая  субсидия_МР  и  ГО'!G8/1000</f>
        <v>0</v>
      </c>
      <c r="AW14" s="199">
        <f>IF(ISERROR(AV14/AU14*100),,AV14/AU14*100)</f>
        <v>0</v>
      </c>
      <c r="AX14" s="354"/>
      <c r="AY14" s="134">
        <f>'[4]Прочая  субсидия_МР  и  ГО'!H8/1000</f>
        <v>3351.1752000000001</v>
      </c>
      <c r="AZ14" s="134">
        <f>'[4]Прочая  субсидия_МР  и  ГО'!I8/1000</f>
        <v>3351.1752000000001</v>
      </c>
      <c r="BA14" s="199">
        <f>IF(ISERROR(AZ14/AY14*100),,AZ14/AY14*100)</f>
        <v>100</v>
      </c>
      <c r="BB14" s="354"/>
      <c r="BC14" s="134">
        <f>'[4]Прочая  субсидия_МР  и  ГО'!J8/1000</f>
        <v>44.315019999999997</v>
      </c>
      <c r="BD14" s="134">
        <f>'[4]Прочая  субсидия_МР  и  ГО'!K8/1000</f>
        <v>44.315019999999997</v>
      </c>
      <c r="BE14" s="199">
        <f>IF(ISERROR(BD14/BC14*100),,BD14/BC14*100)</f>
        <v>100</v>
      </c>
      <c r="BF14" s="354"/>
      <c r="BG14" s="134">
        <f>'[4]Прочая  субсидия_МР  и  ГО'!L8/1000</f>
        <v>0</v>
      </c>
      <c r="BH14" s="134">
        <f>'[4]Прочая  субсидия_МР  и  ГО'!M8/1000</f>
        <v>0</v>
      </c>
      <c r="BI14" s="199">
        <f>IF(ISERROR(BH14/BG14*100),,BH14/BG14*100)</f>
        <v>0</v>
      </c>
      <c r="BJ14" s="354"/>
      <c r="BK14" s="134">
        <f>'[4]Проверочная  таблица'!ES12/1000</f>
        <v>0</v>
      </c>
      <c r="BL14" s="134">
        <f>'[4]Проверочная  таблица'!EV12/1000</f>
        <v>0</v>
      </c>
      <c r="BM14" s="199">
        <f>IF(ISERROR(BL14/BK14*100),,BL14/BK14*100)</f>
        <v>0</v>
      </c>
      <c r="BN14" s="354"/>
      <c r="BO14" s="134">
        <f>'[4]Проверочная  таблица'!FO12/1000</f>
        <v>0</v>
      </c>
      <c r="BP14" s="134">
        <f>'[4]Проверочная  таблица'!FR12/1000</f>
        <v>0</v>
      </c>
      <c r="BQ14" s="199">
        <f>IF(ISERROR(BP14/BO14*100),,BP14/BO14*100)</f>
        <v>0</v>
      </c>
      <c r="BR14" s="354"/>
      <c r="BS14" s="134">
        <f>('[4]Проверочная  таблица'!KB12+'[4]Проверочная  таблица'!KC12)/1000</f>
        <v>0</v>
      </c>
      <c r="BT14" s="134">
        <f>('[4]Проверочная  таблица'!KG12+'[4]Проверочная  таблица'!KH12)/1000</f>
        <v>0</v>
      </c>
      <c r="BU14" s="199">
        <f>IF(ISERROR(BT14/BS14*100),,BT14/BS14*100)</f>
        <v>0</v>
      </c>
      <c r="BV14" s="354"/>
      <c r="BW14" s="134">
        <f>('[4]Проверочная  таблица'!KD12+'[4]Проверочная  таблица'!KE12)/1000</f>
        <v>0</v>
      </c>
      <c r="BX14" s="134">
        <f>('[4]Проверочная  таблица'!KI12+'[4]Проверочная  таблица'!KJ12)/1000</f>
        <v>0</v>
      </c>
      <c r="BY14" s="199">
        <f>IF(ISERROR(BX14/BW14*100),,BX14/BW14*100)</f>
        <v>0</v>
      </c>
      <c r="BZ14" s="354"/>
      <c r="CA14" s="134"/>
      <c r="CB14" s="134"/>
      <c r="CC14" s="199">
        <f t="shared" ref="CC14:CC32" si="1">IF(ISERROR(CB14/CA14*100),,CB14/CA14*100)</f>
        <v>0</v>
      </c>
      <c r="CD14" s="354"/>
      <c r="CE14" s="134">
        <f>('[4]Проверочная  таблица'!IL12+'[4]Проверочная  таблица'!IM12+'[4]Проверочная  таблица'!HX12+'[4]Проверочная  таблица'!HY12)/1000</f>
        <v>0</v>
      </c>
      <c r="CF14" s="134">
        <f>('[4]Проверочная  таблица'!IE12+'[4]Проверочная  таблица'!IF12+'[4]Проверочная  таблица'!IS12+'[4]Проверочная  таблица'!IT12)/1000</f>
        <v>0</v>
      </c>
      <c r="CG14" s="199">
        <f t="shared" ref="CG14:CG32" si="2">IF(ISERROR(CF14/CE14*100),,CF14/CE14*100)</f>
        <v>0</v>
      </c>
      <c r="CH14" s="354"/>
      <c r="CI14" s="134">
        <f>('[4]Прочая  субсидия_МР  и  ГО'!N8+'[4]Прочая  субсидия_БП'!H8)/1000</f>
        <v>33.960500000000003</v>
      </c>
      <c r="CJ14" s="134">
        <f>('[4]Прочая  субсидия_МР  и  ГО'!O8+'[4]Прочая  субсидия_БП'!I8)/1000</f>
        <v>33.960500000000003</v>
      </c>
      <c r="CK14" s="199">
        <f>IF(ISERROR(CJ14/CI14*100),,CJ14/CI14*100)</f>
        <v>100</v>
      </c>
      <c r="CL14" s="354"/>
      <c r="CM14" s="134">
        <f>('[4]Проверочная  таблица'!AL12+'[4]Проверочная  таблица'!AV12)/1000</f>
        <v>0</v>
      </c>
      <c r="CN14" s="134">
        <f>('[4]Проверочная  таблица'!AQ12+'[4]Проверочная  таблица'!BB12)/1000</f>
        <v>0</v>
      </c>
      <c r="CO14" s="199">
        <f>IF(ISERROR(CN14/CM14*100),,CN14/CM14*100)</f>
        <v>0</v>
      </c>
      <c r="CP14" s="354"/>
      <c r="CQ14" s="134">
        <f>('[4]Проверочная  таблица'!HZ12+'[4]Проверочная  таблица'!IA12+'[4]Проверочная  таблица'!IN12+'[4]Проверочная  таблица'!IO12)/1000</f>
        <v>60.55254</v>
      </c>
      <c r="CR14" s="134">
        <f>('[4]Проверочная  таблица'!IG12+'[4]Проверочная  таблица'!IH12+'[4]Проверочная  таблица'!IU12+'[4]Проверочная  таблица'!IV12)/1000</f>
        <v>60.55254</v>
      </c>
      <c r="CS14" s="199">
        <f>IF(ISERROR(CR14/CQ14*100),,CR14/CQ14*100)</f>
        <v>100</v>
      </c>
      <c r="CT14" s="354"/>
      <c r="CU14" s="134">
        <f>('[4]Проверочная  таблица'!IB12+'[4]Проверочная  таблица'!IC12+'[4]Проверочная  таблица'!IP12+'[4]Проверочная  таблица'!IQ12)/1000</f>
        <v>0</v>
      </c>
      <c r="CV14" s="134">
        <f>('[4]Проверочная  таблица'!IW12+'[4]Проверочная  таблица'!IX12+'[4]Проверочная  таблица'!II12+'[4]Проверочная  таблица'!IJ12)/1000</f>
        <v>0</v>
      </c>
      <c r="CW14" s="199">
        <f>IF(ISERROR(CV14/CU14*100),,CV14/CU14*100)</f>
        <v>0</v>
      </c>
      <c r="CX14" s="354"/>
      <c r="CY14" s="134">
        <f>('[4]Проверочная  таблица'!GY12+'[4]Проверочная  таблица'!HE12)/1000</f>
        <v>1348.2329999999999</v>
      </c>
      <c r="CZ14" s="134">
        <f>('[4]Проверочная  таблица'!HB12+'[4]Проверочная  таблица'!HH12)/1000</f>
        <v>1348.2329999999999</v>
      </c>
      <c r="DA14" s="199">
        <f>IF(ISERROR(CZ14/CY14*100),,CZ14/CY14*100)</f>
        <v>100</v>
      </c>
      <c r="DB14" s="354"/>
      <c r="DC14" s="134">
        <f>('[4]Проверочная  таблица'!GS12)/1000</f>
        <v>0</v>
      </c>
      <c r="DD14" s="134">
        <f>('[4]Проверочная  таблица'!GV12)/1000</f>
        <v>0</v>
      </c>
      <c r="DE14" s="199">
        <f t="shared" ref="DE14:DE32" si="3">IF(ISERROR(DD14/DC14*100),,DD14/DC14*100)</f>
        <v>0</v>
      </c>
      <c r="DF14" s="354"/>
      <c r="DG14" s="134">
        <f>'[4]Прочая  субсидия_МР  и  ГО'!P8/1000</f>
        <v>0</v>
      </c>
      <c r="DH14" s="134">
        <f>'[4]Прочая  субсидия_МР  и  ГО'!Q8/1000</f>
        <v>0</v>
      </c>
      <c r="DI14" s="199">
        <f>IF(ISERROR(DH14/DG14*100),,DH14/DG14*100)</f>
        <v>0</v>
      </c>
      <c r="DJ14" s="354"/>
      <c r="DK14" s="134">
        <f>'[4]Прочая  субсидия_МР  и  ГО'!R8/1000</f>
        <v>0</v>
      </c>
      <c r="DL14" s="134">
        <f>'[4]Прочая  субсидия_МР  и  ГО'!S8/1000</f>
        <v>0</v>
      </c>
      <c r="DM14" s="199">
        <f>IF(ISERROR(DL14/DK14*100),,DL14/DK14*100)</f>
        <v>0</v>
      </c>
      <c r="DN14" s="354"/>
      <c r="DO14" s="134">
        <f>'[4]Прочая  субсидия_МР  и  ГО'!T8/1000</f>
        <v>52.65</v>
      </c>
      <c r="DP14" s="134">
        <f>'[4]Прочая  субсидия_МР  и  ГО'!U8/1000</f>
        <v>52.65</v>
      </c>
      <c r="DQ14" s="199">
        <f>IF(ISERROR(DP14/DO14*100),,DP14/DO14*100)</f>
        <v>100</v>
      </c>
      <c r="DR14" s="354"/>
      <c r="DS14" s="134">
        <f>('[4]Прочая  субсидия_МР  и  ГО'!V8+'[4]Прочая  субсидия_БП'!N8)/1000</f>
        <v>1207.29</v>
      </c>
      <c r="DT14" s="134">
        <f>('[4]Прочая  субсидия_МР  и  ГО'!W8+'[4]Прочая  субсидия_БП'!O8)/1000</f>
        <v>1207.29</v>
      </c>
      <c r="DU14" s="199">
        <f>IF(ISERROR(DT14/DS14*100),,DT14/DS14*100)</f>
        <v>100</v>
      </c>
      <c r="DV14" s="354"/>
      <c r="DW14" s="134">
        <f>('[4]Проверочная  таблица'!AM12+'[4]Проверочная  таблица'!AW12+'[4]Прочая  субсидия_МР  и  ГО'!X8+'[4]Прочая  субсидия_БП'!T8)/1000</f>
        <v>6426.1289999999999</v>
      </c>
      <c r="DX14" s="134">
        <f>('[4]Проверочная  таблица'!AR12+'[4]Проверочная  таблица'!BC12+'[4]Прочая  субсидия_МР  и  ГО'!Y8+'[4]Прочая  субсидия_БП'!U8)/1000</f>
        <v>6426.1289999999999</v>
      </c>
      <c r="DY14" s="199">
        <f>IF(ISERROR(DX14/DW14*100),,DX14/DW14*100)</f>
        <v>100</v>
      </c>
      <c r="DZ14" s="354"/>
      <c r="EA14" s="134">
        <f>'[4]Проверочная  таблица'!DC12/1000</f>
        <v>0</v>
      </c>
      <c r="EB14" s="134">
        <f>'[4]Проверочная  таблица'!DD12/1000</f>
        <v>0</v>
      </c>
      <c r="EC14" s="199">
        <f>IF(ISERROR(EB14/EA14*100),,EB14/EA14*100)</f>
        <v>0</v>
      </c>
      <c r="ED14" s="354"/>
      <c r="EE14" s="134">
        <f>('[4]Проверочная  таблица'!DE12+'[4]Проверочная  таблица'!DG12)/1000</f>
        <v>0</v>
      </c>
      <c r="EF14" s="134">
        <f>('[4]Проверочная  таблица'!DF12+'[4]Проверочная  таблица'!DH12)/1000</f>
        <v>0</v>
      </c>
      <c r="EG14" s="199">
        <f>IF(ISERROR(EF14/EE14*100),,EF14/EE14*100)</f>
        <v>0</v>
      </c>
      <c r="EH14" s="354"/>
      <c r="EI14" s="134">
        <f>('[4]Проверочная  таблица'!DM12+'[4]Проверочная  таблица'!DO12)/1000</f>
        <v>0</v>
      </c>
      <c r="EJ14" s="134">
        <f>('[4]Проверочная  таблица'!DP12+'[4]Проверочная  таблица'!DN12)/1000</f>
        <v>0</v>
      </c>
      <c r="EK14" s="199">
        <f>IF(ISERROR(EJ14/EI14*100),,EJ14/EI14*100)</f>
        <v>0</v>
      </c>
      <c r="EL14" s="354"/>
      <c r="EM14" s="134">
        <f>'[4]Проверочная  таблица'!EY12/1000</f>
        <v>0</v>
      </c>
      <c r="EN14" s="134">
        <f>'[4]Проверочная  таблица'!FB12/1000</f>
        <v>0</v>
      </c>
      <c r="EO14" s="199">
        <f>IF(ISERROR(EN14/EM14*100),,EN14/EM14*100)</f>
        <v>0</v>
      </c>
      <c r="EP14" s="354"/>
      <c r="EQ14" s="134">
        <f>'[4]Прочая  субсидия_МР  и  ГО'!Z8/1000</f>
        <v>0</v>
      </c>
      <c r="ER14" s="134">
        <f>'[4]Прочая  субсидия_МР  и  ГО'!AA8/1000</f>
        <v>0</v>
      </c>
      <c r="ES14" s="199">
        <f>IF(ISERROR(ER14/EQ14*100),,ER14/EQ14*100)</f>
        <v>0</v>
      </c>
      <c r="ET14" s="354"/>
      <c r="EU14" s="134">
        <f>('[4]Прочая  субсидия_МР  и  ГО'!AB8+'[4]Прочая  субсидия_БП'!Z8)/1000</f>
        <v>643.33399999999995</v>
      </c>
      <c r="EV14" s="134">
        <f>('[4]Прочая  субсидия_МР  и  ГО'!AC8+'[4]Прочая  субсидия_БП'!AA8)/1000</f>
        <v>643.33399999999995</v>
      </c>
      <c r="EW14" s="199">
        <f>IF(ISERROR(EV14/EU14*100),,EV14/EU14*100)</f>
        <v>100</v>
      </c>
      <c r="EX14" s="354"/>
      <c r="EY14" s="134">
        <f>('[4]Проверочная  таблица'!FV12+'[4]Проверочная  таблица'!FW12+'[4]Проверочная  таблица'!GB12+'[4]Проверочная  таблица'!GC12)/1000</f>
        <v>2778.6432300000001</v>
      </c>
      <c r="EZ14" s="134">
        <f>('[4]Проверочная  таблица'!FY12+'[4]Проверочная  таблица'!FZ12+'[4]Проверочная  таблица'!GE12+'[4]Проверочная  таблица'!GF12)/1000</f>
        <v>0</v>
      </c>
      <c r="FA14" s="199">
        <f>IF(ISERROR(EZ14/EY14*100),,EZ14/EY14*100)</f>
        <v>0</v>
      </c>
      <c r="FB14" s="354"/>
      <c r="FC14" s="134">
        <f>('[4]Прочая  субсидия_БП'!AF8+'[4]Прочая  субсидия_МР  и  ГО'!AD8)/1000</f>
        <v>0</v>
      </c>
      <c r="FD14" s="134">
        <f>('[4]Прочая  субсидия_БП'!AG8+'[4]Прочая  субсидия_МР  и  ГО'!AE8)/1000</f>
        <v>0</v>
      </c>
      <c r="FE14" s="199">
        <f>IF(ISERROR(FD14/FC14*100),,FD14/FC14*100)</f>
        <v>0</v>
      </c>
      <c r="FF14" s="354"/>
      <c r="FG14" s="134">
        <f>'[4]Проверочная  таблица'!KL12/1000</f>
        <v>0</v>
      </c>
      <c r="FH14" s="134">
        <f>'[4]Проверочная  таблица'!KS12/1000</f>
        <v>0</v>
      </c>
      <c r="FI14" s="199">
        <f>IF(ISERROR(FH14/FG14*100),,FH14/FG14*100)</f>
        <v>0</v>
      </c>
      <c r="FJ14" s="354"/>
      <c r="FK14" s="134">
        <f>('[4]Проверочная  таблица'!KM12+'[4]Проверочная  таблица'!KN12)/1000</f>
        <v>0</v>
      </c>
      <c r="FL14" s="134">
        <f>('[4]Проверочная  таблица'!KT12+'[4]Проверочная  таблица'!KU12)/1000</f>
        <v>0</v>
      </c>
      <c r="FM14" s="199">
        <f>IF(ISERROR(FL14/FK14*100),,FL14/FK14*100)</f>
        <v>0</v>
      </c>
      <c r="FN14" s="354"/>
      <c r="FO14" s="134">
        <f>'[4]Проверочная  таблица'!KO12/1000</f>
        <v>0</v>
      </c>
      <c r="FP14" s="134">
        <f>'[4]Проверочная  таблица'!KV12/1000</f>
        <v>0</v>
      </c>
      <c r="FQ14" s="199">
        <f>IF(ISERROR(FP14/FO14*100),,FP14/FO14*100)</f>
        <v>0</v>
      </c>
      <c r="FR14" s="354"/>
      <c r="FS14" s="134">
        <f>'[4]Проверочная  таблица'!KZ12/1000</f>
        <v>0</v>
      </c>
      <c r="FT14" s="134">
        <f>'[4]Проверочная  таблица'!LB12/1000</f>
        <v>0</v>
      </c>
      <c r="FU14" s="199">
        <f>IF(ISERROR(FT14/FS14*100),,FT14/FS14*100)</f>
        <v>0</v>
      </c>
      <c r="FV14" s="354"/>
      <c r="FW14" s="134">
        <f>('[4]Проверочная  таблица'!KP12+'[4]Проверочная  таблица'!KQ12)/1000</f>
        <v>0</v>
      </c>
      <c r="FX14" s="134">
        <f>('[4]Проверочная  таблица'!KW12+'[4]Проверочная  таблица'!KX12)/1000</f>
        <v>0</v>
      </c>
      <c r="FY14" s="199">
        <f>IF(ISERROR(FX14/FW14*100),,FX14/FW14*100)</f>
        <v>0</v>
      </c>
      <c r="FZ14" s="354"/>
      <c r="GA14" s="134">
        <f>('[4]Прочая  субсидия_МР  и  ГО'!AF8+'[4]Прочая  субсидия_БП'!AL8)/1000</f>
        <v>1762.17725</v>
      </c>
      <c r="GB14" s="134">
        <f>('[4]Прочая  субсидия_МР  и  ГО'!AG8+'[4]Прочая  субсидия_БП'!AM8)/1000</f>
        <v>1664.5218</v>
      </c>
      <c r="GC14" s="199">
        <f>IF(ISERROR(GB14/GA14*100),,GB14/GA14*100)</f>
        <v>94.458250439903253</v>
      </c>
      <c r="GD14" s="354"/>
      <c r="GE14" s="134">
        <f>('[4]Прочая  субсидия_МР  и  ГО'!AH8)/1000</f>
        <v>0</v>
      </c>
      <c r="GF14" s="134">
        <f>('[4]Прочая  субсидия_МР  и  ГО'!AI8)/1000</f>
        <v>0</v>
      </c>
      <c r="GG14" s="199">
        <f>IF(ISERROR(GF14/GE14*100),,GF14/GE14*100)</f>
        <v>0</v>
      </c>
      <c r="GH14" s="354"/>
      <c r="GI14" s="134">
        <f>'[4]Прочая  субсидия_МР  и  ГО'!AJ8/1000</f>
        <v>0</v>
      </c>
      <c r="GJ14" s="134">
        <f>'[4]Прочая  субсидия_МР  и  ГО'!AK8/1000</f>
        <v>0</v>
      </c>
      <c r="GK14" s="199">
        <f>IF(ISERROR(GJ14/GI14*100),,GJ14/GI14*100)</f>
        <v>0</v>
      </c>
      <c r="GL14" s="354"/>
      <c r="GM14" s="134">
        <f>('[4]Проверочная  таблица'!ND12+'[4]Проверочная  таблица'!NE12)/1000</f>
        <v>0</v>
      </c>
      <c r="GN14" s="134">
        <f>('[4]Проверочная  таблица'!NG12+'[4]Проверочная  таблица'!NH12)/1000</f>
        <v>0</v>
      </c>
      <c r="GO14" s="199">
        <f>IF(ISERROR(GN14/GM14*100),,GN14/GM14*100)</f>
        <v>0</v>
      </c>
      <c r="GP14" s="354"/>
      <c r="GQ14" s="134">
        <f>('[4]Проверочная  таблица'!OJ12+'[4]Проверочная  таблица'!OK12)/1000</f>
        <v>0</v>
      </c>
      <c r="GR14" s="134">
        <f>('[4]Проверочная  таблица'!OS12+'[4]Проверочная  таблица'!OT12)/1000</f>
        <v>0</v>
      </c>
      <c r="GS14" s="199">
        <f>IF(ISERROR(GR14/GQ14*100),,GR14/GQ14*100)</f>
        <v>0</v>
      </c>
      <c r="GT14" s="354"/>
      <c r="GU14" s="134">
        <f>'[4]Проверочная  таблица'!AX12/1000</f>
        <v>0</v>
      </c>
      <c r="GV14" s="134">
        <f>'[4]Проверочная  таблица'!BD12/1000</f>
        <v>0</v>
      </c>
      <c r="GW14" s="199">
        <f>IF(ISERROR(GV14/GU14*100),,GV14/GU14*100)</f>
        <v>0</v>
      </c>
      <c r="GX14" s="354"/>
      <c r="GY14" s="134">
        <f>('[4]Проверочная  таблица'!NV12+'[4]Проверочная  таблица'!NW12+'[4]Проверочная  таблица'!OL12+'[4]Проверочная  таблица'!OM12)/1000</f>
        <v>0</v>
      </c>
      <c r="GZ14" s="134">
        <f>('[4]Проверочная  таблица'!OC12+'[4]Проверочная  таблица'!OD12+'[4]Проверочная  таблица'!OU12+'[4]Проверочная  таблица'!OV12)/1000</f>
        <v>0</v>
      </c>
      <c r="HA14" s="199">
        <f>IF(ISERROR(GZ14/GY14*100),,GZ14/GY14*100)</f>
        <v>0</v>
      </c>
      <c r="HB14" s="354"/>
      <c r="HC14" s="134">
        <f>('[4]Проверочная  таблица'!AY12+'[4]Проверочная  таблица'!AN12)/1000</f>
        <v>0</v>
      </c>
      <c r="HD14" s="134">
        <f>('[4]Проверочная  таблица'!AS12+'[4]Проверочная  таблица'!BE12)/1000</f>
        <v>0</v>
      </c>
      <c r="HE14" s="199">
        <f>IF(ISERROR(HD14/HC14*100),,HD14/HC14*100)</f>
        <v>0</v>
      </c>
      <c r="HF14" s="354"/>
      <c r="HG14" s="134">
        <f>('[4]Проверочная  таблица'!NZ12+'[4]Проверочная  таблица'!OP12+'[4]Проверочная  таблица'!OA12+'[4]Проверочная  таблица'!OQ12)/1000</f>
        <v>0</v>
      </c>
      <c r="HH14" s="134">
        <f>('[4]Проверочная  таблица'!OG12+'[4]Проверочная  таблица'!OY12+'[4]Проверочная  таблица'!OZ12+'[4]Проверочная  таблица'!OH12)/1000</f>
        <v>0</v>
      </c>
      <c r="HI14" s="199">
        <f>IF(ISERROR(HH14/HG14*100),,HH14/HG14*100)</f>
        <v>0</v>
      </c>
      <c r="HJ14" s="354"/>
      <c r="HK14" s="134">
        <f>('[4]Проверочная  таблица'!NX12+'[4]Проверочная  таблица'!NY12+'[4]Проверочная  таблица'!ON12+'[4]Проверочная  таблица'!OO12)/1000</f>
        <v>0</v>
      </c>
      <c r="HL14" s="134">
        <f>('[4]Проверочная  таблица'!OW12+'[4]Проверочная  таблица'!OX12+'[4]Проверочная  таблица'!OE12+'[4]Проверочная  таблица'!OF12)/1000</f>
        <v>0</v>
      </c>
      <c r="HM14" s="199">
        <f>IF(ISERROR(HL14/HK14*100),,HL14/HK14*100)</f>
        <v>0</v>
      </c>
      <c r="HN14" s="354"/>
      <c r="HO14" s="134">
        <f>('[4]Проверочная  таблица'!AO12+'[4]Проверочная  таблица'!AZ12)/1000</f>
        <v>0</v>
      </c>
      <c r="HP14" s="134">
        <f>('[4]Проверочная  таблица'!AT12+'[4]Проверочная  таблица'!BF12)/1000</f>
        <v>0</v>
      </c>
      <c r="HQ14" s="199">
        <f>IF(ISERROR(HP14/HO14*100),,HP14/HO14*100)</f>
        <v>0</v>
      </c>
      <c r="HR14" s="354"/>
      <c r="HS14" s="134">
        <f>'[4]Прочая  субсидия_МР  и  ГО'!AL8/1000</f>
        <v>717.07091999999989</v>
      </c>
      <c r="HT14" s="134">
        <f>'[4]Прочая  субсидия_МР  и  ГО'!AM8/1000</f>
        <v>717.07091999999989</v>
      </c>
      <c r="HU14" s="199">
        <f>IF(ISERROR(HT14/HS14*100),,HT14/HS14*100)</f>
        <v>100</v>
      </c>
      <c r="HV14" s="354"/>
      <c r="HW14" s="134">
        <f>('[4]Проверочная  таблица'!CF12+'[4]Проверочная  таблица'!CP12)/1000</f>
        <v>0</v>
      </c>
      <c r="HX14" s="134">
        <f>('[4]Проверочная  таблица'!CK12+'[4]Проверочная  таблица'!CU12)/1000</f>
        <v>0</v>
      </c>
      <c r="HY14" s="199">
        <f>IF(ISERROR(HX14/HW14*100),,HX14/HW14*100)</f>
        <v>0</v>
      </c>
      <c r="HZ14" s="354"/>
      <c r="IA14" s="134">
        <f>('[4]Проверочная  таблица'!CG12+'[4]Проверочная  таблица'!CQ12)/1000</f>
        <v>16881.3</v>
      </c>
      <c r="IB14" s="134">
        <f>('[4]Проверочная  таблица'!CL12+'[4]Проверочная  таблица'!CV12)/1000</f>
        <v>16881.3</v>
      </c>
      <c r="IC14" s="199">
        <f>IF(ISERROR(IB14/IA14*100),,IB14/IA14*100)</f>
        <v>100</v>
      </c>
      <c r="ID14" s="354"/>
      <c r="IE14" s="134">
        <f>('[4]Прочая  субсидия_МР  и  ГО'!AN8+'[4]Прочая  субсидия_БП'!AR8)/1000</f>
        <v>0</v>
      </c>
      <c r="IF14" s="134">
        <f>('[4]Прочая  субсидия_МР  и  ГО'!AO8+'[4]Прочая  субсидия_БП'!AS8)/1000</f>
        <v>0</v>
      </c>
      <c r="IG14" s="199">
        <f>IF(ISERROR(IF14/IE14*100),,IF14/IE14*100)</f>
        <v>0</v>
      </c>
      <c r="IH14" s="354"/>
      <c r="II14" s="134">
        <f>('[4]Проверочная  таблица'!CH12+'[4]Проверочная  таблица'!CR12)/1000</f>
        <v>0</v>
      </c>
      <c r="IJ14" s="134">
        <f>('[4]Проверочная  таблица'!CM12+'[4]Проверочная  таблица'!CW12)/1000</f>
        <v>0</v>
      </c>
      <c r="IK14" s="199">
        <f>IF(ISERROR(IJ14/II14*100),,IJ14/II14*100)</f>
        <v>0</v>
      </c>
      <c r="IL14" s="354"/>
      <c r="IM14" s="134">
        <f>('[4]Проверочная  таблица'!CI12+'[4]Проверочная  таблица'!CS12)/1000</f>
        <v>0</v>
      </c>
      <c r="IN14" s="134">
        <f>('[4]Проверочная  таблица'!CN12+'[4]Проверочная  таблица'!CX12)/1000</f>
        <v>0</v>
      </c>
      <c r="IO14" s="199">
        <f>IF(ISERROR(IN14/IM14*100),,IN14/IM14*100)</f>
        <v>0</v>
      </c>
      <c r="IP14" s="354"/>
      <c r="IQ14" s="134">
        <f>('[4]Прочая  субсидия_БП'!AX8+'[4]Прочая  субсидия_МР  и  ГО'!AP8)/1000</f>
        <v>0</v>
      </c>
      <c r="IR14" s="134">
        <f>('[4]Прочая  субсидия_БП'!AY8+'[4]Прочая  субсидия_МР  и  ГО'!AQ8)/1000</f>
        <v>0</v>
      </c>
      <c r="IS14" s="199">
        <f>IF(ISERROR(IR14/IQ14*100),,IR14/IQ14*100)</f>
        <v>0</v>
      </c>
      <c r="IT14" s="354"/>
      <c r="IU14" s="134">
        <f>'[4]Прочая  субсидия_МР  и  ГО'!AR8/1000</f>
        <v>0</v>
      </c>
      <c r="IV14" s="134">
        <f>'[4]Прочая  субсидия_МР  и  ГО'!AS8/1000</f>
        <v>0</v>
      </c>
      <c r="IW14" s="199">
        <f>IF(ISERROR(IV14/IU14*100),,IV14/IU14*100)</f>
        <v>0</v>
      </c>
      <c r="IX14" s="354"/>
      <c r="IY14" s="134">
        <f>'[4]Прочая  субсидия_МР  и  ГО'!AT8/1000</f>
        <v>0</v>
      </c>
      <c r="IZ14" s="134">
        <f>'[4]Прочая  субсидия_МР  и  ГО'!AU8/1000</f>
        <v>0</v>
      </c>
      <c r="JA14" s="199">
        <f>IF(ISERROR(IZ14/IY14*100),,IZ14/IY14*100)</f>
        <v>0</v>
      </c>
      <c r="JB14" s="354"/>
      <c r="JC14" s="134">
        <f>('[4]Прочая  субсидия_МР  и  ГО'!AV8+'[4]Прочая  субсидия_БП'!BD8)/1000</f>
        <v>3150</v>
      </c>
      <c r="JD14" s="134">
        <f>('[4]Прочая  субсидия_МР  и  ГО'!AW8+'[4]Прочая  субсидия_БП'!BE8)/1000</f>
        <v>3150</v>
      </c>
      <c r="JE14" s="199">
        <f>IF(ISERROR(JD14/JC14*100),,JD14/JC14*100)</f>
        <v>100</v>
      </c>
      <c r="JF14" s="354"/>
      <c r="JG14" s="134"/>
      <c r="JH14" s="134"/>
      <c r="JI14" s="199">
        <f>IF(ISERROR(JH14/JG14*100),,JH14/JG14*100)</f>
        <v>0</v>
      </c>
      <c r="JJ14" s="354"/>
      <c r="JK14" s="134">
        <f>('[4]Прочая  субсидия_БП'!BJ8+'[4]Прочая  субсидия_МР  и  ГО'!AX8)/1000</f>
        <v>0</v>
      </c>
      <c r="JL14" s="134">
        <f>('[4]Прочая  субсидия_БП'!BK8+'[4]Прочая  субсидия_МР  и  ГО'!AY8)/1000</f>
        <v>0</v>
      </c>
      <c r="JM14" s="199">
        <f>IF(ISERROR(JL14/JK14*100),,JL14/JK14*100)</f>
        <v>0</v>
      </c>
      <c r="JN14" s="354"/>
      <c r="JO14" s="134">
        <f>('[4]Прочая  субсидия_МР  и  ГО'!AZ8+'[4]Прочая  субсидия_БП'!BP8)/1000</f>
        <v>0</v>
      </c>
      <c r="JP14" s="134">
        <f>('[4]Прочая  субсидия_МР  и  ГО'!BA8+'[4]Прочая  субсидия_БП'!BQ8)/1000</f>
        <v>0</v>
      </c>
      <c r="JQ14" s="199">
        <f>IF(ISERROR(JP14/JO14*100),,JP14/JO14*100)</f>
        <v>0</v>
      </c>
      <c r="JR14" s="354"/>
      <c r="JS14" s="134">
        <f>('[4]Прочая  субсидия_МР  и  ГО'!BB8+'[4]Прочая  субсидия_БП'!BV8)/1000</f>
        <v>4193.48128</v>
      </c>
      <c r="JT14" s="134">
        <f>('[4]Прочая  субсидия_МР  и  ГО'!BC8+'[4]Прочая  субсидия_БП'!BW8)/1000</f>
        <v>4193.48128</v>
      </c>
      <c r="JU14" s="199">
        <f>IF(ISERROR(JT14/JS14*100),,JT14/JS14*100)</f>
        <v>100</v>
      </c>
      <c r="JV14" s="354"/>
      <c r="JW14" s="134">
        <f>('[4]Прочая  субсидия_БП'!CB8+'[4]Прочая  субсидия_МР  и  ГО'!BD8)/1000</f>
        <v>509.84415000000001</v>
      </c>
      <c r="JX14" s="134">
        <f>('[4]Прочая  субсидия_БП'!CC8+'[4]Прочая  субсидия_МР  и  ГО'!BE8)/1000</f>
        <v>506.34806999999995</v>
      </c>
      <c r="JY14" s="199">
        <f>IF(ISERROR(JX14/JW14*100),,JX14/JW14*100)</f>
        <v>99.314284571079199</v>
      </c>
      <c r="JZ14" s="354"/>
      <c r="KA14" s="134">
        <f>('[4]Проверочная  таблица'!LH12+'[4]Проверочная  таблица'!LI12+'[4]Проверочная  таблица'!LV12+'[4]Проверочная  таблица'!LW12)/1000</f>
        <v>0</v>
      </c>
      <c r="KB14" s="134">
        <f>('[4]Проверочная  таблица'!LO12+'[4]Проверочная  таблица'!LP12+'[4]Проверочная  таблица'!MA12+'[4]Проверочная  таблица'!MB12)/1000</f>
        <v>0</v>
      </c>
      <c r="KC14" s="199">
        <f>IF(ISERROR(KB14/KA14*100),,KB14/KA14*100)</f>
        <v>0</v>
      </c>
      <c r="KD14" s="354"/>
      <c r="KE14" s="134">
        <f>('[4]Проверочная  таблица'!LK12+'[4]Проверочная  таблица'!LJ12+'[4]Проверочная  таблица'!LY12+'[4]Проверочная  таблица'!LX12)/1000</f>
        <v>0</v>
      </c>
      <c r="KF14" s="134">
        <f>('[4]Проверочная  таблица'!LR12+'[4]Проверочная  таблица'!LQ12+'[4]Проверочная  таблица'!MD12+'[4]Проверочная  таблица'!MC12)/1000</f>
        <v>0</v>
      </c>
      <c r="KG14" s="199">
        <f>IF(ISERROR(KF14/KE14*100),,KF14/KE14*100)</f>
        <v>0</v>
      </c>
      <c r="KH14" s="354"/>
      <c r="KI14" s="134">
        <f>('[4]Проверочная  таблица'!LL12+'[4]Проверочная  таблица'!LM12)/1000</f>
        <v>0</v>
      </c>
      <c r="KJ14" s="134">
        <f>('[4]Проверочная  таблица'!LS12+'[4]Проверочная  таблица'!LT12)/1000</f>
        <v>0</v>
      </c>
      <c r="KK14" s="199">
        <f>IF(ISERROR(KJ14/KI14*100),,KJ14/KI14*100)</f>
        <v>0</v>
      </c>
      <c r="KL14" s="354"/>
      <c r="KM14" s="134">
        <f>('[4]Прочая  субсидия_МР  и  ГО'!BF8+'[4]Прочая  субсидия_БП'!CH8)/1000</f>
        <v>15013.339</v>
      </c>
      <c r="KN14" s="134">
        <f>('[4]Прочая  субсидия_МР  и  ГО'!BG8+'[4]Прочая  субсидия_БП'!CI8)/1000</f>
        <v>15013.339</v>
      </c>
      <c r="KO14" s="199">
        <f>IF(ISERROR(KN14/KM14*100),,KN14/KM14*100)</f>
        <v>100</v>
      </c>
      <c r="KP14" s="354"/>
      <c r="KQ14" s="134">
        <f>('[4]Прочая  субсидия_МР  и  ГО'!BH8+'[4]Прочая  субсидия_БП'!CN8)/1000</f>
        <v>0</v>
      </c>
      <c r="KR14" s="134">
        <f>('[4]Прочая  субсидия_МР  и  ГО'!BI8+'[4]Прочая  субсидия_БП'!CO8)/1000</f>
        <v>0</v>
      </c>
      <c r="KS14" s="199">
        <f>IF(ISERROR(KR14/KQ14*100),,KR14/KQ14*100)</f>
        <v>0</v>
      </c>
      <c r="KT14" s="354"/>
      <c r="KU14" s="201">
        <f>'[4]Проверочная  таблица'!QK12/1000</f>
        <v>15384.032620000002</v>
      </c>
      <c r="KV14" s="201">
        <f>'[4]Проверочная  таблица'!QL12/1000</f>
        <v>15384.032620000002</v>
      </c>
      <c r="KW14" s="202">
        <f>IF(ISERROR(KV14/KU14*100),,KV14/KU14*100)</f>
        <v>100</v>
      </c>
      <c r="KY14" s="203">
        <f>C14-'[5]Сводная  таблица'!F9/1000</f>
        <v>0</v>
      </c>
      <c r="KZ14" s="203">
        <f>C14-'[4]Проверочная  таблица'!AI12/1000</f>
        <v>0</v>
      </c>
    </row>
    <row r="15" spans="1:312" ht="21.75" customHeight="1">
      <c r="A15" s="135" t="s">
        <v>30</v>
      </c>
      <c r="B15" s="158">
        <f t="shared" ref="B15:B31" si="4">J15+N15+R15+V15+Z15+AL15+AD15+AT15+AH15+AX15+BB15+BF15+BJ15+BN15+BR15+CD15+CH15+CL15+CP15+CT15+CX15+DB15+DF15+DJ15+DN15+DR15+DV15+EH15+EP15+ET15+FB15+FF15+FV15+FJ15+FR15+FZ15+GD15+GH15+GL15+GP15+GX15+HB15+HF15+HJ15+HN15+HR15+HV15+HZ15+IL15+ID15+IP15+IT15+IX15+JB15+JJ15+JN15+JR15+JV15+JZ15+KD15+KL15+KP15+KT15+BV15+GT15+IH15+ED15+KH15+EL15+EX15+DZ15+FN15+AP15+BZ15+JF15</f>
        <v>0</v>
      </c>
      <c r="C15" s="509">
        <f>K15+O15+S15+W15+AA15+AM15+AE15+AU15+AI15+AY15+BC15+BG15+BK15+BO15+BS15+CE15+CI15+CM15+CQ15+CU15+CY15+DC15+DG15+DK15+DO15+DS15+DW15+EI15+EQ15+EU15+FC15+FG15+FW15+FK15+FS15+GA15+GE15+GI15+GM15+GQ15+GY15+HC15+HG15+HK15+HO15+HS15+HW15+IA15+IM15+IE15+IQ15+IU15+IY15+JC15+JK15+JO15+JS15+JW15+KA15+KE15+KM15+KQ15+KU15+BW15+GU15+II15+EE15+KI15+EM15+EY15+EA15+FO15</f>
        <v>246450.49976000004</v>
      </c>
      <c r="D15" s="158">
        <f>L15+P15+T15+X15+AB15+AN15+AF15+AV15+AJ15+AZ15+BD15+BH15+BL15+BP15+BT15+CF15+CJ15+CN15+CR15+CV15+CZ15+DD15+DH15+DL15+DP15+DT15+DX15+EJ15+ER15+EV15+FD15+FH15+FX15+FL15+FT15+GB15+GF15+GJ15+GN15+GR15+GZ15+HD15+HH15+HL15+HP15+HT15+HX15+IB15+IN15+IF15+IR15+IV15+IZ15+JD15+JL15+JP15+JT15+JX15+KB15+KF15+KN15+KR15+KV15+BX15+GV15+IJ15+EF15+KJ15+EN15+EZ15+EB15+FP15</f>
        <v>232961.02583000003</v>
      </c>
      <c r="E15" s="157">
        <f>'[3]Исполнение для администрации_КБ'!Q15</f>
        <v>246450.49975999998</v>
      </c>
      <c r="F15" s="156">
        <f t="shared" ref="F15:F31" si="5">E15-C15</f>
        <v>0</v>
      </c>
      <c r="G15" s="204">
        <f>'[3]Исполнение для администрации_КБ'!R15</f>
        <v>232961.02582999994</v>
      </c>
      <c r="H15" s="204">
        <f t="shared" ref="H15:H31" si="6">G15-D15</f>
        <v>0</v>
      </c>
      <c r="I15" s="205">
        <f t="shared" ref="I15:I31" si="7">IF(ISERROR(D15/C15*100),,D15/C15*100)</f>
        <v>94.526497636183976</v>
      </c>
      <c r="J15" s="354"/>
      <c r="K15" s="134">
        <f>'[4]Проверочная  таблица'!DV13/1000</f>
        <v>0</v>
      </c>
      <c r="L15" s="134">
        <f>'[4]Проверочная  таблица'!ED13/1000</f>
        <v>0</v>
      </c>
      <c r="M15" s="199">
        <f t="shared" ref="M15:M31" si="8">IF(ISERROR(L15/K15*100),,L15/K15*100)</f>
        <v>0</v>
      </c>
      <c r="N15" s="354"/>
      <c r="O15" s="134">
        <f>('[4]Проверочная  таблица'!DW13+'[4]Проверочная  таблица'!DX13)/1000</f>
        <v>0</v>
      </c>
      <c r="P15" s="134">
        <f>('[4]Проверочная  таблица'!EE13+'[4]Проверочная  таблица'!EF13)/1000</f>
        <v>0</v>
      </c>
      <c r="Q15" s="199">
        <f t="shared" ref="Q15:Q31" si="9">IF(ISERROR(P15/O15*100),,P15/O15*100)</f>
        <v>0</v>
      </c>
      <c r="R15" s="199"/>
      <c r="S15" s="200">
        <f>('[4]Проверочная  таблица'!DY13+'[4]Проверочная  таблица'!DZ13)/1000</f>
        <v>0</v>
      </c>
      <c r="T15" s="134">
        <f>('[4]Проверочная  таблица'!EG13+'[4]Проверочная  таблица'!EH13)/1000</f>
        <v>0</v>
      </c>
      <c r="U15" s="199">
        <f t="shared" ref="U15:U31" si="10">IF(ISERROR(T15/S15*100),,T15/S15*100)</f>
        <v>0</v>
      </c>
      <c r="V15" s="199"/>
      <c r="W15" s="200">
        <f>'[4]Проверочная  таблица'!EA13/1000</f>
        <v>0</v>
      </c>
      <c r="X15" s="134">
        <f>'[4]Проверочная  таблица'!EI13/1000</f>
        <v>0</v>
      </c>
      <c r="Y15" s="199">
        <f t="shared" ref="Y15:Y31" si="11">IF(ISERROR(X15/W15*100),,X15/W15*100)</f>
        <v>0</v>
      </c>
      <c r="Z15" s="199"/>
      <c r="AA15" s="200">
        <f>('[4]Проверочная  таблица'!EB13+'[4]Проверочная  таблица'!EL13)/1000</f>
        <v>0</v>
      </c>
      <c r="AB15" s="134">
        <f>('[4]Проверочная  таблица'!EJ13+'[4]Проверочная  таблица'!EN13)/1000</f>
        <v>0</v>
      </c>
      <c r="AC15" s="199">
        <f t="shared" ref="AC15:AC31" si="12">IF(ISERROR(AB15/AA15*100),,AB15/AA15*100)</f>
        <v>0</v>
      </c>
      <c r="AD15" s="199"/>
      <c r="AE15" s="134">
        <f>('[4]Проверочная  таблица'!FF13+'[4]Проверочная  таблица'!FG13)/1000</f>
        <v>0</v>
      </c>
      <c r="AF15" s="134">
        <f>('[4]Проверочная  таблица'!FK13+'[4]Проверочная  таблица'!FL13)/1000</f>
        <v>0</v>
      </c>
      <c r="AG15" s="199">
        <f t="shared" ref="AG15:AG31" si="13">IF(ISERROR(AF15/AE15*100),,AF15/AE15*100)</f>
        <v>0</v>
      </c>
      <c r="AH15" s="354"/>
      <c r="AI15" s="134">
        <f>('[4]Проверочная  таблица'!FH13+'[4]Проверочная  таблица'!FI13)/1000</f>
        <v>0</v>
      </c>
      <c r="AJ15" s="134">
        <f>('[4]Проверочная  таблица'!FM13+'[4]Проверочная  таблица'!FN13)/1000</f>
        <v>0</v>
      </c>
      <c r="AK15" s="199">
        <f t="shared" si="0"/>
        <v>0</v>
      </c>
      <c r="AL15" s="354"/>
      <c r="AM15" s="134">
        <f>('[4]Прочая  субсидия_МР  и  ГО'!D9)/1000</f>
        <v>220</v>
      </c>
      <c r="AN15" s="134">
        <f>('[4]Прочая  субсидия_МР  и  ГО'!E9)/1000</f>
        <v>220</v>
      </c>
      <c r="AO15" s="199">
        <f t="shared" ref="AO15:AO31" si="14">IF(ISERROR(AN15/AM15*100),,AN15/AM15*100)</f>
        <v>100</v>
      </c>
      <c r="AP15" s="354"/>
      <c r="AQ15" s="134"/>
      <c r="AR15" s="134"/>
      <c r="AS15" s="199">
        <f t="shared" ref="AS15:AS31" si="15">IF(ISERROR(AR15/AQ15*100),,AR15/AQ15*100)</f>
        <v>0</v>
      </c>
      <c r="AT15" s="354"/>
      <c r="AU15" s="134">
        <f>'[4]Прочая  субсидия_МР  и  ГО'!F9/1000</f>
        <v>0</v>
      </c>
      <c r="AV15" s="134">
        <f>'[4]Прочая  субсидия_МР  и  ГО'!G9/1000</f>
        <v>0</v>
      </c>
      <c r="AW15" s="199">
        <f t="shared" ref="AW15:AW31" si="16">IF(ISERROR(AV15/AU15*100),,AV15/AU15*100)</f>
        <v>0</v>
      </c>
      <c r="AX15" s="354"/>
      <c r="AY15" s="134">
        <f>'[4]Прочая  субсидия_МР  и  ГО'!H9/1000</f>
        <v>1603.03079</v>
      </c>
      <c r="AZ15" s="134">
        <f>'[4]Прочая  субсидия_МР  и  ГО'!I9/1000</f>
        <v>1603.03079</v>
      </c>
      <c r="BA15" s="199">
        <f t="shared" ref="BA15:BA31" si="17">IF(ISERROR(AZ15/AY15*100),,AZ15/AY15*100)</f>
        <v>100</v>
      </c>
      <c r="BB15" s="354"/>
      <c r="BC15" s="134">
        <f>'[4]Прочая  субсидия_МР  и  ГО'!J9/1000</f>
        <v>100.65839</v>
      </c>
      <c r="BD15" s="134">
        <f>'[4]Прочая  субсидия_МР  и  ГО'!K9/1000</f>
        <v>100.65839</v>
      </c>
      <c r="BE15" s="199">
        <f t="shared" ref="BE15:BE31" si="18">IF(ISERROR(BD15/BC15*100),,BD15/BC15*100)</f>
        <v>100</v>
      </c>
      <c r="BF15" s="354"/>
      <c r="BG15" s="134">
        <f>'[4]Прочая  субсидия_МР  и  ГО'!L9/1000</f>
        <v>0</v>
      </c>
      <c r="BH15" s="134">
        <f>'[4]Прочая  субсидия_МР  и  ГО'!M9/1000</f>
        <v>0</v>
      </c>
      <c r="BI15" s="199">
        <f t="shared" ref="BI15:BI31" si="19">IF(ISERROR(BH15/BG15*100),,BH15/BG15*100)</f>
        <v>0</v>
      </c>
      <c r="BJ15" s="354"/>
      <c r="BK15" s="134">
        <f>'[4]Проверочная  таблица'!ES13/1000</f>
        <v>0</v>
      </c>
      <c r="BL15" s="134">
        <f>'[4]Проверочная  таблица'!EV13/1000</f>
        <v>0</v>
      </c>
      <c r="BM15" s="199">
        <f t="shared" ref="BM15:BM31" si="20">IF(ISERROR(BL15/BK15*100),,BL15/BK15*100)</f>
        <v>0</v>
      </c>
      <c r="BN15" s="354"/>
      <c r="BO15" s="134">
        <f>'[4]Проверочная  таблица'!FO13/1000</f>
        <v>0</v>
      </c>
      <c r="BP15" s="134">
        <f>'[4]Проверочная  таблица'!FR13/1000</f>
        <v>0</v>
      </c>
      <c r="BQ15" s="199">
        <f t="shared" ref="BQ15:BQ31" si="21">IF(ISERROR(BP15/BO15*100),,BP15/BO15*100)</f>
        <v>0</v>
      </c>
      <c r="BR15" s="354"/>
      <c r="BS15" s="134">
        <f>('[4]Проверочная  таблица'!KB13+'[4]Проверочная  таблица'!KC13)/1000</f>
        <v>0</v>
      </c>
      <c r="BT15" s="134">
        <f>('[4]Проверочная  таблица'!KG13+'[4]Проверочная  таблица'!KH13)/1000</f>
        <v>0</v>
      </c>
      <c r="BU15" s="199">
        <f t="shared" ref="BU15:BU31" si="22">IF(ISERROR(BT15/BS15*100),,BT15/BS15*100)</f>
        <v>0</v>
      </c>
      <c r="BV15" s="354"/>
      <c r="BW15" s="134">
        <f>('[4]Проверочная  таблица'!KD13+'[4]Проверочная  таблица'!KE13)/1000</f>
        <v>0</v>
      </c>
      <c r="BX15" s="134">
        <f>('[4]Проверочная  таблица'!KI13+'[4]Проверочная  таблица'!KJ13)/1000</f>
        <v>0</v>
      </c>
      <c r="BY15" s="199">
        <f t="shared" ref="BY15:BY31" si="23">IF(ISERROR(BX15/BW15*100),,BX15/BW15*100)</f>
        <v>0</v>
      </c>
      <c r="BZ15" s="354"/>
      <c r="CA15" s="134"/>
      <c r="CB15" s="134"/>
      <c r="CC15" s="199">
        <f t="shared" si="1"/>
        <v>0</v>
      </c>
      <c r="CD15" s="354"/>
      <c r="CE15" s="134">
        <f>('[4]Проверочная  таблица'!IL13+'[4]Проверочная  таблица'!IM13+'[4]Проверочная  таблица'!HX13+'[4]Проверочная  таблица'!HY13)/1000</f>
        <v>20583.333329999998</v>
      </c>
      <c r="CF15" s="134">
        <f>('[4]Проверочная  таблица'!IE13+'[4]Проверочная  таблица'!IF13+'[4]Проверочная  таблица'!IS13+'[4]Проверочная  таблица'!IT13)/1000</f>
        <v>20583.333320000002</v>
      </c>
      <c r="CG15" s="199">
        <f t="shared" si="2"/>
        <v>99.999999951417024</v>
      </c>
      <c r="CH15" s="354"/>
      <c r="CI15" s="134">
        <f>('[4]Прочая  субсидия_МР  и  ГО'!N9+'[4]Прочая  субсидия_БП'!H9)/1000</f>
        <v>16.883749999999999</v>
      </c>
      <c r="CJ15" s="134">
        <f>('[4]Прочая  субсидия_МР  и  ГО'!O9+'[4]Прочая  субсидия_БП'!I9)/1000</f>
        <v>16.883749999999999</v>
      </c>
      <c r="CK15" s="199">
        <f t="shared" ref="CK15:CK31" si="24">IF(ISERROR(CJ15/CI15*100),,CJ15/CI15*100)</f>
        <v>100</v>
      </c>
      <c r="CL15" s="354"/>
      <c r="CM15" s="134">
        <f>('[4]Проверочная  таблица'!AL13+'[4]Проверочная  таблица'!AV13)/1000</f>
        <v>24000</v>
      </c>
      <c r="CN15" s="134">
        <f>('[4]Проверочная  таблица'!AQ13+'[4]Проверочная  таблица'!BB13)/1000</f>
        <v>22628.61651</v>
      </c>
      <c r="CO15" s="199">
        <f t="shared" ref="CO15:CO31" si="25">IF(ISERROR(CN15/CM15*100),,CN15/CM15*100)</f>
        <v>94.285902124999993</v>
      </c>
      <c r="CP15" s="354"/>
      <c r="CQ15" s="134">
        <f>('[4]Проверочная  таблица'!HZ13+'[4]Проверочная  таблица'!IA13+'[4]Проверочная  таблица'!IN13+'[4]Проверочная  таблица'!IO13)/1000</f>
        <v>128.37138000000002</v>
      </c>
      <c r="CR15" s="134">
        <f>('[4]Проверочная  таблица'!IG13+'[4]Проверочная  таблица'!IH13+'[4]Проверочная  таблица'!IU13+'[4]Проверочная  таблица'!IV13)/1000</f>
        <v>128.37138000000002</v>
      </c>
      <c r="CS15" s="199">
        <f t="shared" ref="CS15:CS31" si="26">IF(ISERROR(CR15/CQ15*100),,CR15/CQ15*100)</f>
        <v>100</v>
      </c>
      <c r="CT15" s="354"/>
      <c r="CU15" s="134">
        <f>('[4]Проверочная  таблица'!IB13+'[4]Проверочная  таблица'!IC13+'[4]Проверочная  таблица'!IP13+'[4]Проверочная  таблица'!IQ13)/1000</f>
        <v>0</v>
      </c>
      <c r="CV15" s="134">
        <f>('[4]Проверочная  таблица'!IW13+'[4]Проверочная  таблица'!IX13+'[4]Проверочная  таблица'!II13+'[4]Проверочная  таблица'!IJ13)/1000</f>
        <v>0</v>
      </c>
      <c r="CW15" s="199">
        <f t="shared" ref="CW15:CW31" si="27">IF(ISERROR(CV15/CU15*100),,CV15/CU15*100)</f>
        <v>0</v>
      </c>
      <c r="CX15" s="354"/>
      <c r="CY15" s="134">
        <f>('[4]Проверочная  таблица'!GY13+'[4]Проверочная  таблица'!HE13)/1000</f>
        <v>2000</v>
      </c>
      <c r="CZ15" s="134">
        <f>('[4]Проверочная  таблица'!HB13+'[4]Проверочная  таблица'!HH13)/1000</f>
        <v>1999.9999499999999</v>
      </c>
      <c r="DA15" s="199">
        <f t="shared" ref="DA15:DA31" si="28">IF(ISERROR(CZ15/CY15*100),,CZ15/CY15*100)</f>
        <v>99.999997499999992</v>
      </c>
      <c r="DB15" s="354"/>
      <c r="DC15" s="134">
        <f>('[4]Проверочная  таблица'!GS13)/1000</f>
        <v>0</v>
      </c>
      <c r="DD15" s="134">
        <f>('[4]Проверочная  таблица'!GV13)/1000</f>
        <v>0</v>
      </c>
      <c r="DE15" s="199">
        <f t="shared" si="3"/>
        <v>0</v>
      </c>
      <c r="DF15" s="354"/>
      <c r="DG15" s="134">
        <f>'[4]Прочая  субсидия_МР  и  ГО'!P9/1000</f>
        <v>222.81359</v>
      </c>
      <c r="DH15" s="134">
        <f>'[4]Прочая  субсидия_МР  и  ГО'!Q9/1000</f>
        <v>222.81359</v>
      </c>
      <c r="DI15" s="199">
        <f t="shared" ref="DI15:DI31" si="29">IF(ISERROR(DH15/DG15*100),,DH15/DG15*100)</f>
        <v>100</v>
      </c>
      <c r="DJ15" s="354"/>
      <c r="DK15" s="134">
        <f>'[4]Прочая  субсидия_МР  и  ГО'!R9/1000</f>
        <v>0</v>
      </c>
      <c r="DL15" s="134">
        <f>'[4]Прочая  субсидия_МР  и  ГО'!S9/1000</f>
        <v>0</v>
      </c>
      <c r="DM15" s="199">
        <f t="shared" ref="DM15:DM31" si="30">IF(ISERROR(DL15/DK15*100),,DL15/DK15*100)</f>
        <v>0</v>
      </c>
      <c r="DN15" s="354"/>
      <c r="DO15" s="134">
        <f>'[4]Прочая  субсидия_МР  и  ГО'!T9/1000</f>
        <v>136.88999999999999</v>
      </c>
      <c r="DP15" s="134">
        <f>'[4]Прочая  субсидия_МР  и  ГО'!U9/1000</f>
        <v>136.88999999999999</v>
      </c>
      <c r="DQ15" s="199">
        <f t="shared" ref="DQ15:DQ31" si="31">IF(ISERROR(DP15/DO15*100),,DP15/DO15*100)</f>
        <v>100</v>
      </c>
      <c r="DR15" s="354"/>
      <c r="DS15" s="134">
        <f>('[4]Прочая  субсидия_МР  и  ГО'!V9+'[4]Прочая  субсидия_БП'!N9)/1000</f>
        <v>0</v>
      </c>
      <c r="DT15" s="134">
        <f>('[4]Прочая  субсидия_МР  и  ГО'!W9+'[4]Прочая  субсидия_БП'!O9)/1000</f>
        <v>0</v>
      </c>
      <c r="DU15" s="199">
        <f t="shared" ref="DU15:DU31" si="32">IF(ISERROR(DT15/DS15*100),,DT15/DS15*100)</f>
        <v>0</v>
      </c>
      <c r="DV15" s="354"/>
      <c r="DW15" s="134">
        <f>('[4]Проверочная  таблица'!AM13+'[4]Проверочная  таблица'!AW13+'[4]Прочая  субсидия_МР  и  ГО'!X9+'[4]Прочая  субсидия_БП'!T9)/1000</f>
        <v>945.72</v>
      </c>
      <c r="DX15" s="134">
        <f>('[4]Проверочная  таблица'!AR13+'[4]Проверочная  таблица'!BC13+'[4]Прочая  субсидия_МР  и  ГО'!Y9+'[4]Прочая  субсидия_БП'!U9)/1000</f>
        <v>945.72</v>
      </c>
      <c r="DY15" s="199">
        <f t="shared" ref="DY15:DY31" si="33">IF(ISERROR(DX15/DW15*100),,DX15/DW15*100)</f>
        <v>100</v>
      </c>
      <c r="DZ15" s="354"/>
      <c r="EA15" s="134">
        <f>'[4]Проверочная  таблица'!DC13/1000</f>
        <v>0</v>
      </c>
      <c r="EB15" s="134">
        <f>'[4]Проверочная  таблица'!DD13/1000</f>
        <v>0</v>
      </c>
      <c r="EC15" s="199">
        <f t="shared" ref="EC15:EC31" si="34">IF(ISERROR(EB15/EA15*100),,EB15/EA15*100)</f>
        <v>0</v>
      </c>
      <c r="ED15" s="354"/>
      <c r="EE15" s="134">
        <f>('[4]Проверочная  таблица'!DE13+'[4]Проверочная  таблица'!DG13)/1000</f>
        <v>28186.117340000001</v>
      </c>
      <c r="EF15" s="134">
        <f>('[4]Проверочная  таблица'!DF13+'[4]Проверочная  таблица'!DH13)/1000</f>
        <v>25817.18518</v>
      </c>
      <c r="EG15" s="199">
        <f t="shared" ref="EG15:EG31" si="35">IF(ISERROR(EF15/EE15*100),,EF15/EE15*100)</f>
        <v>91.595393819502206</v>
      </c>
      <c r="EH15" s="354"/>
      <c r="EI15" s="134">
        <f>('[4]Проверочная  таблица'!DM13+'[4]Проверочная  таблица'!DO13)/1000</f>
        <v>1483.4798599999999</v>
      </c>
      <c r="EJ15" s="134">
        <f>('[4]Проверочная  таблица'!DP13+'[4]Проверочная  таблица'!DN13)/1000</f>
        <v>1358.7992099999999</v>
      </c>
      <c r="EK15" s="199">
        <f t="shared" ref="EK15:EK31" si="36">IF(ISERROR(EJ15/EI15*100),,EJ15/EI15*100)</f>
        <v>91.595393145411492</v>
      </c>
      <c r="EL15" s="354"/>
      <c r="EM15" s="134">
        <f>'[4]Проверочная  таблица'!EY13/1000</f>
        <v>0</v>
      </c>
      <c r="EN15" s="134">
        <f>'[4]Проверочная  таблица'!FB13/1000</f>
        <v>0</v>
      </c>
      <c r="EO15" s="199">
        <f t="shared" ref="EO15:EO31" si="37">IF(ISERROR(EN15/EM15*100),,EN15/EM15*100)</f>
        <v>0</v>
      </c>
      <c r="EP15" s="354"/>
      <c r="EQ15" s="134">
        <f>'[4]Прочая  субсидия_МР  и  ГО'!Z9/1000</f>
        <v>0</v>
      </c>
      <c r="ER15" s="134">
        <f>'[4]Прочая  субсидия_МР  и  ГО'!AA9/1000</f>
        <v>0</v>
      </c>
      <c r="ES15" s="199">
        <f t="shared" ref="ES15:ES31" si="38">IF(ISERROR(ER15/EQ15*100),,ER15/EQ15*100)</f>
        <v>0</v>
      </c>
      <c r="ET15" s="354"/>
      <c r="EU15" s="134">
        <f>('[4]Прочая  субсидия_МР  и  ГО'!AB9+'[4]Прочая  субсидия_БП'!Z9)/1000</f>
        <v>215.001</v>
      </c>
      <c r="EV15" s="134">
        <f>('[4]Прочая  субсидия_МР  и  ГО'!AC9+'[4]Прочая  субсидия_БП'!AA9)/1000</f>
        <v>215.001</v>
      </c>
      <c r="EW15" s="199">
        <f t="shared" ref="EW15:EW31" si="39">IF(ISERROR(EV15/EU15*100),,EV15/EU15*100)</f>
        <v>100</v>
      </c>
      <c r="EX15" s="354"/>
      <c r="EY15" s="134">
        <f>('[4]Проверочная  таблица'!FV13+'[4]Проверочная  таблица'!FW13+'[4]Проверочная  таблица'!GB13+'[4]Проверочная  таблица'!GC13)/1000</f>
        <v>0</v>
      </c>
      <c r="EZ15" s="134">
        <f>('[4]Проверочная  таблица'!FY13+'[4]Проверочная  таблица'!FZ13+'[4]Проверочная  таблица'!GE13+'[4]Проверочная  таблица'!GF13)/1000</f>
        <v>0</v>
      </c>
      <c r="FA15" s="199">
        <f t="shared" ref="FA15:FA31" si="40">IF(ISERROR(EZ15/EY15*100),,EZ15/EY15*100)</f>
        <v>0</v>
      </c>
      <c r="FB15" s="354"/>
      <c r="FC15" s="134">
        <f>('[4]Прочая  субсидия_БП'!AF9+'[4]Прочая  субсидия_МР  и  ГО'!AD9)/1000</f>
        <v>0</v>
      </c>
      <c r="FD15" s="134">
        <f>('[4]Прочая  субсидия_БП'!AG9+'[4]Прочая  субсидия_МР  и  ГО'!AE9)/1000</f>
        <v>0</v>
      </c>
      <c r="FE15" s="199">
        <f t="shared" ref="FE15:FE31" si="41">IF(ISERROR(FD15/FC15*100),,FD15/FC15*100)</f>
        <v>0</v>
      </c>
      <c r="FF15" s="354"/>
      <c r="FG15" s="134">
        <f>'[4]Проверочная  таблица'!KL13/1000</f>
        <v>350</v>
      </c>
      <c r="FH15" s="134">
        <f>'[4]Проверочная  таблица'!KS13/1000</f>
        <v>350</v>
      </c>
      <c r="FI15" s="199">
        <f t="shared" ref="FI15:FI31" si="42">IF(ISERROR(FH15/FG15*100),,FH15/FG15*100)</f>
        <v>100</v>
      </c>
      <c r="FJ15" s="354"/>
      <c r="FK15" s="134">
        <f>('[4]Проверочная  таблица'!KM13+'[4]Проверочная  таблица'!KN13)/1000</f>
        <v>0</v>
      </c>
      <c r="FL15" s="134">
        <f>('[4]Проверочная  таблица'!KT13+'[4]Проверочная  таблица'!KU13)/1000</f>
        <v>0</v>
      </c>
      <c r="FM15" s="199">
        <f t="shared" ref="FM15:FM31" si="43">IF(ISERROR(FL15/FK15*100),,FL15/FK15*100)</f>
        <v>0</v>
      </c>
      <c r="FN15" s="354"/>
      <c r="FO15" s="134">
        <f>'[4]Проверочная  таблица'!KO13/1000</f>
        <v>0</v>
      </c>
      <c r="FP15" s="134">
        <f>'[4]Проверочная  таблица'!KV13/1000</f>
        <v>0</v>
      </c>
      <c r="FQ15" s="199">
        <f t="shared" ref="FQ15:FQ31" si="44">IF(ISERROR(FP15/FO15*100),,FP15/FO15*100)</f>
        <v>0</v>
      </c>
      <c r="FR15" s="354"/>
      <c r="FS15" s="134">
        <f>'[4]Проверочная  таблица'!KZ13/1000</f>
        <v>0</v>
      </c>
      <c r="FT15" s="134">
        <f>'[4]Проверочная  таблица'!LB13/1000</f>
        <v>0</v>
      </c>
      <c r="FU15" s="199">
        <f t="shared" ref="FU15:FU31" si="45">IF(ISERROR(FT15/FS15*100),,FT15/FS15*100)</f>
        <v>0</v>
      </c>
      <c r="FV15" s="354"/>
      <c r="FW15" s="134">
        <f>('[4]Проверочная  таблица'!KP13+'[4]Проверочная  таблица'!KQ13)/1000</f>
        <v>0</v>
      </c>
      <c r="FX15" s="134">
        <f>('[4]Проверочная  таблица'!KW13+'[4]Проверочная  таблица'!KX13)/1000</f>
        <v>0</v>
      </c>
      <c r="FY15" s="199">
        <f t="shared" ref="FY15:FY31" si="46">IF(ISERROR(FX15/FW15*100),,FX15/FW15*100)</f>
        <v>0</v>
      </c>
      <c r="FZ15" s="354"/>
      <c r="GA15" s="134">
        <f>('[4]Прочая  субсидия_МР  и  ГО'!AF9+'[4]Прочая  субсидия_БП'!AL9)/1000</f>
        <v>10635.662</v>
      </c>
      <c r="GB15" s="134">
        <f>('[4]Прочая  субсидия_МР  и  ГО'!AG9+'[4]Прочая  субсидия_БП'!AM9)/1000</f>
        <v>9487.7274499999985</v>
      </c>
      <c r="GC15" s="199">
        <f t="shared" ref="GC15:GC31" si="47">IF(ISERROR(GB15/GA15*100),,GB15/GA15*100)</f>
        <v>89.20674096262178</v>
      </c>
      <c r="GD15" s="354"/>
      <c r="GE15" s="134">
        <f>('[4]Прочая  субсидия_МР  и  ГО'!AH9)/1000</f>
        <v>0</v>
      </c>
      <c r="GF15" s="134">
        <f>('[4]Прочая  субсидия_МР  и  ГО'!AI9)/1000</f>
        <v>0</v>
      </c>
      <c r="GG15" s="199">
        <f t="shared" ref="GG15:GG31" si="48">IF(ISERROR(GF15/GE15*100),,GF15/GE15*100)</f>
        <v>0</v>
      </c>
      <c r="GH15" s="354"/>
      <c r="GI15" s="134">
        <f>'[4]Прочая  субсидия_МР  и  ГО'!AJ9/1000</f>
        <v>228.09509</v>
      </c>
      <c r="GJ15" s="134">
        <f>'[4]Прочая  субсидия_МР  и  ГО'!AK9/1000</f>
        <v>228.09509</v>
      </c>
      <c r="GK15" s="199">
        <f t="shared" ref="GK15:GK31" si="49">IF(ISERROR(GJ15/GI15*100),,GJ15/GI15*100)</f>
        <v>100</v>
      </c>
      <c r="GL15" s="354"/>
      <c r="GM15" s="134">
        <f>('[4]Проверочная  таблица'!ND13+'[4]Проверочная  таблица'!NE13)/1000</f>
        <v>0</v>
      </c>
      <c r="GN15" s="134">
        <f>('[4]Проверочная  таблица'!NG13+'[4]Проверочная  таблица'!NH13)/1000</f>
        <v>0</v>
      </c>
      <c r="GO15" s="199">
        <f t="shared" ref="GO15:GO31" si="50">IF(ISERROR(GN15/GM15*100),,GN15/GM15*100)</f>
        <v>0</v>
      </c>
      <c r="GP15" s="354"/>
      <c r="GQ15" s="134">
        <f>('[4]Проверочная  таблица'!OJ13+'[4]Проверочная  таблица'!OK13)/1000</f>
        <v>0</v>
      </c>
      <c r="GR15" s="134">
        <f>('[4]Проверочная  таблица'!OS13+'[4]Проверочная  таблица'!OT13)/1000</f>
        <v>0</v>
      </c>
      <c r="GS15" s="199">
        <f t="shared" ref="GS15:GS31" si="51">IF(ISERROR(GR15/GQ15*100),,GR15/GQ15*100)</f>
        <v>0</v>
      </c>
      <c r="GT15" s="354"/>
      <c r="GU15" s="134">
        <f>'[4]Проверочная  таблица'!AX13/1000</f>
        <v>0</v>
      </c>
      <c r="GV15" s="134">
        <f>'[4]Проверочная  таблица'!BD13/1000</f>
        <v>0</v>
      </c>
      <c r="GW15" s="199">
        <f t="shared" ref="GW15:GW31" si="52">IF(ISERROR(GV15/GU15*100),,GV15/GU15*100)</f>
        <v>0</v>
      </c>
      <c r="GX15" s="354"/>
      <c r="GY15" s="134">
        <f>('[4]Проверочная  таблица'!NV13+'[4]Проверочная  таблица'!NW13+'[4]Проверочная  таблица'!OL13+'[4]Проверочная  таблица'!OM13)/1000</f>
        <v>0</v>
      </c>
      <c r="GZ15" s="134">
        <f>('[4]Проверочная  таблица'!OC13+'[4]Проверочная  таблица'!OD13+'[4]Проверочная  таблица'!OU13+'[4]Проверочная  таблица'!OV13)/1000</f>
        <v>0</v>
      </c>
      <c r="HA15" s="199">
        <f t="shared" ref="HA15:HA31" si="53">IF(ISERROR(GZ15/GY15*100),,GZ15/GY15*100)</f>
        <v>0</v>
      </c>
      <c r="HB15" s="354"/>
      <c r="HC15" s="134">
        <f>('[4]Проверочная  таблица'!AY13+'[4]Проверочная  таблица'!AN13)/1000</f>
        <v>0</v>
      </c>
      <c r="HD15" s="134">
        <f>('[4]Проверочная  таблица'!AS13+'[4]Проверочная  таблица'!BE13)/1000</f>
        <v>0</v>
      </c>
      <c r="HE15" s="199">
        <f t="shared" ref="HE15:HE31" si="54">IF(ISERROR(HD15/HC15*100),,HD15/HC15*100)</f>
        <v>0</v>
      </c>
      <c r="HF15" s="354"/>
      <c r="HG15" s="134">
        <f>('[4]Проверочная  таблица'!NZ13+'[4]Проверочная  таблица'!OP13+'[4]Проверочная  таблица'!OA13+'[4]Проверочная  таблица'!OQ13)/1000</f>
        <v>0</v>
      </c>
      <c r="HH15" s="134">
        <f>('[4]Проверочная  таблица'!OG13+'[4]Проверочная  таблица'!OY13+'[4]Проверочная  таблица'!OZ13+'[4]Проверочная  таблица'!OH13)/1000</f>
        <v>0</v>
      </c>
      <c r="HI15" s="199">
        <f t="shared" ref="HI15:HI31" si="55">IF(ISERROR(HH15/HG15*100),,HH15/HG15*100)</f>
        <v>0</v>
      </c>
      <c r="HJ15" s="354"/>
      <c r="HK15" s="134">
        <f>('[4]Проверочная  таблица'!NX13+'[4]Проверочная  таблица'!NY13+'[4]Проверочная  таблица'!ON13+'[4]Проверочная  таблица'!OO13)/1000</f>
        <v>0</v>
      </c>
      <c r="HL15" s="134">
        <f>('[4]Проверочная  таблица'!OW13+'[4]Проверочная  таблица'!OX13+'[4]Проверочная  таблица'!OE13+'[4]Проверочная  таблица'!OF13)/1000</f>
        <v>0</v>
      </c>
      <c r="HM15" s="199">
        <f t="shared" ref="HM15:HM31" si="56">IF(ISERROR(HL15/HK15*100),,HL15/HK15*100)</f>
        <v>0</v>
      </c>
      <c r="HN15" s="354"/>
      <c r="HO15" s="134">
        <f>('[4]Проверочная  таблица'!AO13+'[4]Проверочная  таблица'!AZ13)/1000</f>
        <v>0</v>
      </c>
      <c r="HP15" s="134">
        <f>('[4]Проверочная  таблица'!AT13+'[4]Проверочная  таблица'!BF13)/1000</f>
        <v>0</v>
      </c>
      <c r="HQ15" s="199">
        <f t="shared" ref="HQ15:HQ31" si="57">IF(ISERROR(HP15/HO15*100),,HP15/HO15*100)</f>
        <v>0</v>
      </c>
      <c r="HR15" s="354"/>
      <c r="HS15" s="134">
        <f>'[4]Прочая  субсидия_МР  и  ГО'!AL9/1000</f>
        <v>2447.3236200000006</v>
      </c>
      <c r="HT15" s="134">
        <f>'[4]Прочая  субсидия_МР  и  ГО'!AM9/1000</f>
        <v>2447.3236200000006</v>
      </c>
      <c r="HU15" s="199">
        <f t="shared" ref="HU15:HU31" si="58">IF(ISERROR(HT15/HS15*100),,HT15/HS15*100)</f>
        <v>100</v>
      </c>
      <c r="HV15" s="354"/>
      <c r="HW15" s="134">
        <f>('[4]Проверочная  таблица'!CF13+'[4]Проверочная  таблица'!CP13)/1000</f>
        <v>11024.93367</v>
      </c>
      <c r="HX15" s="134">
        <f>('[4]Проверочная  таблица'!CK13+'[4]Проверочная  таблица'!CU13)/1000</f>
        <v>2577.77889</v>
      </c>
      <c r="HY15" s="199">
        <f t="shared" ref="HY15:HY31" si="59">IF(ISERROR(HX15/HW15*100),,HX15/HW15*100)</f>
        <v>23.381355091635665</v>
      </c>
      <c r="HZ15" s="354"/>
      <c r="IA15" s="134">
        <f>('[4]Проверочная  таблица'!CG13+'[4]Проверочная  таблица'!CQ13)/1000</f>
        <v>20971.222000000002</v>
      </c>
      <c r="IB15" s="134">
        <f>('[4]Проверочная  таблица'!CL13+'[4]Проверочная  таблица'!CV13)/1000</f>
        <v>20970.69702</v>
      </c>
      <c r="IC15" s="199">
        <f t="shared" ref="IC15:IC31" si="60">IF(ISERROR(IB15/IA15*100),,IB15/IA15*100)</f>
        <v>99.997496664715086</v>
      </c>
      <c r="ID15" s="354"/>
      <c r="IE15" s="134">
        <f>('[4]Прочая  субсидия_МР  и  ГО'!AN9+'[4]Прочая  субсидия_БП'!AR9)/1000</f>
        <v>0</v>
      </c>
      <c r="IF15" s="134">
        <f>('[4]Прочая  субсидия_МР  и  ГО'!AO9+'[4]Прочая  субсидия_БП'!AS9)/1000</f>
        <v>0</v>
      </c>
      <c r="IG15" s="199">
        <f t="shared" ref="IG15:IG31" si="61">IF(ISERROR(IF15/IE15*100),,IF15/IE15*100)</f>
        <v>0</v>
      </c>
      <c r="IH15" s="354"/>
      <c r="II15" s="134">
        <f>('[4]Проверочная  таблица'!CH13+'[4]Проверочная  таблица'!CR13)/1000</f>
        <v>0</v>
      </c>
      <c r="IJ15" s="134">
        <f>('[4]Проверочная  таблица'!CM13+'[4]Проверочная  таблица'!CW13)/1000</f>
        <v>0</v>
      </c>
      <c r="IK15" s="199">
        <f t="shared" ref="IK15:IK31" si="62">IF(ISERROR(IJ15/II15*100),,IJ15/II15*100)</f>
        <v>0</v>
      </c>
      <c r="IL15" s="354"/>
      <c r="IM15" s="134">
        <f>('[4]Проверочная  таблица'!CI13+'[4]Проверочная  таблица'!CS13)/1000</f>
        <v>24540</v>
      </c>
      <c r="IN15" s="134">
        <f>('[4]Проверочная  таблица'!CN13+'[4]Проверочная  таблица'!CX13)/1000</f>
        <v>24540</v>
      </c>
      <c r="IO15" s="199">
        <f t="shared" ref="IO15:IO31" si="63">IF(ISERROR(IN15/IM15*100),,IN15/IM15*100)</f>
        <v>100</v>
      </c>
      <c r="IP15" s="354"/>
      <c r="IQ15" s="134">
        <f>('[4]Прочая  субсидия_БП'!AX9+'[4]Прочая  субсидия_МР  и  ГО'!AP9)/1000</f>
        <v>1572.7570000000001</v>
      </c>
      <c r="IR15" s="134">
        <f>('[4]Прочая  субсидия_БП'!AY9+'[4]Прочая  субсидия_МР  и  ГО'!AQ9)/1000</f>
        <v>1572.7570000000001</v>
      </c>
      <c r="IS15" s="199">
        <f t="shared" ref="IS15:IS31" si="64">IF(ISERROR(IR15/IQ15*100),,IR15/IQ15*100)</f>
        <v>100</v>
      </c>
      <c r="IT15" s="354"/>
      <c r="IU15" s="134">
        <f>'[4]Прочая  субсидия_МР  и  ГО'!AR9/1000</f>
        <v>0</v>
      </c>
      <c r="IV15" s="134">
        <f>'[4]Прочая  субсидия_МР  и  ГО'!AS9/1000</f>
        <v>0</v>
      </c>
      <c r="IW15" s="199">
        <f t="shared" ref="IW15:IW31" si="65">IF(ISERROR(IV15/IU15*100),,IV15/IU15*100)</f>
        <v>0</v>
      </c>
      <c r="IX15" s="354"/>
      <c r="IY15" s="134">
        <f>'[4]Прочая  субсидия_МР  и  ГО'!AT9/1000</f>
        <v>0</v>
      </c>
      <c r="IZ15" s="134">
        <f>'[4]Прочая  субсидия_МР  и  ГО'!AU9/1000</f>
        <v>0</v>
      </c>
      <c r="JA15" s="199">
        <f t="shared" ref="JA15:JA31" si="66">IF(ISERROR(IZ15/IY15*100),,IZ15/IY15*100)</f>
        <v>0</v>
      </c>
      <c r="JB15" s="354"/>
      <c r="JC15" s="134">
        <f>('[4]Прочая  субсидия_МР  и  ГО'!AV9+'[4]Прочая  субсидия_БП'!BD9)/1000</f>
        <v>23634</v>
      </c>
      <c r="JD15" s="134">
        <f>('[4]Прочая  субсидия_МР  и  ГО'!AW9+'[4]Прочая  субсидия_БП'!BE9)/1000</f>
        <v>23634</v>
      </c>
      <c r="JE15" s="199">
        <f t="shared" ref="JE15:JE31" si="67">IF(ISERROR(JD15/JC15*100),,JD15/JC15*100)</f>
        <v>100</v>
      </c>
      <c r="JF15" s="354"/>
      <c r="JG15" s="134"/>
      <c r="JH15" s="134"/>
      <c r="JI15" s="199">
        <f t="shared" ref="JI15:JI31" si="68">IF(ISERROR(JH15/JG15*100),,JH15/JG15*100)</f>
        <v>0</v>
      </c>
      <c r="JJ15" s="354"/>
      <c r="JK15" s="134">
        <f>('[4]Прочая  субсидия_БП'!BJ9+'[4]Прочая  субсидия_МР  и  ГО'!AX9)/1000</f>
        <v>0</v>
      </c>
      <c r="JL15" s="134">
        <f>('[4]Прочая  субсидия_БП'!BK9+'[4]Прочая  субсидия_МР  и  ГО'!AY9)/1000</f>
        <v>0</v>
      </c>
      <c r="JM15" s="199">
        <f t="shared" ref="JM15:JM31" si="69">IF(ISERROR(JL15/JK15*100),,JL15/JK15*100)</f>
        <v>0</v>
      </c>
      <c r="JN15" s="354"/>
      <c r="JO15" s="134">
        <f>('[4]Прочая  субсидия_МР  и  ГО'!AZ9+'[4]Прочая  субсидия_БП'!BP9)/1000</f>
        <v>0</v>
      </c>
      <c r="JP15" s="134">
        <f>('[4]Прочая  субсидия_МР  и  ГО'!BA9+'[4]Прочая  субсидия_БП'!BQ9)/1000</f>
        <v>0</v>
      </c>
      <c r="JQ15" s="199">
        <f t="shared" ref="JQ15:JQ31" si="70">IF(ISERROR(JP15/JO15*100),,JP15/JO15*100)</f>
        <v>0</v>
      </c>
      <c r="JR15" s="354"/>
      <c r="JS15" s="134">
        <f>('[4]Прочая  субсидия_МР  и  ГО'!BB9+'[4]Прочая  субсидия_БП'!BV9)/1000</f>
        <v>13357.92</v>
      </c>
      <c r="JT15" s="134">
        <f>('[4]Прочая  субсидия_МР  и  ГО'!BC9+'[4]Прочая  субсидия_БП'!BW9)/1000</f>
        <v>13349.255999999999</v>
      </c>
      <c r="JU15" s="199">
        <f t="shared" ref="JU15:JU31" si="71">IF(ISERROR(JT15/JS15*100),,JT15/JS15*100)</f>
        <v>99.93513960257286</v>
      </c>
      <c r="JV15" s="354"/>
      <c r="JW15" s="134">
        <f>('[4]Прочая  субсидия_БП'!CB9+'[4]Прочая  субсидия_МР  и  ГО'!BD9)/1000</f>
        <v>972.07168999999999</v>
      </c>
      <c r="JX15" s="134">
        <f>('[4]Прочая  субсидия_БП'!CC9+'[4]Прочая  субсидия_МР  и  ГО'!BE9)/1000</f>
        <v>951.87243999999998</v>
      </c>
      <c r="JY15" s="199">
        <f t="shared" ref="JY15:JY31" si="72">IF(ISERROR(JX15/JW15*100),,JX15/JW15*100)</f>
        <v>97.922041120238774</v>
      </c>
      <c r="JZ15" s="354"/>
      <c r="KA15" s="134">
        <f>('[4]Проверочная  таблица'!LH13+'[4]Проверочная  таблица'!LI13+'[4]Проверочная  таблица'!LV13+'[4]Проверочная  таблица'!LW13)/1000</f>
        <v>8496.1052600000003</v>
      </c>
      <c r="KB15" s="134">
        <f>('[4]Проверочная  таблица'!LO13+'[4]Проверочная  таблица'!LP13+'[4]Проверочная  таблица'!MA13+'[4]Проверочная  таблица'!MB13)/1000</f>
        <v>8496.1052500000005</v>
      </c>
      <c r="KC15" s="199">
        <f t="shared" ref="KC15:KC31" si="73">IF(ISERROR(KB15/KA15*100),,KB15/KA15*100)</f>
        <v>99.999999882299022</v>
      </c>
      <c r="KD15" s="354"/>
      <c r="KE15" s="134">
        <f>('[4]Проверочная  таблица'!LK13+'[4]Проверочная  таблица'!LJ13+'[4]Проверочная  таблица'!LY13+'[4]Проверочная  таблица'!LX13)/1000</f>
        <v>8000</v>
      </c>
      <c r="KF15" s="134">
        <f>('[4]Проверочная  таблица'!LR13+'[4]Проверочная  таблица'!LQ13+'[4]Проверочная  таблица'!MD13+'[4]Проверочная  таблица'!MC13)/1000</f>
        <v>8000</v>
      </c>
      <c r="KG15" s="199">
        <f t="shared" ref="KG15:KG31" si="74">IF(ISERROR(KF15/KE15*100),,KF15/KE15*100)</f>
        <v>100</v>
      </c>
      <c r="KH15" s="354"/>
      <c r="KI15" s="134">
        <f>('[4]Проверочная  таблица'!LL13+'[4]Проверочная  таблица'!LM13)/1000</f>
        <v>0</v>
      </c>
      <c r="KJ15" s="134">
        <f>('[4]Проверочная  таблица'!LS13+'[4]Проверочная  таблица'!LT13)/1000</f>
        <v>0</v>
      </c>
      <c r="KK15" s="199">
        <f t="shared" ref="KK15:KK31" si="75">IF(ISERROR(KJ15/KI15*100),,KJ15/KI15*100)</f>
        <v>0</v>
      </c>
      <c r="KL15" s="354"/>
      <c r="KM15" s="134">
        <f>('[4]Прочая  субсидия_МР  и  ГО'!BF9+'[4]Прочая  субсидия_БП'!CH9)/1000</f>
        <v>40378.11</v>
      </c>
      <c r="KN15" s="134">
        <f>('[4]Прочая  субсидия_МР  и  ГО'!BG9+'[4]Прочая  субсидия_БП'!CI9)/1000</f>
        <v>40378.11</v>
      </c>
      <c r="KO15" s="199">
        <f t="shared" ref="KO15:KO31" si="76">IF(ISERROR(KN15/KM15*100),,KN15/KM15*100)</f>
        <v>100</v>
      </c>
      <c r="KP15" s="354"/>
      <c r="KQ15" s="134">
        <f>('[4]Прочая  субсидия_МР  и  ГО'!BH9+'[4]Прочая  субсидия_БП'!CN9)/1000</f>
        <v>0</v>
      </c>
      <c r="KR15" s="134">
        <f>('[4]Прочая  субсидия_МР  и  ГО'!BI9+'[4]Прочая  субсидия_БП'!CO9)/1000</f>
        <v>0</v>
      </c>
      <c r="KS15" s="199">
        <f t="shared" ref="KS15:KS31" si="77">IF(ISERROR(KR15/KQ15*100),,KR15/KQ15*100)</f>
        <v>0</v>
      </c>
      <c r="KT15" s="354"/>
      <c r="KU15" s="201">
        <f>'[4]Проверочная  таблица'!QK13/1000</f>
        <v>0</v>
      </c>
      <c r="KV15" s="201">
        <f>'[4]Проверочная  таблица'!QL13/1000</f>
        <v>0</v>
      </c>
      <c r="KW15" s="202">
        <f t="shared" ref="KW15:KW31" si="78">IF(ISERROR(KV15/KU15*100),,KV15/KU15*100)</f>
        <v>0</v>
      </c>
      <c r="KY15" s="203">
        <f>C15-'[5]Сводная  таблица'!F10/1000</f>
        <v>0</v>
      </c>
      <c r="KZ15" s="203">
        <f>C15-'[4]Проверочная  таблица'!AI13/1000</f>
        <v>0</v>
      </c>
    </row>
    <row r="16" spans="1:312" ht="21.75" customHeight="1">
      <c r="A16" s="135" t="s">
        <v>31</v>
      </c>
      <c r="B16" s="158">
        <f t="shared" si="4"/>
        <v>0</v>
      </c>
      <c r="C16" s="509">
        <f>K16+O16+S16+W16+AA16+AM16+AE16+AU16+AI16+AY16+BC16+BG16+BK16+BO16+BS16+CE16+CI16+CM16+CQ16+CU16+CY16+DC16+DG16+DK16+DO16+DS16+DW16+EI16+EQ16+EU16+FC16+FG16+FW16+FK16+FS16+GA16+GE16+GI16+GM16+GQ16+GY16+HC16+HG16+HK16+HO16+HS16+HW16+IA16+IM16+IE16+IQ16+IU16+IY16+JC16+JK16+JO16+JS16+JW16+KA16+KE16+KM16+KQ16+KU16+BW16+GU16+II16+EE16+KI16+EM16+EY16+EA16+FO16</f>
        <v>269361.89596000005</v>
      </c>
      <c r="D16" s="158">
        <f>L16+P16+T16+X16+AB16+AN16+AF16+AV16+AJ16+AZ16+BD16+BH16+BL16+BP16+BT16+CF16+CJ16+CN16+CR16+CV16+CZ16+DD16+DH16+DL16+DP16+DT16+DX16+EJ16+ER16+EV16+FD16+FH16+FX16+FL16+FT16+GB16+GF16+GJ16+GN16+GR16+GZ16+HD16+HH16+HL16+HP16+HT16+HX16+IB16+IN16+IF16+IR16+IV16+IZ16+JD16+JL16+JP16+JT16+JX16+KB16+KF16+KN16+KR16+KV16+BX16+GV16+IJ16+EF16+KJ16+EN16+EZ16+EB16+FP16</f>
        <v>242365.59825000001</v>
      </c>
      <c r="E16" s="157">
        <f>'[3]Исполнение для администрации_КБ'!Q16</f>
        <v>269361.89596000005</v>
      </c>
      <c r="F16" s="156">
        <f t="shared" si="5"/>
        <v>0</v>
      </c>
      <c r="G16" s="204">
        <f>'[3]Исполнение для администрации_КБ'!R16</f>
        <v>242365.59824999998</v>
      </c>
      <c r="H16" s="204">
        <f t="shared" si="6"/>
        <v>0</v>
      </c>
      <c r="I16" s="205">
        <f t="shared" si="7"/>
        <v>89.977684997432235</v>
      </c>
      <c r="J16" s="354"/>
      <c r="K16" s="134">
        <f>'[4]Проверочная  таблица'!DV14/1000</f>
        <v>0</v>
      </c>
      <c r="L16" s="134">
        <f>'[4]Проверочная  таблица'!ED14/1000</f>
        <v>0</v>
      </c>
      <c r="M16" s="199">
        <f t="shared" si="8"/>
        <v>0</v>
      </c>
      <c r="N16" s="354"/>
      <c r="O16" s="134">
        <f>('[4]Проверочная  таблица'!DW14+'[4]Проверочная  таблица'!DX14)/1000</f>
        <v>0</v>
      </c>
      <c r="P16" s="134">
        <f>('[4]Проверочная  таблица'!EE14+'[4]Проверочная  таблица'!EF14)/1000</f>
        <v>0</v>
      </c>
      <c r="Q16" s="199">
        <f t="shared" si="9"/>
        <v>0</v>
      </c>
      <c r="R16" s="199"/>
      <c r="S16" s="200">
        <f>('[4]Проверочная  таблица'!DY14+'[4]Проверочная  таблица'!DZ14)/1000</f>
        <v>0</v>
      </c>
      <c r="T16" s="134">
        <f>('[4]Проверочная  таблица'!EG14+'[4]Проверочная  таблица'!EH14)/1000</f>
        <v>0</v>
      </c>
      <c r="U16" s="199">
        <f t="shared" si="10"/>
        <v>0</v>
      </c>
      <c r="V16" s="199"/>
      <c r="W16" s="200">
        <f>'[4]Проверочная  таблица'!EA14/1000</f>
        <v>0</v>
      </c>
      <c r="X16" s="134">
        <f>'[4]Проверочная  таблица'!EI14/1000</f>
        <v>0</v>
      </c>
      <c r="Y16" s="199">
        <f t="shared" si="11"/>
        <v>0</v>
      </c>
      <c r="Z16" s="199"/>
      <c r="AA16" s="200">
        <f>('[4]Проверочная  таблица'!EB14+'[4]Проверочная  таблица'!EL14)/1000</f>
        <v>0</v>
      </c>
      <c r="AB16" s="134">
        <f>('[4]Проверочная  таблица'!EJ14+'[4]Проверочная  таблица'!EN14)/1000</f>
        <v>0</v>
      </c>
      <c r="AC16" s="199">
        <f t="shared" si="12"/>
        <v>0</v>
      </c>
      <c r="AD16" s="199"/>
      <c r="AE16" s="134">
        <f>('[4]Проверочная  таблица'!FF14+'[4]Проверочная  таблица'!FG14)/1000</f>
        <v>2864.4631600000002</v>
      </c>
      <c r="AF16" s="134">
        <f>('[4]Проверочная  таблица'!FK14+'[4]Проверочная  таблица'!FL14)/1000</f>
        <v>2864.4631600000002</v>
      </c>
      <c r="AG16" s="199">
        <f t="shared" si="13"/>
        <v>100</v>
      </c>
      <c r="AH16" s="354"/>
      <c r="AI16" s="134">
        <f>('[4]Проверочная  таблица'!FH14+'[4]Проверочная  таблица'!FI14)/1000</f>
        <v>0</v>
      </c>
      <c r="AJ16" s="134">
        <f>('[4]Проверочная  таблица'!FM14+'[4]Проверочная  таблица'!FN14)/1000</f>
        <v>0</v>
      </c>
      <c r="AK16" s="199">
        <f t="shared" si="0"/>
        <v>0</v>
      </c>
      <c r="AL16" s="354"/>
      <c r="AM16" s="134">
        <f>('[4]Прочая  субсидия_МР  и  ГО'!D10)/1000</f>
        <v>264</v>
      </c>
      <c r="AN16" s="134">
        <f>('[4]Прочая  субсидия_МР  и  ГО'!E10)/1000</f>
        <v>264</v>
      </c>
      <c r="AO16" s="199">
        <f t="shared" si="14"/>
        <v>100</v>
      </c>
      <c r="AP16" s="354"/>
      <c r="AQ16" s="134"/>
      <c r="AR16" s="134"/>
      <c r="AS16" s="199">
        <f t="shared" si="15"/>
        <v>0</v>
      </c>
      <c r="AT16" s="354"/>
      <c r="AU16" s="134">
        <f>'[4]Прочая  субсидия_МР  и  ГО'!F10/1000</f>
        <v>0</v>
      </c>
      <c r="AV16" s="134">
        <f>'[4]Прочая  субсидия_МР  и  ГО'!G10/1000</f>
        <v>0</v>
      </c>
      <c r="AW16" s="199">
        <f t="shared" si="16"/>
        <v>0</v>
      </c>
      <c r="AX16" s="354"/>
      <c r="AY16" s="134">
        <f>'[4]Прочая  субсидия_МР  и  ГО'!H10/1000</f>
        <v>3190.60088</v>
      </c>
      <c r="AZ16" s="134">
        <f>'[4]Прочая  субсидия_МР  и  ГО'!I10/1000</f>
        <v>3190.60088</v>
      </c>
      <c r="BA16" s="199">
        <f t="shared" si="17"/>
        <v>100</v>
      </c>
      <c r="BB16" s="354"/>
      <c r="BC16" s="134">
        <f>'[4]Прочая  субсидия_МР  и  ГО'!J10/1000</f>
        <v>58.24259</v>
      </c>
      <c r="BD16" s="134">
        <f>'[4]Прочая  субсидия_МР  и  ГО'!K10/1000</f>
        <v>58.24259</v>
      </c>
      <c r="BE16" s="199">
        <f t="shared" si="18"/>
        <v>100</v>
      </c>
      <c r="BF16" s="354"/>
      <c r="BG16" s="134">
        <f>'[4]Прочая  субсидия_МР  и  ГО'!L10/1000</f>
        <v>62.825600000000001</v>
      </c>
      <c r="BH16" s="134">
        <f>'[4]Прочая  субсидия_МР  и  ГО'!M10/1000</f>
        <v>62.825600000000001</v>
      </c>
      <c r="BI16" s="199">
        <f t="shared" si="19"/>
        <v>100</v>
      </c>
      <c r="BJ16" s="354"/>
      <c r="BK16" s="134">
        <f>'[4]Проверочная  таблица'!ES14/1000</f>
        <v>0</v>
      </c>
      <c r="BL16" s="134">
        <f>'[4]Проверочная  таблица'!EV14/1000</f>
        <v>0</v>
      </c>
      <c r="BM16" s="199">
        <f t="shared" si="20"/>
        <v>0</v>
      </c>
      <c r="BN16" s="354"/>
      <c r="BO16" s="134">
        <f>'[4]Проверочная  таблица'!FO14/1000</f>
        <v>0</v>
      </c>
      <c r="BP16" s="134">
        <f>'[4]Проверочная  таблица'!FR14/1000</f>
        <v>0</v>
      </c>
      <c r="BQ16" s="199">
        <f t="shared" si="21"/>
        <v>0</v>
      </c>
      <c r="BR16" s="354"/>
      <c r="BS16" s="134">
        <f>('[4]Проверочная  таблица'!KB14+'[4]Проверочная  таблица'!KC14)/1000</f>
        <v>0</v>
      </c>
      <c r="BT16" s="134">
        <f>('[4]Проверочная  таблица'!KG14+'[4]Проверочная  таблица'!KH14)/1000</f>
        <v>0</v>
      </c>
      <c r="BU16" s="199">
        <f t="shared" si="22"/>
        <v>0</v>
      </c>
      <c r="BV16" s="354"/>
      <c r="BW16" s="134">
        <f>('[4]Проверочная  таблица'!KD14+'[4]Проверочная  таблица'!KE14)/1000</f>
        <v>0</v>
      </c>
      <c r="BX16" s="134">
        <f>('[4]Проверочная  таблица'!KI14+'[4]Проверочная  таблица'!KJ14)/1000</f>
        <v>0</v>
      </c>
      <c r="BY16" s="199">
        <f t="shared" si="23"/>
        <v>0</v>
      </c>
      <c r="BZ16" s="354"/>
      <c r="CA16" s="134"/>
      <c r="CB16" s="134"/>
      <c r="CC16" s="199">
        <f t="shared" si="1"/>
        <v>0</v>
      </c>
      <c r="CD16" s="354"/>
      <c r="CE16" s="134">
        <f>('[4]Проверочная  таблица'!IL14+'[4]Проверочная  таблица'!IM14+'[4]Проверочная  таблица'!HX14+'[4]Проверочная  таблица'!HY14)/1000</f>
        <v>0</v>
      </c>
      <c r="CF16" s="134">
        <f>('[4]Проверочная  таблица'!IE14+'[4]Проверочная  таблица'!IF14+'[4]Проверочная  таблица'!IS14+'[4]Проверочная  таблица'!IT14)/1000</f>
        <v>0</v>
      </c>
      <c r="CG16" s="199">
        <f t="shared" si="2"/>
        <v>0</v>
      </c>
      <c r="CH16" s="354"/>
      <c r="CI16" s="134">
        <f>('[4]Прочая  субсидия_МР  и  ГО'!N10+'[4]Прочая  субсидия_БП'!H10)/1000</f>
        <v>13.74827</v>
      </c>
      <c r="CJ16" s="134">
        <f>('[4]Прочая  субсидия_МР  и  ГО'!O10+'[4]Прочая  субсидия_БП'!I10)/1000</f>
        <v>13.74827</v>
      </c>
      <c r="CK16" s="199">
        <f t="shared" si="24"/>
        <v>100</v>
      </c>
      <c r="CL16" s="354"/>
      <c r="CM16" s="134">
        <f>('[4]Проверочная  таблица'!AL14+'[4]Проверочная  таблица'!AV14)/1000</f>
        <v>0</v>
      </c>
      <c r="CN16" s="134">
        <f>('[4]Проверочная  таблица'!AQ14+'[4]Проверочная  таблица'!BB14)/1000</f>
        <v>0</v>
      </c>
      <c r="CO16" s="199">
        <f t="shared" si="25"/>
        <v>0</v>
      </c>
      <c r="CP16" s="354"/>
      <c r="CQ16" s="134">
        <f>('[4]Проверочная  таблица'!HZ14+'[4]Проверочная  таблица'!IA14+'[4]Проверочная  таблица'!IN14+'[4]Проверочная  таблица'!IO14)/1000</f>
        <v>40.368360000000003</v>
      </c>
      <c r="CR16" s="134">
        <f>('[4]Проверочная  таблица'!IG14+'[4]Проверочная  таблица'!IH14+'[4]Проверочная  таблица'!IU14+'[4]Проверочная  таблица'!IV14)/1000</f>
        <v>40.368360000000003</v>
      </c>
      <c r="CS16" s="199">
        <f t="shared" si="26"/>
        <v>100</v>
      </c>
      <c r="CT16" s="354"/>
      <c r="CU16" s="134">
        <f>('[4]Проверочная  таблица'!IB14+'[4]Проверочная  таблица'!IC14+'[4]Проверочная  таблица'!IP14+'[4]Проверочная  таблица'!IQ14)/1000</f>
        <v>156.44838000000001</v>
      </c>
      <c r="CV16" s="134">
        <f>('[4]Проверочная  таблица'!IW14+'[4]Проверочная  таблица'!IX14+'[4]Проверочная  таблица'!II14+'[4]Проверочная  таблица'!IJ14)/1000</f>
        <v>156.44838000000001</v>
      </c>
      <c r="CW16" s="199">
        <f t="shared" si="27"/>
        <v>100</v>
      </c>
      <c r="CX16" s="354"/>
      <c r="CY16" s="134">
        <f>('[4]Проверочная  таблица'!GY14+'[4]Проверочная  таблица'!HE14)/1000</f>
        <v>1700</v>
      </c>
      <c r="CZ16" s="134">
        <f>('[4]Проверочная  таблица'!HB14+'[4]Проверочная  таблица'!HH14)/1000</f>
        <v>1700</v>
      </c>
      <c r="DA16" s="199">
        <f t="shared" si="28"/>
        <v>100</v>
      </c>
      <c r="DB16" s="354"/>
      <c r="DC16" s="134">
        <f>('[4]Проверочная  таблица'!GS14)/1000</f>
        <v>0</v>
      </c>
      <c r="DD16" s="134">
        <f>('[4]Проверочная  таблица'!GV14)/1000</f>
        <v>0</v>
      </c>
      <c r="DE16" s="199">
        <f t="shared" si="3"/>
        <v>0</v>
      </c>
      <c r="DF16" s="354"/>
      <c r="DG16" s="134">
        <f>'[4]Прочая  субсидия_МР  и  ГО'!P10/1000</f>
        <v>258.10140999999999</v>
      </c>
      <c r="DH16" s="134">
        <f>'[4]Прочая  субсидия_МР  и  ГО'!Q10/1000</f>
        <v>258.10140999999999</v>
      </c>
      <c r="DI16" s="199">
        <f t="shared" si="29"/>
        <v>100</v>
      </c>
      <c r="DJ16" s="354"/>
      <c r="DK16" s="134">
        <f>'[4]Прочая  субсидия_МР  и  ГО'!R10/1000</f>
        <v>92.906910000000011</v>
      </c>
      <c r="DL16" s="134">
        <f>'[4]Прочая  субсидия_МР  и  ГО'!S10/1000</f>
        <v>92.906910000000011</v>
      </c>
      <c r="DM16" s="199">
        <f t="shared" si="30"/>
        <v>100</v>
      </c>
      <c r="DN16" s="354"/>
      <c r="DO16" s="134">
        <f>'[4]Прочая  субсидия_МР  и  ГО'!T10/1000</f>
        <v>157.94999999999999</v>
      </c>
      <c r="DP16" s="134">
        <f>'[4]Прочая  субсидия_МР  и  ГО'!U10/1000</f>
        <v>157.94999999999999</v>
      </c>
      <c r="DQ16" s="199">
        <f t="shared" si="31"/>
        <v>100</v>
      </c>
      <c r="DR16" s="354"/>
      <c r="DS16" s="134">
        <f>('[4]Прочая  субсидия_МР  и  ГО'!V10+'[4]Прочая  субсидия_БП'!N10)/1000</f>
        <v>1147.068</v>
      </c>
      <c r="DT16" s="134">
        <f>('[4]Прочая  субсидия_МР  и  ГО'!W10+'[4]Прочая  субсидия_БП'!O10)/1000</f>
        <v>1147.068</v>
      </c>
      <c r="DU16" s="199">
        <f t="shared" si="32"/>
        <v>100</v>
      </c>
      <c r="DV16" s="354"/>
      <c r="DW16" s="134">
        <f>('[4]Проверочная  таблица'!AM14+'[4]Проверочная  таблица'!AW14+'[4]Прочая  субсидия_МР  и  ГО'!X10+'[4]Прочая  субсидия_БП'!T10)/1000</f>
        <v>38230.582829999999</v>
      </c>
      <c r="DX16" s="134">
        <f>('[4]Проверочная  таблица'!AR14+'[4]Проверочная  таблица'!BC14+'[4]Прочая  субсидия_МР  и  ГО'!Y10+'[4]Прочая  субсидия_БП'!U10)/1000</f>
        <v>38079.222999999998</v>
      </c>
      <c r="DY16" s="199">
        <f t="shared" si="33"/>
        <v>99.604087045512614</v>
      </c>
      <c r="DZ16" s="354"/>
      <c r="EA16" s="134">
        <f>'[4]Проверочная  таблица'!DC14/1000</f>
        <v>0</v>
      </c>
      <c r="EB16" s="134">
        <f>'[4]Проверочная  таблица'!DD14/1000</f>
        <v>0</v>
      </c>
      <c r="EC16" s="199">
        <f t="shared" si="34"/>
        <v>0</v>
      </c>
      <c r="ED16" s="354"/>
      <c r="EE16" s="134">
        <f>('[4]Проверочная  таблица'!DE14+'[4]Проверочная  таблица'!DG14)/1000</f>
        <v>34765.603779999998</v>
      </c>
      <c r="EF16" s="134">
        <f>('[4]Проверочная  таблица'!DF14+'[4]Проверочная  таблица'!DH14)/1000</f>
        <v>10429.681130000001</v>
      </c>
      <c r="EG16" s="199">
        <f t="shared" si="35"/>
        <v>29.99999998849438</v>
      </c>
      <c r="EH16" s="354"/>
      <c r="EI16" s="134">
        <f>('[4]Проверочная  таблица'!DM14+'[4]Проверочная  таблица'!DO14)/1000</f>
        <v>1829.7686200000001</v>
      </c>
      <c r="EJ16" s="134">
        <f>('[4]Проверочная  таблица'!DP14+'[4]Проверочная  таблица'!DN14)/1000</f>
        <v>548.93058999999994</v>
      </c>
      <c r="EK16" s="199">
        <f t="shared" si="36"/>
        <v>30.000000218606871</v>
      </c>
      <c r="EL16" s="354"/>
      <c r="EM16" s="134">
        <f>'[4]Проверочная  таблица'!EY14/1000</f>
        <v>0</v>
      </c>
      <c r="EN16" s="134">
        <f>'[4]Проверочная  таблица'!FB14/1000</f>
        <v>0</v>
      </c>
      <c r="EO16" s="199">
        <f t="shared" si="37"/>
        <v>0</v>
      </c>
      <c r="EP16" s="354"/>
      <c r="EQ16" s="134">
        <f>'[4]Прочая  субсидия_МР  и  ГО'!Z10/1000</f>
        <v>126.95468</v>
      </c>
      <c r="ER16" s="134">
        <f>'[4]Прочая  субсидия_МР  и  ГО'!AA10/1000</f>
        <v>126.95468</v>
      </c>
      <c r="ES16" s="199">
        <f t="shared" si="38"/>
        <v>100</v>
      </c>
      <c r="ET16" s="354"/>
      <c r="EU16" s="134">
        <f>('[4]Прочая  субсидия_МР  и  ГО'!AB10+'[4]Прочая  субсидия_БП'!Z10)/1000</f>
        <v>299.25</v>
      </c>
      <c r="EV16" s="134">
        <f>('[4]Прочая  субсидия_МР  и  ГО'!AC10+'[4]Прочая  субсидия_БП'!AA10)/1000</f>
        <v>299.25</v>
      </c>
      <c r="EW16" s="199">
        <f t="shared" si="39"/>
        <v>100</v>
      </c>
      <c r="EX16" s="354"/>
      <c r="EY16" s="134">
        <f>('[4]Проверочная  таблица'!FV14+'[4]Проверочная  таблица'!FW14+'[4]Проверочная  таблица'!GB14+'[4]Проверочная  таблица'!GC14)/1000</f>
        <v>0</v>
      </c>
      <c r="EZ16" s="134">
        <f>('[4]Проверочная  таблица'!FY14+'[4]Проверочная  таблица'!FZ14+'[4]Проверочная  таблица'!GE14+'[4]Проверочная  таблица'!GF14)/1000</f>
        <v>0</v>
      </c>
      <c r="FA16" s="199">
        <f t="shared" si="40"/>
        <v>0</v>
      </c>
      <c r="FB16" s="354"/>
      <c r="FC16" s="134">
        <f>('[4]Прочая  субсидия_БП'!AF10+'[4]Прочая  субсидия_МР  и  ГО'!AD10)/1000</f>
        <v>0</v>
      </c>
      <c r="FD16" s="134">
        <f>('[4]Прочая  субсидия_БП'!AG10+'[4]Прочая  субсидия_МР  и  ГО'!AE10)/1000</f>
        <v>0</v>
      </c>
      <c r="FE16" s="199">
        <f t="shared" si="41"/>
        <v>0</v>
      </c>
      <c r="FF16" s="354"/>
      <c r="FG16" s="134">
        <f>'[4]Проверочная  таблица'!KL14/1000</f>
        <v>544.71818000000007</v>
      </c>
      <c r="FH16" s="134">
        <f>'[4]Проверочная  таблица'!KS14/1000</f>
        <v>544.71818000000007</v>
      </c>
      <c r="FI16" s="199">
        <f t="shared" si="42"/>
        <v>100</v>
      </c>
      <c r="FJ16" s="354"/>
      <c r="FK16" s="134">
        <f>('[4]Проверочная  таблица'!KM14+'[4]Проверочная  таблица'!KN14)/1000</f>
        <v>0</v>
      </c>
      <c r="FL16" s="134">
        <f>('[4]Проверочная  таблица'!KT14+'[4]Проверочная  таблица'!KU14)/1000</f>
        <v>0</v>
      </c>
      <c r="FM16" s="199">
        <f t="shared" si="43"/>
        <v>0</v>
      </c>
      <c r="FN16" s="354"/>
      <c r="FO16" s="134">
        <f>'[4]Проверочная  таблица'!KO14/1000</f>
        <v>0</v>
      </c>
      <c r="FP16" s="134">
        <f>'[4]Проверочная  таблица'!KV14/1000</f>
        <v>0</v>
      </c>
      <c r="FQ16" s="199">
        <f t="shared" si="44"/>
        <v>0</v>
      </c>
      <c r="FR16" s="354"/>
      <c r="FS16" s="134">
        <f>'[4]Проверочная  таблица'!KZ14/1000</f>
        <v>0</v>
      </c>
      <c r="FT16" s="134">
        <f>'[4]Проверочная  таблица'!LB14/1000</f>
        <v>0</v>
      </c>
      <c r="FU16" s="199">
        <f t="shared" si="45"/>
        <v>0</v>
      </c>
      <c r="FV16" s="354"/>
      <c r="FW16" s="134">
        <f>('[4]Проверочная  таблица'!KP14+'[4]Проверочная  таблица'!KQ14)/1000</f>
        <v>0</v>
      </c>
      <c r="FX16" s="134">
        <f>('[4]Проверочная  таблица'!KW14+'[4]Проверочная  таблица'!KX14)/1000</f>
        <v>0</v>
      </c>
      <c r="FY16" s="199">
        <f t="shared" si="46"/>
        <v>0</v>
      </c>
      <c r="FZ16" s="354"/>
      <c r="GA16" s="134">
        <f>('[4]Прочая  субсидия_МР  и  ГО'!AF10+'[4]Прочая  субсидия_БП'!AL10)/1000</f>
        <v>14177.474400000001</v>
      </c>
      <c r="GB16" s="134">
        <f>('[4]Прочая  субсидия_МР  и  ГО'!AG10+'[4]Прочая  субсидия_БП'!AM10)/1000</f>
        <v>12997.90509</v>
      </c>
      <c r="GC16" s="199">
        <f t="shared" si="47"/>
        <v>91.679975736722184</v>
      </c>
      <c r="GD16" s="354"/>
      <c r="GE16" s="134">
        <f>('[4]Прочая  субсидия_МР  и  ГО'!AH10)/1000</f>
        <v>0</v>
      </c>
      <c r="GF16" s="134">
        <f>('[4]Прочая  субсидия_МР  и  ГО'!AI10)/1000</f>
        <v>0</v>
      </c>
      <c r="GG16" s="199">
        <f t="shared" si="48"/>
        <v>0</v>
      </c>
      <c r="GH16" s="354"/>
      <c r="GI16" s="134">
        <f>'[4]Прочая  субсидия_МР  и  ГО'!AJ10/1000</f>
        <v>0</v>
      </c>
      <c r="GJ16" s="134">
        <f>'[4]Прочая  субсидия_МР  и  ГО'!AK10/1000</f>
        <v>0</v>
      </c>
      <c r="GK16" s="199">
        <f t="shared" si="49"/>
        <v>0</v>
      </c>
      <c r="GL16" s="354"/>
      <c r="GM16" s="134">
        <f>('[4]Проверочная  таблица'!ND14+'[4]Проверочная  таблица'!NE14)/1000</f>
        <v>534.99900000000002</v>
      </c>
      <c r="GN16" s="134">
        <f>('[4]Проверочная  таблица'!NG14+'[4]Проверочная  таблица'!NH14)/1000</f>
        <v>534.99900000000002</v>
      </c>
      <c r="GO16" s="199">
        <f t="shared" si="50"/>
        <v>100</v>
      </c>
      <c r="GP16" s="354"/>
      <c r="GQ16" s="134">
        <f>('[4]Проверочная  таблица'!OJ14+'[4]Проверочная  таблица'!OK14)/1000</f>
        <v>0</v>
      </c>
      <c r="GR16" s="134">
        <f>('[4]Проверочная  таблица'!OS14+'[4]Проверочная  таблица'!OT14)/1000</f>
        <v>0</v>
      </c>
      <c r="GS16" s="199">
        <f t="shared" si="51"/>
        <v>0</v>
      </c>
      <c r="GT16" s="354"/>
      <c r="GU16" s="134">
        <f>'[4]Проверочная  таблица'!AX14/1000</f>
        <v>0</v>
      </c>
      <c r="GV16" s="134">
        <f>'[4]Проверочная  таблица'!BD14/1000</f>
        <v>0</v>
      </c>
      <c r="GW16" s="199">
        <f t="shared" si="52"/>
        <v>0</v>
      </c>
      <c r="GX16" s="354"/>
      <c r="GY16" s="134">
        <f>('[4]Проверочная  таблица'!NV14+'[4]Проверочная  таблица'!NW14+'[4]Проверочная  таблица'!OL14+'[4]Проверочная  таблица'!OM14)/1000</f>
        <v>0</v>
      </c>
      <c r="GZ16" s="134">
        <f>('[4]Проверочная  таблица'!OC14+'[4]Проверочная  таблица'!OD14+'[4]Проверочная  таблица'!OU14+'[4]Проверочная  таблица'!OV14)/1000</f>
        <v>0</v>
      </c>
      <c r="HA16" s="199">
        <f t="shared" si="53"/>
        <v>0</v>
      </c>
      <c r="HB16" s="354"/>
      <c r="HC16" s="134">
        <f>('[4]Проверочная  таблица'!AY14+'[4]Проверочная  таблица'!AN14)/1000</f>
        <v>8312.6374299999989</v>
      </c>
      <c r="HD16" s="134">
        <f>('[4]Проверочная  таблица'!AS14+'[4]Проверочная  таблица'!BE14)/1000</f>
        <v>8271.0742399999999</v>
      </c>
      <c r="HE16" s="199">
        <f t="shared" si="54"/>
        <v>99.499999965714863</v>
      </c>
      <c r="HF16" s="354"/>
      <c r="HG16" s="134">
        <f>('[4]Проверочная  таблица'!NZ14+'[4]Проверочная  таблица'!OP14+'[4]Проверочная  таблица'!OA14+'[4]Проверочная  таблица'!OQ14)/1000</f>
        <v>0</v>
      </c>
      <c r="HH16" s="134">
        <f>('[4]Проверочная  таблица'!OG14+'[4]Проверочная  таблица'!OY14+'[4]Проверочная  таблица'!OZ14+'[4]Проверочная  таблица'!OH14)/1000</f>
        <v>0</v>
      </c>
      <c r="HI16" s="199">
        <f t="shared" si="55"/>
        <v>0</v>
      </c>
      <c r="HJ16" s="354"/>
      <c r="HK16" s="134">
        <f>('[4]Проверочная  таблица'!NX14+'[4]Проверочная  таблица'!NY14+'[4]Проверочная  таблица'!ON14+'[4]Проверочная  таблица'!OO14)/1000</f>
        <v>2036.1111099999998</v>
      </c>
      <c r="HL16" s="134">
        <f>('[4]Проверочная  таблица'!OW14+'[4]Проверочная  таблица'!OX14+'[4]Проверочная  таблица'!OE14+'[4]Проверочная  таблица'!OF14)/1000</f>
        <v>2036.1111100000001</v>
      </c>
      <c r="HM16" s="199">
        <f t="shared" si="56"/>
        <v>100.00000000000003</v>
      </c>
      <c r="HN16" s="354"/>
      <c r="HO16" s="134">
        <f>('[4]Проверочная  таблица'!AO14+'[4]Проверочная  таблица'!AZ14)/1000</f>
        <v>1998.79683</v>
      </c>
      <c r="HP16" s="134">
        <f>('[4]Проверочная  таблица'!AT14+'[4]Проверочная  таблица'!BF14)/1000</f>
        <v>1998.79683</v>
      </c>
      <c r="HQ16" s="199">
        <f t="shared" si="57"/>
        <v>100</v>
      </c>
      <c r="HR16" s="354"/>
      <c r="HS16" s="134">
        <f>'[4]Прочая  субсидия_МР  и  ГО'!AL10/1000</f>
        <v>1726.5104100000001</v>
      </c>
      <c r="HT16" s="134">
        <f>'[4]Прочая  субсидия_МР  и  ГО'!AM10/1000</f>
        <v>1726.5104100000001</v>
      </c>
      <c r="HU16" s="199">
        <f t="shared" si="58"/>
        <v>100</v>
      </c>
      <c r="HV16" s="354"/>
      <c r="HW16" s="134">
        <f>('[4]Проверочная  таблица'!CF14+'[4]Проверочная  таблица'!CP14)/1000</f>
        <v>3089.181</v>
      </c>
      <c r="HX16" s="134">
        <f>('[4]Проверочная  таблица'!CK14+'[4]Проверочная  таблица'!CU14)/1000</f>
        <v>3089.181</v>
      </c>
      <c r="HY16" s="199">
        <f t="shared" si="59"/>
        <v>100</v>
      </c>
      <c r="HZ16" s="354"/>
      <c r="IA16" s="134">
        <f>('[4]Проверочная  таблица'!CG14+'[4]Проверочная  таблица'!CQ14)/1000</f>
        <v>33685.724600000001</v>
      </c>
      <c r="IB16" s="134">
        <f>('[4]Проверочная  таблица'!CL14+'[4]Проверочная  таблица'!CV14)/1000</f>
        <v>33685.724600000001</v>
      </c>
      <c r="IC16" s="199">
        <f t="shared" si="60"/>
        <v>100</v>
      </c>
      <c r="ID16" s="354"/>
      <c r="IE16" s="134">
        <f>('[4]Прочая  субсидия_МР  и  ГО'!AN10+'[4]Прочая  субсидия_БП'!AR10)/1000</f>
        <v>0</v>
      </c>
      <c r="IF16" s="134">
        <f>('[4]Прочая  субсидия_МР  и  ГО'!AO10+'[4]Прочая  субсидия_БП'!AS10)/1000</f>
        <v>0</v>
      </c>
      <c r="IG16" s="199">
        <f t="shared" si="61"/>
        <v>0</v>
      </c>
      <c r="IH16" s="354"/>
      <c r="II16" s="134">
        <f>('[4]Проверочная  таблица'!CH14+'[4]Проверочная  таблица'!CR14)/1000</f>
        <v>0</v>
      </c>
      <c r="IJ16" s="134">
        <f>('[4]Проверочная  таблица'!CM14+'[4]Проверочная  таблица'!CW14)/1000</f>
        <v>0</v>
      </c>
      <c r="IK16" s="199">
        <f t="shared" si="62"/>
        <v>0</v>
      </c>
      <c r="IL16" s="354"/>
      <c r="IM16" s="134">
        <f>('[4]Проверочная  таблица'!CI14+'[4]Проверочная  таблица'!CS14)/1000</f>
        <v>0</v>
      </c>
      <c r="IN16" s="134">
        <f>('[4]Проверочная  таблица'!CN14+'[4]Проверочная  таблица'!CX14)/1000</f>
        <v>0</v>
      </c>
      <c r="IO16" s="199">
        <f t="shared" si="63"/>
        <v>0</v>
      </c>
      <c r="IP16" s="354"/>
      <c r="IQ16" s="134">
        <f>('[4]Прочая  субсидия_БП'!AX10+'[4]Прочая  субсидия_МР  и  ГО'!AP10)/1000</f>
        <v>0</v>
      </c>
      <c r="IR16" s="134">
        <f>('[4]Прочая  субсидия_БП'!AY10+'[4]Прочая  субсидия_МР  и  ГО'!AQ10)/1000</f>
        <v>0</v>
      </c>
      <c r="IS16" s="199">
        <f t="shared" si="64"/>
        <v>0</v>
      </c>
      <c r="IT16" s="354"/>
      <c r="IU16" s="134">
        <f>'[4]Прочая  субсидия_МР  и  ГО'!AR10/1000</f>
        <v>0</v>
      </c>
      <c r="IV16" s="134">
        <f>'[4]Прочая  субсидия_МР  и  ГО'!AS10/1000</f>
        <v>0</v>
      </c>
      <c r="IW16" s="199">
        <f t="shared" si="65"/>
        <v>0</v>
      </c>
      <c r="IX16" s="354"/>
      <c r="IY16" s="134">
        <f>'[4]Прочая  субсидия_МР  и  ГО'!AT10/1000</f>
        <v>0</v>
      </c>
      <c r="IZ16" s="134">
        <f>'[4]Прочая  субсидия_МР  и  ГО'!AU10/1000</f>
        <v>0</v>
      </c>
      <c r="JA16" s="199">
        <f t="shared" si="66"/>
        <v>0</v>
      </c>
      <c r="JB16" s="354"/>
      <c r="JC16" s="134">
        <f>('[4]Прочая  субсидия_МР  и  ГО'!AV10+'[4]Прочая  субсидия_БП'!BD10)/1000</f>
        <v>13095</v>
      </c>
      <c r="JD16" s="134">
        <f>('[4]Прочая  субсидия_МР  и  ГО'!AW10+'[4]Прочая  субсидия_БП'!BE10)/1000</f>
        <v>13095</v>
      </c>
      <c r="JE16" s="199">
        <f t="shared" si="67"/>
        <v>100</v>
      </c>
      <c r="JF16" s="354"/>
      <c r="JG16" s="134"/>
      <c r="JH16" s="134"/>
      <c r="JI16" s="199">
        <f t="shared" si="68"/>
        <v>0</v>
      </c>
      <c r="JJ16" s="354"/>
      <c r="JK16" s="134">
        <f>('[4]Прочая  субсидия_БП'!BJ10+'[4]Прочая  субсидия_МР  и  ГО'!AX10)/1000</f>
        <v>0</v>
      </c>
      <c r="JL16" s="134">
        <f>('[4]Прочая  субсидия_БП'!BK10+'[4]Прочая  субсидия_МР  и  ГО'!AY10)/1000</f>
        <v>0</v>
      </c>
      <c r="JM16" s="199">
        <f t="shared" si="69"/>
        <v>0</v>
      </c>
      <c r="JN16" s="354"/>
      <c r="JO16" s="134">
        <f>('[4]Прочая  субсидия_МР  и  ГО'!AZ10+'[4]Прочая  субсидия_БП'!BP10)/1000</f>
        <v>0</v>
      </c>
      <c r="JP16" s="134">
        <f>('[4]Прочая  субсидия_МР  и  ГО'!BA10+'[4]Прочая  субсидия_БП'!BQ10)/1000</f>
        <v>0</v>
      </c>
      <c r="JQ16" s="199">
        <f t="shared" si="70"/>
        <v>0</v>
      </c>
      <c r="JR16" s="354"/>
      <c r="JS16" s="134">
        <f>('[4]Прочая  субсидия_МР  и  ГО'!BB10+'[4]Прочая  субсидия_БП'!BV10)/1000</f>
        <v>4256.5200000000004</v>
      </c>
      <c r="JT16" s="134">
        <f>('[4]Прочая  субсидия_МР  и  ГО'!BC10+'[4]Прочая  субсидия_БП'!BW10)/1000</f>
        <v>4256.5200000000004</v>
      </c>
      <c r="JU16" s="199">
        <f t="shared" si="71"/>
        <v>100</v>
      </c>
      <c r="JV16" s="354"/>
      <c r="JW16" s="134">
        <f>('[4]Прочая  субсидия_БП'!CB10+'[4]Прочая  субсидия_МР  и  ГО'!BD10)/1000</f>
        <v>717.36520999999993</v>
      </c>
      <c r="JX16" s="134">
        <f>('[4]Прочая  субсидия_БП'!CC10+'[4]Прочая  субсидия_МР  и  ГО'!BE10)/1000</f>
        <v>710.32051000000001</v>
      </c>
      <c r="JY16" s="199">
        <f t="shared" si="72"/>
        <v>99.017975795062611</v>
      </c>
      <c r="JZ16" s="354"/>
      <c r="KA16" s="134">
        <f>('[4]Проверочная  таблица'!LH14+'[4]Проверочная  таблица'!LI14+'[4]Проверочная  таблица'!LV14+'[4]Проверочная  таблица'!LW14)/1000</f>
        <v>5500</v>
      </c>
      <c r="KB16" s="134">
        <f>('[4]Проверочная  таблица'!LO14+'[4]Проверочная  таблица'!LP14+'[4]Проверочная  таблица'!MA14+'[4]Проверочная  таблица'!MB14)/1000</f>
        <v>5500</v>
      </c>
      <c r="KC16" s="199">
        <f t="shared" si="73"/>
        <v>100</v>
      </c>
      <c r="KD16" s="354"/>
      <c r="KE16" s="134">
        <f>('[4]Проверочная  таблица'!LK14+'[4]Проверочная  таблица'!LJ14+'[4]Проверочная  таблица'!LY14+'[4]Проверочная  таблица'!LX14)/1000</f>
        <v>0</v>
      </c>
      <c r="KF16" s="134">
        <f>('[4]Проверочная  таблица'!LR14+'[4]Проверочная  таблица'!LQ14+'[4]Проверочная  таблица'!MD14+'[4]Проверочная  таблица'!MC14)/1000</f>
        <v>0</v>
      </c>
      <c r="KG16" s="199">
        <f t="shared" si="74"/>
        <v>0</v>
      </c>
      <c r="KH16" s="354"/>
      <c r="KI16" s="134">
        <f>('[4]Проверочная  таблица'!LL14+'[4]Проверочная  таблица'!LM14)/1000</f>
        <v>0</v>
      </c>
      <c r="KJ16" s="134">
        <f>('[4]Проверочная  таблица'!LS14+'[4]Проверочная  таблица'!LT14)/1000</f>
        <v>0</v>
      </c>
      <c r="KK16" s="199">
        <f t="shared" si="75"/>
        <v>0</v>
      </c>
      <c r="KL16" s="354"/>
      <c r="KM16" s="134">
        <f>('[4]Прочая  субсидия_МР  и  ГО'!BF10+'[4]Прочая  субсидия_БП'!CH10)/1000</f>
        <v>45039.273999999998</v>
      </c>
      <c r="KN16" s="134">
        <f>('[4]Прочая  субсидия_МР  и  ГО'!BG10+'[4]Прочая  субсидия_БП'!CI10)/1000</f>
        <v>45039.273999999998</v>
      </c>
      <c r="KO16" s="199">
        <f t="shared" si="76"/>
        <v>100</v>
      </c>
      <c r="KP16" s="354"/>
      <c r="KQ16" s="134">
        <f>('[4]Прочая  субсидия_МР  и  ГО'!BH10+'[4]Прочая  субсидия_БП'!CN10)/1000</f>
        <v>6457.5390299999999</v>
      </c>
      <c r="KR16" s="134">
        <f>('[4]Прочая  субсидия_МР  и  ГО'!BI10+'[4]Прочая  субсидия_БП'!CO10)/1000</f>
        <v>6457.5390299999999</v>
      </c>
      <c r="KS16" s="199">
        <f t="shared" si="77"/>
        <v>100</v>
      </c>
      <c r="KT16" s="354"/>
      <c r="KU16" s="201">
        <f>'[4]Проверочная  таблица'!QK14/1000</f>
        <v>42931.161290000004</v>
      </c>
      <c r="KV16" s="201">
        <f>'[4]Проверочная  таблица'!QL14/1000</f>
        <v>42931.161290000004</v>
      </c>
      <c r="KW16" s="202">
        <f t="shared" si="78"/>
        <v>100</v>
      </c>
      <c r="KY16" s="203">
        <f>C16-'[5]Сводная  таблица'!F11/1000</f>
        <v>0</v>
      </c>
      <c r="KZ16" s="203">
        <f>C16-'[4]Проверочная  таблица'!AI14/1000</f>
        <v>0</v>
      </c>
    </row>
    <row r="17" spans="1:312" ht="21.75" customHeight="1">
      <c r="A17" s="135" t="s">
        <v>32</v>
      </c>
      <c r="B17" s="158">
        <f t="shared" si="4"/>
        <v>0</v>
      </c>
      <c r="C17" s="509">
        <f>K17+O17+S17+W17+AA17+AM17+AE17+AU17+AI17+AY17+BC17+BG17+BK17+BO17+BS17+CE17+CI17+CM17+CQ17+CU17+CY17+DC17+DG17+DK17+DO17+DS17+DW17+EI17+EQ17+EU17+FC17+FG17+FW17+FK17+FS17+GA17+GE17+GI17+GM17+GQ17+GY17+HC17+HG17+HK17+HO17+HS17+HW17+IA17+IM17+IE17+IQ17+IU17+IY17+JC17+JK17+JO17+JS17+JW17+KA17+KE17+KM17+KQ17+KU17+BW17+GU17+II17+EE17+KI17+EM17+EY17+EA17+FO17</f>
        <v>133818.10055</v>
      </c>
      <c r="D17" s="158">
        <f>L17+P17+T17+X17+AB17+AN17+AF17+AV17+AJ17+AZ17+BD17+BH17+BL17+BP17+BT17+CF17+CJ17+CN17+CR17+CV17+CZ17+DD17+DH17+DL17+DP17+DT17+DX17+EJ17+ER17+EV17+FD17+FH17+FX17+FL17+FT17+GB17+GF17+GJ17+GN17+GR17+GZ17+HD17+HH17+HL17+HP17+HT17+HX17+IB17+IN17+IF17+IR17+IV17+IZ17+JD17+JL17+JP17+JT17+JX17+KB17+KF17+KN17+KR17+KV17+BX17+GV17+IJ17+EF17+KJ17+EN17+EZ17+EB17+FP17</f>
        <v>132640.28847999999</v>
      </c>
      <c r="E17" s="157">
        <f>'[3]Исполнение для администрации_КБ'!Q17</f>
        <v>133818.10055</v>
      </c>
      <c r="F17" s="156">
        <f t="shared" si="5"/>
        <v>0</v>
      </c>
      <c r="G17" s="204">
        <f>'[3]Исполнение для администрации_КБ'!R17</f>
        <v>132640.28847999999</v>
      </c>
      <c r="H17" s="204">
        <f t="shared" si="6"/>
        <v>0</v>
      </c>
      <c r="I17" s="205">
        <f t="shared" si="7"/>
        <v>99.119840989253959</v>
      </c>
      <c r="J17" s="354"/>
      <c r="K17" s="134">
        <f>'[4]Проверочная  таблица'!DV15/1000</f>
        <v>0</v>
      </c>
      <c r="L17" s="134">
        <f>'[4]Проверочная  таблица'!ED15/1000</f>
        <v>0</v>
      </c>
      <c r="M17" s="199">
        <f t="shared" si="8"/>
        <v>0</v>
      </c>
      <c r="N17" s="354"/>
      <c r="O17" s="134">
        <f>('[4]Проверочная  таблица'!DW15+'[4]Проверочная  таблица'!DX15)/1000</f>
        <v>0</v>
      </c>
      <c r="P17" s="134">
        <f>('[4]Проверочная  таблица'!EE15+'[4]Проверочная  таблица'!EF15)/1000</f>
        <v>0</v>
      </c>
      <c r="Q17" s="199">
        <f t="shared" si="9"/>
        <v>0</v>
      </c>
      <c r="R17" s="199"/>
      <c r="S17" s="200">
        <f>('[4]Проверочная  таблица'!DY15+'[4]Проверочная  таблица'!DZ15)/1000</f>
        <v>0</v>
      </c>
      <c r="T17" s="134">
        <f>('[4]Проверочная  таблица'!EG15+'[4]Проверочная  таблица'!EH15)/1000</f>
        <v>0</v>
      </c>
      <c r="U17" s="199">
        <f t="shared" si="10"/>
        <v>0</v>
      </c>
      <c r="V17" s="199"/>
      <c r="W17" s="200">
        <f>'[4]Проверочная  таблица'!EA15/1000</f>
        <v>0</v>
      </c>
      <c r="X17" s="134">
        <f>'[4]Проверочная  таблица'!EI15/1000</f>
        <v>0</v>
      </c>
      <c r="Y17" s="199">
        <f t="shared" si="11"/>
        <v>0</v>
      </c>
      <c r="Z17" s="199"/>
      <c r="AA17" s="200">
        <f>('[4]Проверочная  таблица'!EB15+'[4]Проверочная  таблица'!EL15)/1000</f>
        <v>210.9375</v>
      </c>
      <c r="AB17" s="134">
        <f>('[4]Проверочная  таблица'!EJ15+'[4]Проверочная  таблица'!EN15)/1000</f>
        <v>210.9375</v>
      </c>
      <c r="AC17" s="199">
        <f t="shared" si="12"/>
        <v>100</v>
      </c>
      <c r="AD17" s="199"/>
      <c r="AE17" s="134">
        <f>('[4]Проверочная  таблица'!FF15+'[4]Проверочная  таблица'!FG15)/1000</f>
        <v>0</v>
      </c>
      <c r="AF17" s="134">
        <f>('[4]Проверочная  таблица'!FK15+'[4]Проверочная  таблица'!FL15)/1000</f>
        <v>0</v>
      </c>
      <c r="AG17" s="199">
        <f t="shared" si="13"/>
        <v>0</v>
      </c>
      <c r="AH17" s="354"/>
      <c r="AI17" s="134">
        <f>('[4]Проверочная  таблица'!FH15+'[4]Проверочная  таблица'!FI15)/1000</f>
        <v>0</v>
      </c>
      <c r="AJ17" s="134">
        <f>('[4]Проверочная  таблица'!FM15+'[4]Проверочная  таблица'!FN15)/1000</f>
        <v>0</v>
      </c>
      <c r="AK17" s="199">
        <f t="shared" si="0"/>
        <v>0</v>
      </c>
      <c r="AL17" s="354"/>
      <c r="AM17" s="134">
        <f>('[4]Прочая  субсидия_МР  и  ГО'!D11)/1000</f>
        <v>511</v>
      </c>
      <c r="AN17" s="134">
        <f>('[4]Прочая  субсидия_МР  и  ГО'!E11)/1000</f>
        <v>511</v>
      </c>
      <c r="AO17" s="199">
        <f t="shared" si="14"/>
        <v>100</v>
      </c>
      <c r="AP17" s="354"/>
      <c r="AQ17" s="134"/>
      <c r="AR17" s="134"/>
      <c r="AS17" s="199">
        <f t="shared" si="15"/>
        <v>0</v>
      </c>
      <c r="AT17" s="354"/>
      <c r="AU17" s="134">
        <f>'[4]Прочая  субсидия_МР  и  ГО'!F11/1000</f>
        <v>0</v>
      </c>
      <c r="AV17" s="134">
        <f>'[4]Прочая  субсидия_МР  и  ГО'!G11/1000</f>
        <v>0</v>
      </c>
      <c r="AW17" s="199">
        <f t="shared" si="16"/>
        <v>0</v>
      </c>
      <c r="AX17" s="354"/>
      <c r="AY17" s="134">
        <f>'[4]Прочая  субсидия_МР  и  ГО'!H11/1000</f>
        <v>7482.1638499999999</v>
      </c>
      <c r="AZ17" s="134">
        <f>'[4]Прочая  субсидия_МР  и  ГО'!I11/1000</f>
        <v>7482.1638499999999</v>
      </c>
      <c r="BA17" s="199">
        <f t="shared" si="17"/>
        <v>100</v>
      </c>
      <c r="BB17" s="354"/>
      <c r="BC17" s="134">
        <f>'[4]Прочая  субсидия_МР  и  ГО'!J11/1000</f>
        <v>87.996960000000001</v>
      </c>
      <c r="BD17" s="134">
        <f>'[4]Прочая  субсидия_МР  и  ГО'!K11/1000</f>
        <v>87.996960000000001</v>
      </c>
      <c r="BE17" s="199">
        <f t="shared" si="18"/>
        <v>100</v>
      </c>
      <c r="BF17" s="354"/>
      <c r="BG17" s="134">
        <f>'[4]Прочая  субсидия_МР  и  ГО'!L11/1000</f>
        <v>0</v>
      </c>
      <c r="BH17" s="134">
        <f>'[4]Прочая  субсидия_МР  и  ГО'!M11/1000</f>
        <v>0</v>
      </c>
      <c r="BI17" s="199">
        <f t="shared" si="19"/>
        <v>0</v>
      </c>
      <c r="BJ17" s="354"/>
      <c r="BK17" s="134">
        <f>'[4]Проверочная  таблица'!ES15/1000</f>
        <v>0</v>
      </c>
      <c r="BL17" s="134">
        <f>'[4]Проверочная  таблица'!EV15/1000</f>
        <v>0</v>
      </c>
      <c r="BM17" s="199">
        <f t="shared" si="20"/>
        <v>0</v>
      </c>
      <c r="BN17" s="354"/>
      <c r="BO17" s="134">
        <f>'[4]Проверочная  таблица'!FO15/1000</f>
        <v>0</v>
      </c>
      <c r="BP17" s="134">
        <f>'[4]Проверочная  таблица'!FR15/1000</f>
        <v>0</v>
      </c>
      <c r="BQ17" s="199">
        <f t="shared" si="21"/>
        <v>0</v>
      </c>
      <c r="BR17" s="354"/>
      <c r="BS17" s="134">
        <f>('[4]Проверочная  таблица'!KB15+'[4]Проверочная  таблица'!KC15)/1000</f>
        <v>0</v>
      </c>
      <c r="BT17" s="134">
        <f>('[4]Проверочная  таблица'!KG15+'[4]Проверочная  таблица'!KH15)/1000</f>
        <v>0</v>
      </c>
      <c r="BU17" s="199">
        <f t="shared" si="22"/>
        <v>0</v>
      </c>
      <c r="BV17" s="354"/>
      <c r="BW17" s="134">
        <f>('[4]Проверочная  таблица'!KD15+'[4]Проверочная  таблица'!KE15)/1000</f>
        <v>0</v>
      </c>
      <c r="BX17" s="134">
        <f>('[4]Проверочная  таблица'!KI15+'[4]Проверочная  таблица'!KJ15)/1000</f>
        <v>0</v>
      </c>
      <c r="BY17" s="199">
        <f t="shared" si="23"/>
        <v>0</v>
      </c>
      <c r="BZ17" s="354"/>
      <c r="CA17" s="134"/>
      <c r="CB17" s="134"/>
      <c r="CC17" s="199">
        <f t="shared" si="1"/>
        <v>0</v>
      </c>
      <c r="CD17" s="354"/>
      <c r="CE17" s="134">
        <f>('[4]Проверочная  таблица'!IL15+'[4]Проверочная  таблица'!IM15+'[4]Проверочная  таблица'!HX15+'[4]Проверочная  таблица'!HY15)/1000</f>
        <v>0</v>
      </c>
      <c r="CF17" s="134">
        <f>('[4]Проверочная  таблица'!IE15+'[4]Проверочная  таблица'!IF15+'[4]Проверочная  таблица'!IS15+'[4]Проверочная  таблица'!IT15)/1000</f>
        <v>0</v>
      </c>
      <c r="CG17" s="199">
        <f t="shared" si="2"/>
        <v>0</v>
      </c>
      <c r="CH17" s="354"/>
      <c r="CI17" s="134">
        <f>('[4]Прочая  субсидия_МР  и  ГО'!N11+'[4]Прочая  субсидия_БП'!H11)/1000</f>
        <v>7.2359</v>
      </c>
      <c r="CJ17" s="134">
        <f>('[4]Прочая  субсидия_МР  и  ГО'!O11+'[4]Прочая  субсидия_БП'!I11)/1000</f>
        <v>7.2359</v>
      </c>
      <c r="CK17" s="199">
        <f t="shared" si="24"/>
        <v>100</v>
      </c>
      <c r="CL17" s="354"/>
      <c r="CM17" s="134">
        <f>('[4]Проверочная  таблица'!AL15+'[4]Проверочная  таблица'!AV15)/1000</f>
        <v>0</v>
      </c>
      <c r="CN17" s="134">
        <f>('[4]Проверочная  таблица'!AQ15+'[4]Проверочная  таблица'!BB15)/1000</f>
        <v>0</v>
      </c>
      <c r="CO17" s="199">
        <f t="shared" si="25"/>
        <v>0</v>
      </c>
      <c r="CP17" s="354"/>
      <c r="CQ17" s="134">
        <f>('[4]Проверочная  таблица'!HZ15+'[4]Проверочная  таблица'!IA15+'[4]Проверочная  таблица'!IN15+'[4]Проверочная  таблица'!IO15)/1000</f>
        <v>206.68599</v>
      </c>
      <c r="CR17" s="134">
        <f>('[4]Проверочная  таблица'!IG15+'[4]Проверочная  таблица'!IH15+'[4]Проверочная  таблица'!IU15+'[4]Проверочная  таблица'!IV15)/1000</f>
        <v>206.68599</v>
      </c>
      <c r="CS17" s="199">
        <f t="shared" si="26"/>
        <v>100</v>
      </c>
      <c r="CT17" s="354"/>
      <c r="CU17" s="134">
        <f>('[4]Проверочная  таблица'!IB15+'[4]Проверочная  таблица'!IC15+'[4]Проверочная  таблица'!IP15+'[4]Проверочная  таблица'!IQ15)/1000</f>
        <v>0</v>
      </c>
      <c r="CV17" s="134">
        <f>('[4]Проверочная  таблица'!IW15+'[4]Проверочная  таблица'!IX15+'[4]Проверочная  таблица'!II15+'[4]Проверочная  таблица'!IJ15)/1000</f>
        <v>0</v>
      </c>
      <c r="CW17" s="199">
        <f t="shared" si="27"/>
        <v>0</v>
      </c>
      <c r="CX17" s="354"/>
      <c r="CY17" s="134">
        <f>('[4]Проверочная  таблица'!GY15+'[4]Проверочная  таблица'!HE15)/1000</f>
        <v>1348.2339999999999</v>
      </c>
      <c r="CZ17" s="134">
        <f>('[4]Проверочная  таблица'!HB15+'[4]Проверочная  таблица'!HH15)/1000</f>
        <v>1348.2339999999999</v>
      </c>
      <c r="DA17" s="199">
        <f t="shared" si="28"/>
        <v>100</v>
      </c>
      <c r="DB17" s="354"/>
      <c r="DC17" s="134">
        <f>('[4]Проверочная  таблица'!GS15)/1000</f>
        <v>0</v>
      </c>
      <c r="DD17" s="134">
        <f>('[4]Проверочная  таблица'!GV15)/1000</f>
        <v>0</v>
      </c>
      <c r="DE17" s="199">
        <f t="shared" si="3"/>
        <v>0</v>
      </c>
      <c r="DF17" s="354"/>
      <c r="DG17" s="134">
        <f>'[4]Прочая  субсидия_МР  и  ГО'!P11/1000</f>
        <v>224.40153000000001</v>
      </c>
      <c r="DH17" s="134">
        <f>'[4]Прочая  субсидия_МР  и  ГО'!Q11/1000</f>
        <v>224.40153000000001</v>
      </c>
      <c r="DI17" s="199">
        <f t="shared" si="29"/>
        <v>100</v>
      </c>
      <c r="DJ17" s="354"/>
      <c r="DK17" s="134">
        <f>'[4]Прочая  субсидия_МР  и  ГО'!R11/1000</f>
        <v>248.59266</v>
      </c>
      <c r="DL17" s="134">
        <f>'[4]Прочая  субсидия_МР  и  ГО'!S11/1000</f>
        <v>248.59266</v>
      </c>
      <c r="DM17" s="199">
        <f t="shared" si="30"/>
        <v>100</v>
      </c>
      <c r="DN17" s="354"/>
      <c r="DO17" s="134">
        <f>'[4]Прочая  субсидия_МР  и  ГО'!T11/1000</f>
        <v>115.83</v>
      </c>
      <c r="DP17" s="134">
        <f>'[4]Прочая  субсидия_МР  и  ГО'!U11/1000</f>
        <v>115.83</v>
      </c>
      <c r="DQ17" s="199">
        <f t="shared" si="31"/>
        <v>100</v>
      </c>
      <c r="DR17" s="354"/>
      <c r="DS17" s="134">
        <f>('[4]Прочая  субсидия_МР  и  ГО'!V11+'[4]Прочая  субсидия_БП'!N11)/1000</f>
        <v>2351.8440000000001</v>
      </c>
      <c r="DT17" s="134">
        <f>('[4]Прочая  субсидия_МР  и  ГО'!W11+'[4]Прочая  субсидия_БП'!O11)/1000</f>
        <v>2351.8440000000001</v>
      </c>
      <c r="DU17" s="199">
        <f t="shared" si="32"/>
        <v>100</v>
      </c>
      <c r="DV17" s="354"/>
      <c r="DW17" s="134">
        <f>('[4]Проверочная  таблица'!AM15+'[4]Проверочная  таблица'!AW15+'[4]Прочая  субсидия_МР  и  ГО'!X11+'[4]Прочая  субсидия_БП'!T11)/1000</f>
        <v>45469.404000000002</v>
      </c>
      <c r="DX17" s="134">
        <f>('[4]Проверочная  таблица'!AR15+'[4]Проверочная  таблица'!BC15+'[4]Прочая  субсидия_МР  и  ГО'!Y11+'[4]Прочая  субсидия_БП'!U11)/1000</f>
        <v>44830.499210000002</v>
      </c>
      <c r="DY17" s="199">
        <f t="shared" si="33"/>
        <v>98.594868782533425</v>
      </c>
      <c r="DZ17" s="354"/>
      <c r="EA17" s="134">
        <f>'[4]Проверочная  таблица'!DC15/1000</f>
        <v>0</v>
      </c>
      <c r="EB17" s="134">
        <f>'[4]Проверочная  таблица'!DD15/1000</f>
        <v>0</v>
      </c>
      <c r="EC17" s="199">
        <f t="shared" si="34"/>
        <v>0</v>
      </c>
      <c r="ED17" s="354"/>
      <c r="EE17" s="134">
        <f>('[4]Проверочная  таблица'!DE15+'[4]Проверочная  таблица'!DG15)/1000</f>
        <v>0</v>
      </c>
      <c r="EF17" s="134">
        <f>('[4]Проверочная  таблица'!DF15+'[4]Проверочная  таблица'!DH15)/1000</f>
        <v>0</v>
      </c>
      <c r="EG17" s="199">
        <f t="shared" si="35"/>
        <v>0</v>
      </c>
      <c r="EH17" s="354"/>
      <c r="EI17" s="134">
        <f>('[4]Проверочная  таблица'!DM15+'[4]Проверочная  таблица'!DO15)/1000</f>
        <v>0</v>
      </c>
      <c r="EJ17" s="134">
        <f>('[4]Проверочная  таблица'!DP15+'[4]Проверочная  таблица'!DN15)/1000</f>
        <v>0</v>
      </c>
      <c r="EK17" s="199">
        <f t="shared" si="36"/>
        <v>0</v>
      </c>
      <c r="EL17" s="354"/>
      <c r="EM17" s="134">
        <f>'[4]Проверочная  таблица'!EY15/1000</f>
        <v>0</v>
      </c>
      <c r="EN17" s="134">
        <f>'[4]Проверочная  таблица'!FB15/1000</f>
        <v>0</v>
      </c>
      <c r="EO17" s="199">
        <f t="shared" si="37"/>
        <v>0</v>
      </c>
      <c r="EP17" s="354"/>
      <c r="EQ17" s="134">
        <f>'[4]Прочая  субсидия_МР  и  ГО'!Z11/1000</f>
        <v>0</v>
      </c>
      <c r="ER17" s="134">
        <f>'[4]Прочая  субсидия_МР  и  ГО'!AA11/1000</f>
        <v>0</v>
      </c>
      <c r="ES17" s="199">
        <f t="shared" si="38"/>
        <v>0</v>
      </c>
      <c r="ET17" s="354"/>
      <c r="EU17" s="134">
        <f>('[4]Прочая  субсидия_МР  и  ГО'!AB11+'[4]Прочая  субсидия_БП'!Z11)/1000</f>
        <v>340.59262000000001</v>
      </c>
      <c r="EV17" s="134">
        <f>('[4]Прочая  субсидия_МР  и  ГО'!AC11+'[4]Прочая  субсидия_БП'!AA11)/1000</f>
        <v>340.59262000000001</v>
      </c>
      <c r="EW17" s="199">
        <f t="shared" si="39"/>
        <v>100</v>
      </c>
      <c r="EX17" s="354"/>
      <c r="EY17" s="134">
        <f>('[4]Проверочная  таблица'!FV15+'[4]Проверочная  таблица'!FW15+'[4]Проверочная  таблица'!GB15+'[4]Проверочная  таблица'!GC15)/1000</f>
        <v>0</v>
      </c>
      <c r="EZ17" s="134">
        <f>('[4]Проверочная  таблица'!FY15+'[4]Проверочная  таблица'!FZ15+'[4]Проверочная  таблица'!GE15+'[4]Проверочная  таблица'!GF15)/1000</f>
        <v>0</v>
      </c>
      <c r="FA17" s="199">
        <f t="shared" si="40"/>
        <v>0</v>
      </c>
      <c r="FB17" s="354"/>
      <c r="FC17" s="134">
        <f>('[4]Прочая  субсидия_БП'!AF11+'[4]Прочая  субсидия_МР  и  ГО'!AD11)/1000</f>
        <v>0</v>
      </c>
      <c r="FD17" s="134">
        <f>('[4]Прочая  субсидия_БП'!AG11+'[4]Прочая  субсидия_МР  и  ГО'!AE11)/1000</f>
        <v>0</v>
      </c>
      <c r="FE17" s="199">
        <f t="shared" si="41"/>
        <v>0</v>
      </c>
      <c r="FF17" s="354"/>
      <c r="FG17" s="134">
        <f>'[4]Проверочная  таблица'!KL15/1000</f>
        <v>700</v>
      </c>
      <c r="FH17" s="134">
        <f>'[4]Проверочная  таблица'!KS15/1000</f>
        <v>700</v>
      </c>
      <c r="FI17" s="199">
        <f t="shared" si="42"/>
        <v>100</v>
      </c>
      <c r="FJ17" s="354"/>
      <c r="FK17" s="134">
        <f>('[4]Проверочная  таблица'!KM15+'[4]Проверочная  таблица'!KN15)/1000</f>
        <v>0</v>
      </c>
      <c r="FL17" s="134">
        <f>('[4]Проверочная  таблица'!KT15+'[4]Проверочная  таблица'!KU15)/1000</f>
        <v>0</v>
      </c>
      <c r="FM17" s="199">
        <f t="shared" si="43"/>
        <v>0</v>
      </c>
      <c r="FN17" s="354"/>
      <c r="FO17" s="134">
        <f>'[4]Проверочная  таблица'!KO15/1000</f>
        <v>0</v>
      </c>
      <c r="FP17" s="134">
        <f>'[4]Проверочная  таблица'!KV15/1000</f>
        <v>0</v>
      </c>
      <c r="FQ17" s="199">
        <f t="shared" si="44"/>
        <v>0</v>
      </c>
      <c r="FR17" s="354"/>
      <c r="FS17" s="134">
        <f>'[4]Проверочная  таблица'!KZ15/1000</f>
        <v>0</v>
      </c>
      <c r="FT17" s="134">
        <f>'[4]Проверочная  таблица'!LB15/1000</f>
        <v>0</v>
      </c>
      <c r="FU17" s="199">
        <f t="shared" si="45"/>
        <v>0</v>
      </c>
      <c r="FV17" s="354"/>
      <c r="FW17" s="134">
        <f>('[4]Проверочная  таблица'!KP15+'[4]Проверочная  таблица'!KQ15)/1000</f>
        <v>0</v>
      </c>
      <c r="FX17" s="134">
        <f>('[4]Проверочная  таблица'!KW15+'[4]Проверочная  таблица'!KX15)/1000</f>
        <v>0</v>
      </c>
      <c r="FY17" s="199">
        <f t="shared" si="46"/>
        <v>0</v>
      </c>
      <c r="FZ17" s="354"/>
      <c r="GA17" s="134">
        <f>('[4]Прочая  субсидия_МР  и  ГО'!AF11+'[4]Прочая  субсидия_БП'!AL11)/1000</f>
        <v>14920.702569999999</v>
      </c>
      <c r="GB17" s="134">
        <f>('[4]Прочая  субсидия_МР  и  ГО'!AG11+'[4]Прочая  субсидия_БП'!AM11)/1000</f>
        <v>14409.687759999999</v>
      </c>
      <c r="GC17" s="199">
        <f t="shared" si="47"/>
        <v>96.575129035629587</v>
      </c>
      <c r="GD17" s="354"/>
      <c r="GE17" s="134">
        <f>('[4]Прочая  субсидия_МР  и  ГО'!AH11)/1000</f>
        <v>0</v>
      </c>
      <c r="GF17" s="134">
        <f>('[4]Прочая  субсидия_МР  и  ГО'!AI11)/1000</f>
        <v>0</v>
      </c>
      <c r="GG17" s="199">
        <f t="shared" si="48"/>
        <v>0</v>
      </c>
      <c r="GH17" s="354"/>
      <c r="GI17" s="134">
        <f>'[4]Прочая  субсидия_МР  и  ГО'!AJ11/1000</f>
        <v>513.33409999999992</v>
      </c>
      <c r="GJ17" s="134">
        <f>'[4]Прочая  субсидия_МР  и  ГО'!AK11/1000</f>
        <v>513.33409999999992</v>
      </c>
      <c r="GK17" s="199">
        <f t="shared" si="49"/>
        <v>100</v>
      </c>
      <c r="GL17" s="354"/>
      <c r="GM17" s="134">
        <f>('[4]Проверочная  таблица'!ND15+'[4]Проверочная  таблица'!NE15)/1000</f>
        <v>0</v>
      </c>
      <c r="GN17" s="134">
        <f>('[4]Проверочная  таблица'!NG15+'[4]Проверочная  таблица'!NH15)/1000</f>
        <v>0</v>
      </c>
      <c r="GO17" s="199">
        <f t="shared" si="50"/>
        <v>0</v>
      </c>
      <c r="GP17" s="354"/>
      <c r="GQ17" s="134">
        <f>('[4]Проверочная  таблица'!OJ15+'[4]Проверочная  таблица'!OK15)/1000</f>
        <v>0</v>
      </c>
      <c r="GR17" s="134">
        <f>('[4]Проверочная  таблица'!OS15+'[4]Проверочная  таблица'!OT15)/1000</f>
        <v>0</v>
      </c>
      <c r="GS17" s="199">
        <f t="shared" si="51"/>
        <v>0</v>
      </c>
      <c r="GT17" s="354"/>
      <c r="GU17" s="134">
        <f>'[4]Проверочная  таблица'!AX15/1000</f>
        <v>0</v>
      </c>
      <c r="GV17" s="134">
        <f>'[4]Проверочная  таблица'!BD15/1000</f>
        <v>0</v>
      </c>
      <c r="GW17" s="199">
        <f t="shared" si="52"/>
        <v>0</v>
      </c>
      <c r="GX17" s="354"/>
      <c r="GY17" s="134">
        <f>('[4]Проверочная  таблица'!NV15+'[4]Проверочная  таблица'!NW15+'[4]Проверочная  таблица'!OL15+'[4]Проверочная  таблица'!OM15)/1000</f>
        <v>4562.5809799999997</v>
      </c>
      <c r="GZ17" s="134">
        <f>('[4]Проверочная  таблица'!OC15+'[4]Проверочная  таблица'!OD15+'[4]Проверочная  таблица'!OU15+'[4]Проверочная  таблица'!OV15)/1000</f>
        <v>4562.5809800000006</v>
      </c>
      <c r="HA17" s="199">
        <f t="shared" si="53"/>
        <v>100.00000000000003</v>
      </c>
      <c r="HB17" s="354"/>
      <c r="HC17" s="134">
        <f>('[4]Проверочная  таблица'!AY15+'[4]Проверочная  таблица'!AN15)/1000</f>
        <v>0</v>
      </c>
      <c r="HD17" s="134">
        <f>('[4]Проверочная  таблица'!AS15+'[4]Проверочная  таблица'!BE15)/1000</f>
        <v>0</v>
      </c>
      <c r="HE17" s="199">
        <f t="shared" si="54"/>
        <v>0</v>
      </c>
      <c r="HF17" s="354"/>
      <c r="HG17" s="134">
        <f>('[4]Проверочная  таблица'!NZ15+'[4]Проверочная  таблица'!OP15+'[4]Проверочная  таблица'!OA15+'[4]Проверочная  таблица'!OQ15)/1000</f>
        <v>0</v>
      </c>
      <c r="HH17" s="134">
        <f>('[4]Проверочная  таблица'!OG15+'[4]Проверочная  таблица'!OY15+'[4]Проверочная  таблица'!OZ15+'[4]Проверочная  таблица'!OH15)/1000</f>
        <v>0</v>
      </c>
      <c r="HI17" s="199">
        <f t="shared" si="55"/>
        <v>0</v>
      </c>
      <c r="HJ17" s="354"/>
      <c r="HK17" s="134">
        <f>('[4]Проверочная  таблица'!NX15+'[4]Проверочная  таблица'!NY15+'[4]Проверочная  таблица'!ON15+'[4]Проверочная  таблица'!OO15)/1000</f>
        <v>0</v>
      </c>
      <c r="HL17" s="134">
        <f>('[4]Проверочная  таблица'!OW15+'[4]Проверочная  таблица'!OX15+'[4]Проверочная  таблица'!OE15+'[4]Проверочная  таблица'!OF15)/1000</f>
        <v>0</v>
      </c>
      <c r="HM17" s="199">
        <f t="shared" si="56"/>
        <v>0</v>
      </c>
      <c r="HN17" s="354"/>
      <c r="HO17" s="134">
        <f>('[4]Проверочная  таблица'!AO15+'[4]Проверочная  таблица'!AZ15)/1000</f>
        <v>0</v>
      </c>
      <c r="HP17" s="134">
        <f>('[4]Проверочная  таблица'!AT15+'[4]Проверочная  таблица'!BF15)/1000</f>
        <v>0</v>
      </c>
      <c r="HQ17" s="199">
        <f t="shared" si="57"/>
        <v>0</v>
      </c>
      <c r="HR17" s="354"/>
      <c r="HS17" s="134">
        <f>'[4]Прочая  субсидия_МР  и  ГО'!AL11/1000</f>
        <v>1464.94309</v>
      </c>
      <c r="HT17" s="134">
        <f>'[4]Прочая  субсидия_МР  и  ГО'!AM11/1000</f>
        <v>1464.94309</v>
      </c>
      <c r="HU17" s="199">
        <f t="shared" si="58"/>
        <v>100</v>
      </c>
      <c r="HV17" s="354"/>
      <c r="HW17" s="134">
        <f>('[4]Проверочная  таблица'!CF15+'[4]Проверочная  таблица'!CP15)/1000</f>
        <v>0</v>
      </c>
      <c r="HX17" s="134">
        <f>('[4]Проверочная  таблица'!CK15+'[4]Проверочная  таблица'!CU15)/1000</f>
        <v>0</v>
      </c>
      <c r="HY17" s="199">
        <f t="shared" si="59"/>
        <v>0</v>
      </c>
      <c r="HZ17" s="354"/>
      <c r="IA17" s="134">
        <f>('[4]Проверочная  таблица'!CG15+'[4]Проверочная  таблица'!CQ15)/1000</f>
        <v>19165.917000000001</v>
      </c>
      <c r="IB17" s="134">
        <f>('[4]Проверочная  таблица'!CL15+'[4]Проверочная  таблица'!CV15)/1000</f>
        <v>19161.981629999998</v>
      </c>
      <c r="IC17" s="199">
        <f t="shared" si="60"/>
        <v>99.979466831667878</v>
      </c>
      <c r="ID17" s="354"/>
      <c r="IE17" s="134">
        <f>('[4]Прочая  субсидия_МР  и  ГО'!AN11+'[4]Прочая  субсидия_БП'!AR11)/1000</f>
        <v>0</v>
      </c>
      <c r="IF17" s="134">
        <f>('[4]Прочая  субсидия_МР  и  ГО'!AO11+'[4]Прочая  субсидия_БП'!AS11)/1000</f>
        <v>0</v>
      </c>
      <c r="IG17" s="199">
        <f t="shared" si="61"/>
        <v>0</v>
      </c>
      <c r="IH17" s="354"/>
      <c r="II17" s="134">
        <f>('[4]Проверочная  таблица'!CH15+'[4]Проверочная  таблица'!CR15)/1000</f>
        <v>0</v>
      </c>
      <c r="IJ17" s="134">
        <f>('[4]Проверочная  таблица'!CM15+'[4]Проверочная  таблица'!CW15)/1000</f>
        <v>0</v>
      </c>
      <c r="IK17" s="199">
        <f t="shared" si="62"/>
        <v>0</v>
      </c>
      <c r="IL17" s="354"/>
      <c r="IM17" s="134">
        <f>('[4]Проверочная  таблица'!CI15+'[4]Проверочная  таблица'!CS15)/1000</f>
        <v>0</v>
      </c>
      <c r="IN17" s="134">
        <f>('[4]Проверочная  таблица'!CN15+'[4]Проверочная  таблица'!CX15)/1000</f>
        <v>0</v>
      </c>
      <c r="IO17" s="199">
        <f t="shared" si="63"/>
        <v>0</v>
      </c>
      <c r="IP17" s="354"/>
      <c r="IQ17" s="134">
        <f>('[4]Прочая  субсидия_БП'!AX11+'[4]Прочая  субсидия_МР  и  ГО'!AP11)/1000</f>
        <v>0</v>
      </c>
      <c r="IR17" s="134">
        <f>('[4]Прочая  субсидия_БП'!AY11+'[4]Прочая  субсидия_МР  и  ГО'!AQ11)/1000</f>
        <v>0</v>
      </c>
      <c r="IS17" s="199">
        <f t="shared" si="64"/>
        <v>0</v>
      </c>
      <c r="IT17" s="354"/>
      <c r="IU17" s="134">
        <f>'[4]Прочая  субсидия_МР  и  ГО'!AR11/1000</f>
        <v>0</v>
      </c>
      <c r="IV17" s="134">
        <f>'[4]Прочая  субсидия_МР  и  ГО'!AS11/1000</f>
        <v>0</v>
      </c>
      <c r="IW17" s="199">
        <f t="shared" si="65"/>
        <v>0</v>
      </c>
      <c r="IX17" s="354"/>
      <c r="IY17" s="134">
        <f>'[4]Прочая  субсидия_МР  и  ГО'!AT11/1000</f>
        <v>0</v>
      </c>
      <c r="IZ17" s="134">
        <f>'[4]Прочая  субсидия_МР  и  ГО'!AU11/1000</f>
        <v>0</v>
      </c>
      <c r="JA17" s="199">
        <f t="shared" si="66"/>
        <v>0</v>
      </c>
      <c r="JB17" s="354"/>
      <c r="JC17" s="134">
        <f>('[4]Прочая  субсидия_МР  и  ГО'!AV11+'[4]Прочая  субсидия_БП'!BD11)/1000</f>
        <v>9450</v>
      </c>
      <c r="JD17" s="134">
        <f>('[4]Прочая  субсидия_МР  и  ГО'!AW11+'[4]Прочая  субсидия_БП'!BE11)/1000</f>
        <v>9450</v>
      </c>
      <c r="JE17" s="199">
        <f t="shared" si="67"/>
        <v>100</v>
      </c>
      <c r="JF17" s="354"/>
      <c r="JG17" s="134"/>
      <c r="JH17" s="134"/>
      <c r="JI17" s="199">
        <f t="shared" si="68"/>
        <v>0</v>
      </c>
      <c r="JJ17" s="354"/>
      <c r="JK17" s="134">
        <f>('[4]Прочая  субсидия_БП'!BJ11+'[4]Прочая  субсидия_МР  и  ГО'!AX11)/1000</f>
        <v>0</v>
      </c>
      <c r="JL17" s="134">
        <f>('[4]Прочая  субсидия_БП'!BK11+'[4]Прочая  субсидия_МР  и  ГО'!AY11)/1000</f>
        <v>0</v>
      </c>
      <c r="JM17" s="199">
        <f t="shared" si="69"/>
        <v>0</v>
      </c>
      <c r="JN17" s="354"/>
      <c r="JO17" s="134">
        <f>('[4]Прочая  субсидия_МР  и  ГО'!AZ11+'[4]Прочая  субсидия_БП'!BP11)/1000</f>
        <v>0</v>
      </c>
      <c r="JP17" s="134">
        <f>('[4]Прочая  субсидия_МР  и  ГО'!BA11+'[4]Прочая  субсидия_БП'!BQ11)/1000</f>
        <v>0</v>
      </c>
      <c r="JQ17" s="199">
        <f t="shared" si="70"/>
        <v>0</v>
      </c>
      <c r="JR17" s="354"/>
      <c r="JS17" s="134">
        <f>('[4]Прочая  субсидия_МР  и  ГО'!BB11+'[4]Прочая  субсидия_БП'!BV11)/1000</f>
        <v>5508.2969999999996</v>
      </c>
      <c r="JT17" s="134">
        <f>('[4]Прочая  субсидия_МР  и  ГО'!BC11+'[4]Прочая  субсидия_БП'!BW11)/1000</f>
        <v>5484.3398999999999</v>
      </c>
      <c r="JU17" s="199">
        <f t="shared" si="71"/>
        <v>99.565072471582411</v>
      </c>
      <c r="JV17" s="354"/>
      <c r="JW17" s="134">
        <f>('[4]Прочая  субсидия_БП'!CB11+'[4]Прочая  субсидия_МР  и  ГО'!BD11)/1000</f>
        <v>542.16380000000004</v>
      </c>
      <c r="JX17" s="134">
        <f>('[4]Прочая  субсидия_БП'!CC11+'[4]Прочая  субсидия_МР  и  ГО'!BE11)/1000</f>
        <v>542.16380000000004</v>
      </c>
      <c r="JY17" s="199">
        <f t="shared" si="72"/>
        <v>100</v>
      </c>
      <c r="JZ17" s="354"/>
      <c r="KA17" s="134">
        <f>('[4]Проверочная  таблица'!LH15+'[4]Проверочная  таблица'!LI15+'[4]Проверочная  таблица'!LV15+'[4]Проверочная  таблица'!LW15)/1000</f>
        <v>0</v>
      </c>
      <c r="KB17" s="134">
        <f>('[4]Проверочная  таблица'!LO15+'[4]Проверочная  таблица'!LP15+'[4]Проверочная  таблица'!MA15+'[4]Проверочная  таблица'!MB15)/1000</f>
        <v>0</v>
      </c>
      <c r="KC17" s="199">
        <f t="shared" si="73"/>
        <v>0</v>
      </c>
      <c r="KD17" s="354"/>
      <c r="KE17" s="134">
        <f>('[4]Проверочная  таблица'!LK15+'[4]Проверочная  таблица'!LJ15+'[4]Проверочная  таблица'!LY15+'[4]Проверочная  таблица'!LX15)/1000</f>
        <v>0</v>
      </c>
      <c r="KF17" s="134">
        <f>('[4]Проверочная  таблица'!LR15+'[4]Проверочная  таблица'!LQ15+'[4]Проверочная  таблица'!MD15+'[4]Проверочная  таблица'!MC15)/1000</f>
        <v>0</v>
      </c>
      <c r="KG17" s="199">
        <f t="shared" si="74"/>
        <v>0</v>
      </c>
      <c r="KH17" s="354"/>
      <c r="KI17" s="134">
        <f>('[4]Проверочная  таблица'!LL15+'[4]Проверочная  таблица'!LM15)/1000</f>
        <v>0</v>
      </c>
      <c r="KJ17" s="134">
        <f>('[4]Проверочная  таблица'!LS15+'[4]Проверочная  таблица'!LT15)/1000</f>
        <v>0</v>
      </c>
      <c r="KK17" s="199">
        <f t="shared" si="75"/>
        <v>0</v>
      </c>
      <c r="KL17" s="354"/>
      <c r="KM17" s="134">
        <f>('[4]Прочая  субсидия_МР  и  ГО'!BF11+'[4]Прочая  субсидия_БП'!CH11)/1000</f>
        <v>18385.242999999999</v>
      </c>
      <c r="KN17" s="134">
        <f>('[4]Прочая  субсидия_МР  и  ГО'!BG11+'[4]Прочая  субсидия_БП'!CI11)/1000</f>
        <v>18385.242999999999</v>
      </c>
      <c r="KO17" s="199">
        <f t="shared" si="76"/>
        <v>100</v>
      </c>
      <c r="KP17" s="354"/>
      <c r="KQ17" s="134">
        <f>('[4]Прочая  субсидия_МР  и  ГО'!BH11+'[4]Прочая  субсидия_БП'!CN11)/1000</f>
        <v>0</v>
      </c>
      <c r="KR17" s="134">
        <f>('[4]Прочая  субсидия_МР  и  ГО'!BI11+'[4]Прочая  субсидия_БП'!CO11)/1000</f>
        <v>0</v>
      </c>
      <c r="KS17" s="199">
        <f t="shared" si="77"/>
        <v>0</v>
      </c>
      <c r="KT17" s="354"/>
      <c r="KU17" s="201">
        <f>'[4]Проверочная  таблица'!QK15/1000</f>
        <v>0</v>
      </c>
      <c r="KV17" s="201">
        <f>'[4]Проверочная  таблица'!QL15/1000</f>
        <v>0</v>
      </c>
      <c r="KW17" s="202">
        <f t="shared" si="78"/>
        <v>0</v>
      </c>
      <c r="KY17" s="203">
        <f>C17-'[5]Сводная  таблица'!F12/1000</f>
        <v>0</v>
      </c>
      <c r="KZ17" s="203">
        <f>C17-'[4]Проверочная  таблица'!AI15/1000</f>
        <v>0</v>
      </c>
    </row>
    <row r="18" spans="1:312" ht="21.75" customHeight="1">
      <c r="A18" s="135" t="s">
        <v>33</v>
      </c>
      <c r="B18" s="158">
        <f t="shared" si="4"/>
        <v>0</v>
      </c>
      <c r="C18" s="509">
        <f>K18+O18+S18+W18+AA18+AM18+AE18+AU18+AI18+AY18+BC18+BG18+BK18+BO18+BS18+CE18+CI18+CM18+CQ18+CU18+CY18+DC18+DG18+DK18+DO18+DS18+DW18+EI18+EQ18+EU18+FC18+FG18+FW18+FK18+FS18+GA18+GE18+GI18+GM18+GQ18+GY18+HC18+HG18+HK18+HO18+HS18+HW18+IA18+IM18+IE18+IQ18+IU18+IY18+JC18+JK18+JO18+JS18+JW18+KA18+KE18+KM18+KQ18+KU18+BW18+GU18+II18+EE18+KI18+EM18+EY18+EA18+FO18</f>
        <v>238328.35709999999</v>
      </c>
      <c r="D18" s="158">
        <f>L18+P18+T18+X18+AB18+AN18+AF18+AV18+AJ18+AZ18+BD18+BH18+BL18+BP18+BT18+CF18+CJ18+CN18+CR18+CV18+CZ18+DD18+DH18+DL18+DP18+DT18+DX18+EJ18+ER18+EV18+FD18+FH18+FX18+FL18+FT18+GB18+GF18+GJ18+GN18+GR18+GZ18+HD18+HH18+HL18+HP18+HT18+HX18+IB18+IN18+IF18+IR18+IV18+IZ18+JD18+JL18+JP18+JT18+JX18+KB18+KF18+KN18+KR18+KV18+BX18+GV18+IJ18+EF18+KJ18+EN18+EZ18+EB18+FP18</f>
        <v>236928.93794</v>
      </c>
      <c r="E18" s="157">
        <f>'[3]Исполнение для администрации_КБ'!Q18</f>
        <v>238328.35709999996</v>
      </c>
      <c r="F18" s="156">
        <f t="shared" si="5"/>
        <v>0</v>
      </c>
      <c r="G18" s="204">
        <f>'[3]Исполнение для администрации_КБ'!R18</f>
        <v>236928.93793999997</v>
      </c>
      <c r="H18" s="204">
        <f t="shared" si="6"/>
        <v>0</v>
      </c>
      <c r="I18" s="205">
        <f t="shared" si="7"/>
        <v>99.412818861746771</v>
      </c>
      <c r="J18" s="354"/>
      <c r="K18" s="134">
        <f>'[4]Проверочная  таблица'!DV16/1000</f>
        <v>0</v>
      </c>
      <c r="L18" s="134">
        <f>'[4]Проверочная  таблица'!ED16/1000</f>
        <v>0</v>
      </c>
      <c r="M18" s="199">
        <f t="shared" si="8"/>
        <v>0</v>
      </c>
      <c r="N18" s="354"/>
      <c r="O18" s="134">
        <f>('[4]Проверочная  таблица'!DW16+'[4]Проверочная  таблица'!DX16)/1000</f>
        <v>0</v>
      </c>
      <c r="P18" s="134">
        <f>('[4]Проверочная  таблица'!EE16+'[4]Проверочная  таблица'!EF16)/1000</f>
        <v>0</v>
      </c>
      <c r="Q18" s="199">
        <f t="shared" si="9"/>
        <v>0</v>
      </c>
      <c r="R18" s="199"/>
      <c r="S18" s="200">
        <f>('[4]Проверочная  таблица'!DY16+'[4]Проверочная  таблица'!DZ16)/1000</f>
        <v>0</v>
      </c>
      <c r="T18" s="134">
        <f>('[4]Проверочная  таблица'!EG16+'[4]Проверочная  таблица'!EH16)/1000</f>
        <v>0</v>
      </c>
      <c r="U18" s="199">
        <f t="shared" si="10"/>
        <v>0</v>
      </c>
      <c r="V18" s="199"/>
      <c r="W18" s="200">
        <f>'[4]Проверочная  таблица'!EA16/1000</f>
        <v>0</v>
      </c>
      <c r="X18" s="134">
        <f>'[4]Проверочная  таблица'!EI16/1000</f>
        <v>0</v>
      </c>
      <c r="Y18" s="199">
        <f t="shared" si="11"/>
        <v>0</v>
      </c>
      <c r="Z18" s="199"/>
      <c r="AA18" s="200">
        <f>('[4]Проверочная  таблица'!EB16+'[4]Проверочная  таблица'!EL16)/1000</f>
        <v>0</v>
      </c>
      <c r="AB18" s="134">
        <f>('[4]Проверочная  таблица'!EJ16+'[4]Проверочная  таблица'!EN16)/1000</f>
        <v>0</v>
      </c>
      <c r="AC18" s="199">
        <f t="shared" si="12"/>
        <v>0</v>
      </c>
      <c r="AD18" s="199"/>
      <c r="AE18" s="134">
        <f>('[4]Проверочная  таблица'!FF16+'[4]Проверочная  таблица'!FG16)/1000</f>
        <v>0</v>
      </c>
      <c r="AF18" s="134">
        <f>('[4]Проверочная  таблица'!FK16+'[4]Проверочная  таблица'!FL16)/1000</f>
        <v>0</v>
      </c>
      <c r="AG18" s="199">
        <f t="shared" si="13"/>
        <v>0</v>
      </c>
      <c r="AH18" s="354"/>
      <c r="AI18" s="134">
        <f>('[4]Проверочная  таблица'!FH16+'[4]Проверочная  таблица'!FI16)/1000</f>
        <v>0</v>
      </c>
      <c r="AJ18" s="134">
        <f>('[4]Проверочная  таблица'!FM16+'[4]Проверочная  таблица'!FN16)/1000</f>
        <v>0</v>
      </c>
      <c r="AK18" s="199">
        <f t="shared" si="0"/>
        <v>0</v>
      </c>
      <c r="AL18" s="354"/>
      <c r="AM18" s="134">
        <f>('[4]Прочая  субсидия_МР  и  ГО'!D12)/1000</f>
        <v>176</v>
      </c>
      <c r="AN18" s="134">
        <f>('[4]Прочая  субсидия_МР  и  ГО'!E12)/1000</f>
        <v>176</v>
      </c>
      <c r="AO18" s="199">
        <f t="shared" si="14"/>
        <v>100</v>
      </c>
      <c r="AP18" s="354"/>
      <c r="AQ18" s="134"/>
      <c r="AR18" s="134"/>
      <c r="AS18" s="199">
        <f t="shared" si="15"/>
        <v>0</v>
      </c>
      <c r="AT18" s="354"/>
      <c r="AU18" s="134">
        <f>'[4]Прочая  субсидия_МР  и  ГО'!F12/1000</f>
        <v>0</v>
      </c>
      <c r="AV18" s="134">
        <f>'[4]Прочая  субсидия_МР  и  ГО'!G12/1000</f>
        <v>0</v>
      </c>
      <c r="AW18" s="199">
        <f t="shared" si="16"/>
        <v>0</v>
      </c>
      <c r="AX18" s="354"/>
      <c r="AY18" s="134">
        <f>'[4]Прочая  субсидия_МР  и  ГО'!H12/1000</f>
        <v>3206.06158</v>
      </c>
      <c r="AZ18" s="134">
        <f>'[4]Прочая  субсидия_МР  и  ГО'!I12/1000</f>
        <v>3206.06158</v>
      </c>
      <c r="BA18" s="199">
        <f t="shared" si="17"/>
        <v>100</v>
      </c>
      <c r="BB18" s="354"/>
      <c r="BC18" s="134">
        <f>'[4]Прочая  субсидия_МР  и  ГО'!J12/1000</f>
        <v>67.738669999999999</v>
      </c>
      <c r="BD18" s="134">
        <f>'[4]Прочая  субсидия_МР  и  ГО'!K12/1000</f>
        <v>67.738669999999999</v>
      </c>
      <c r="BE18" s="199">
        <f t="shared" si="18"/>
        <v>100</v>
      </c>
      <c r="BF18" s="354"/>
      <c r="BG18" s="134">
        <f>'[4]Прочая  субсидия_МР  и  ГО'!L12/1000</f>
        <v>0</v>
      </c>
      <c r="BH18" s="134">
        <f>'[4]Прочая  субсидия_МР  и  ГО'!M12/1000</f>
        <v>0</v>
      </c>
      <c r="BI18" s="199">
        <f t="shared" si="19"/>
        <v>0</v>
      </c>
      <c r="BJ18" s="354"/>
      <c r="BK18" s="134">
        <f>'[4]Проверочная  таблица'!ES16/1000</f>
        <v>0</v>
      </c>
      <c r="BL18" s="134">
        <f>'[4]Проверочная  таблица'!EV16/1000</f>
        <v>0</v>
      </c>
      <c r="BM18" s="199">
        <f t="shared" si="20"/>
        <v>0</v>
      </c>
      <c r="BN18" s="354"/>
      <c r="BO18" s="134">
        <f>'[4]Проверочная  таблица'!FO16/1000</f>
        <v>0</v>
      </c>
      <c r="BP18" s="134">
        <f>'[4]Проверочная  таблица'!FR16/1000</f>
        <v>0</v>
      </c>
      <c r="BQ18" s="199">
        <f t="shared" si="21"/>
        <v>0</v>
      </c>
      <c r="BR18" s="354"/>
      <c r="BS18" s="134">
        <f>('[4]Проверочная  таблица'!KB16+'[4]Проверочная  таблица'!KC16)/1000</f>
        <v>0</v>
      </c>
      <c r="BT18" s="134">
        <f>('[4]Проверочная  таблица'!KG16+'[4]Проверочная  таблица'!KH16)/1000</f>
        <v>0</v>
      </c>
      <c r="BU18" s="199">
        <f t="shared" si="22"/>
        <v>0</v>
      </c>
      <c r="BV18" s="354"/>
      <c r="BW18" s="134">
        <f>('[4]Проверочная  таблица'!KD16+'[4]Проверочная  таблица'!KE16)/1000</f>
        <v>0</v>
      </c>
      <c r="BX18" s="134">
        <f>('[4]Проверочная  таблица'!KI16+'[4]Проверочная  таблица'!KJ16)/1000</f>
        <v>0</v>
      </c>
      <c r="BY18" s="199">
        <f t="shared" si="23"/>
        <v>0</v>
      </c>
      <c r="BZ18" s="354"/>
      <c r="CA18" s="134"/>
      <c r="CB18" s="134"/>
      <c r="CC18" s="199">
        <f t="shared" si="1"/>
        <v>0</v>
      </c>
      <c r="CD18" s="354"/>
      <c r="CE18" s="134">
        <f>('[4]Проверочная  таблица'!IL16+'[4]Проверочная  таблица'!IM16+'[4]Проверочная  таблица'!HX16+'[4]Проверочная  таблица'!HY16)/1000</f>
        <v>0</v>
      </c>
      <c r="CF18" s="134">
        <f>('[4]Проверочная  таблица'!IE16+'[4]Проверочная  таблица'!IF16+'[4]Проверочная  таблица'!IS16+'[4]Проверочная  таблица'!IT16)/1000</f>
        <v>0</v>
      </c>
      <c r="CG18" s="199">
        <f t="shared" si="2"/>
        <v>0</v>
      </c>
      <c r="CH18" s="354"/>
      <c r="CI18" s="134">
        <f>('[4]Прочая  субсидия_МР  и  ГО'!N12+'[4]Прочая  субсидия_БП'!H12)/1000</f>
        <v>3.8592</v>
      </c>
      <c r="CJ18" s="134">
        <f>('[4]Прочая  субсидия_МР  и  ГО'!O12+'[4]Прочая  субсидия_БП'!I12)/1000</f>
        <v>3.8592</v>
      </c>
      <c r="CK18" s="199">
        <f t="shared" si="24"/>
        <v>100</v>
      </c>
      <c r="CL18" s="354"/>
      <c r="CM18" s="134">
        <f>('[4]Проверочная  таблица'!AL16+'[4]Проверочная  таблица'!AV16)/1000</f>
        <v>0</v>
      </c>
      <c r="CN18" s="134">
        <f>('[4]Проверочная  таблица'!AQ16+'[4]Проверочная  таблица'!BB16)/1000</f>
        <v>0</v>
      </c>
      <c r="CO18" s="199">
        <f t="shared" si="25"/>
        <v>0</v>
      </c>
      <c r="CP18" s="354"/>
      <c r="CQ18" s="134">
        <f>('[4]Проверочная  таблица'!HZ16+'[4]Проверочная  таблица'!IA16+'[4]Проверочная  таблица'!IN16+'[4]Проверочная  таблица'!IO16)/1000</f>
        <v>121.10507</v>
      </c>
      <c r="CR18" s="134">
        <f>('[4]Проверочная  таблица'!IG16+'[4]Проверочная  таблица'!IH16+'[4]Проверочная  таблица'!IU16+'[4]Проверочная  таблица'!IV16)/1000</f>
        <v>121.10507</v>
      </c>
      <c r="CS18" s="199">
        <f t="shared" si="26"/>
        <v>100</v>
      </c>
      <c r="CT18" s="354"/>
      <c r="CU18" s="134">
        <f>('[4]Проверочная  таблица'!IB16+'[4]Проверочная  таблица'!IC16+'[4]Проверочная  таблица'!IP16+'[4]Проверочная  таблица'!IQ16)/1000</f>
        <v>0</v>
      </c>
      <c r="CV18" s="134">
        <f>('[4]Проверочная  таблица'!IW16+'[4]Проверочная  таблица'!IX16+'[4]Проверочная  таблица'!II16+'[4]Проверочная  таблица'!IJ16)/1000</f>
        <v>0</v>
      </c>
      <c r="CW18" s="199">
        <f t="shared" si="27"/>
        <v>0</v>
      </c>
      <c r="CX18" s="354"/>
      <c r="CY18" s="134">
        <f>('[4]Проверочная  таблица'!GY16+'[4]Проверочная  таблица'!HE16)/1000</f>
        <v>1348.2329999999999</v>
      </c>
      <c r="CZ18" s="134">
        <f>('[4]Проверочная  таблица'!HB16+'[4]Проверочная  таблица'!HH16)/1000</f>
        <v>1348.2329999999999</v>
      </c>
      <c r="DA18" s="199">
        <f t="shared" si="28"/>
        <v>100</v>
      </c>
      <c r="DB18" s="354"/>
      <c r="DC18" s="134">
        <f>('[4]Проверочная  таблица'!GS16)/1000</f>
        <v>0</v>
      </c>
      <c r="DD18" s="134">
        <f>('[4]Проверочная  таблица'!GV16)/1000</f>
        <v>0</v>
      </c>
      <c r="DE18" s="199">
        <f t="shared" si="3"/>
        <v>0</v>
      </c>
      <c r="DF18" s="354"/>
      <c r="DG18" s="134">
        <f>'[4]Прочая  субсидия_МР  и  ГО'!P12/1000</f>
        <v>0</v>
      </c>
      <c r="DH18" s="134">
        <f>'[4]Прочая  субсидия_МР  и  ГО'!Q12/1000</f>
        <v>0</v>
      </c>
      <c r="DI18" s="199">
        <f t="shared" si="29"/>
        <v>0</v>
      </c>
      <c r="DJ18" s="354"/>
      <c r="DK18" s="134">
        <f>'[4]Прочая  субсидия_МР  и  ГО'!R12/1000</f>
        <v>0</v>
      </c>
      <c r="DL18" s="134">
        <f>'[4]Прочая  субсидия_МР  и  ГО'!S12/1000</f>
        <v>0</v>
      </c>
      <c r="DM18" s="199">
        <f t="shared" si="30"/>
        <v>0</v>
      </c>
      <c r="DN18" s="354"/>
      <c r="DO18" s="134">
        <f>'[4]Прочая  субсидия_МР  и  ГО'!T12/1000</f>
        <v>115.83</v>
      </c>
      <c r="DP18" s="134">
        <f>'[4]Прочая  субсидия_МР  и  ГО'!U12/1000</f>
        <v>115.83</v>
      </c>
      <c r="DQ18" s="199">
        <f t="shared" si="31"/>
        <v>100</v>
      </c>
      <c r="DR18" s="354"/>
      <c r="DS18" s="134">
        <f>('[4]Прочая  субсидия_МР  и  ГО'!V12+'[4]Прочая  субсидия_БП'!N12)/1000</f>
        <v>1031.7950000000001</v>
      </c>
      <c r="DT18" s="134">
        <f>('[4]Прочая  субсидия_МР  и  ГО'!W12+'[4]Прочая  субсидия_БП'!O12)/1000</f>
        <v>1031.7950000000001</v>
      </c>
      <c r="DU18" s="199">
        <f t="shared" si="32"/>
        <v>100</v>
      </c>
      <c r="DV18" s="354"/>
      <c r="DW18" s="134">
        <f>('[4]Проверочная  таблица'!AM16+'[4]Проверочная  таблица'!AW16+'[4]Прочая  субсидия_МР  и  ГО'!X12+'[4]Прочая  субсидия_БП'!T12)/1000</f>
        <v>38846.493999999999</v>
      </c>
      <c r="DX18" s="134">
        <f>('[4]Проверочная  таблица'!AR16+'[4]Проверочная  таблица'!BC16+'[4]Прочая  субсидия_МР  и  ГО'!Y12+'[4]Прочая  субсидия_БП'!U12)/1000</f>
        <v>38846.493999999999</v>
      </c>
      <c r="DY18" s="199">
        <f t="shared" si="33"/>
        <v>100</v>
      </c>
      <c r="DZ18" s="354"/>
      <c r="EA18" s="134">
        <f>'[4]Проверочная  таблица'!DC16/1000</f>
        <v>0</v>
      </c>
      <c r="EB18" s="134">
        <f>'[4]Проверочная  таблица'!DD16/1000</f>
        <v>0</v>
      </c>
      <c r="EC18" s="199">
        <f t="shared" si="34"/>
        <v>0</v>
      </c>
      <c r="ED18" s="354"/>
      <c r="EE18" s="134">
        <f>('[4]Проверочная  таблица'!DE16+'[4]Проверочная  таблица'!DG16)/1000</f>
        <v>0</v>
      </c>
      <c r="EF18" s="134">
        <f>('[4]Проверочная  таблица'!DF16+'[4]Проверочная  таблица'!DH16)/1000</f>
        <v>0</v>
      </c>
      <c r="EG18" s="199">
        <f t="shared" si="35"/>
        <v>0</v>
      </c>
      <c r="EH18" s="354"/>
      <c r="EI18" s="134">
        <f>('[4]Проверочная  таблица'!DM16+'[4]Проверочная  таблица'!DO16)/1000</f>
        <v>0</v>
      </c>
      <c r="EJ18" s="134">
        <f>('[4]Проверочная  таблица'!DP16+'[4]Проверочная  таблица'!DN16)/1000</f>
        <v>0</v>
      </c>
      <c r="EK18" s="199">
        <f t="shared" si="36"/>
        <v>0</v>
      </c>
      <c r="EL18" s="354"/>
      <c r="EM18" s="134">
        <f>'[4]Проверочная  таблица'!EY16/1000</f>
        <v>0</v>
      </c>
      <c r="EN18" s="134">
        <f>'[4]Проверочная  таблица'!FB16/1000</f>
        <v>0</v>
      </c>
      <c r="EO18" s="199">
        <f t="shared" si="37"/>
        <v>0</v>
      </c>
      <c r="EP18" s="354"/>
      <c r="EQ18" s="134">
        <f>'[4]Прочая  субсидия_МР  и  ГО'!Z12/1000</f>
        <v>139.167</v>
      </c>
      <c r="ER18" s="134">
        <f>'[4]Прочая  субсидия_МР  и  ГО'!AA12/1000</f>
        <v>139.167</v>
      </c>
      <c r="ES18" s="199">
        <f t="shared" si="38"/>
        <v>100</v>
      </c>
      <c r="ET18" s="354"/>
      <c r="EU18" s="134">
        <f>('[4]Прочая  субсидия_МР  и  ГО'!AB12+'[4]Прочая  субсидия_БП'!Z12)/1000</f>
        <v>427.20840000000004</v>
      </c>
      <c r="EV18" s="134">
        <f>('[4]Прочая  субсидия_МР  и  ГО'!AC12+'[4]Прочая  субсидия_БП'!AA12)/1000</f>
        <v>427.20840000000004</v>
      </c>
      <c r="EW18" s="199">
        <f t="shared" si="39"/>
        <v>100</v>
      </c>
      <c r="EX18" s="354"/>
      <c r="EY18" s="134">
        <f>('[4]Проверочная  таблица'!FV16+'[4]Проверочная  таблица'!FW16+'[4]Проверочная  таблица'!GB16+'[4]Проверочная  таблица'!GC16)/1000</f>
        <v>0</v>
      </c>
      <c r="EZ18" s="134">
        <f>('[4]Проверочная  таблица'!FY16+'[4]Проверочная  таблица'!FZ16+'[4]Проверочная  таблица'!GE16+'[4]Проверочная  таблица'!GF16)/1000</f>
        <v>0</v>
      </c>
      <c r="FA18" s="199">
        <f t="shared" si="40"/>
        <v>0</v>
      </c>
      <c r="FB18" s="354"/>
      <c r="FC18" s="134">
        <f>('[4]Прочая  субсидия_БП'!AF12+'[4]Прочая  субсидия_МР  и  ГО'!AD12)/1000</f>
        <v>190</v>
      </c>
      <c r="FD18" s="134">
        <f>('[4]Прочая  субсидия_БП'!AG12+'[4]Прочая  субсидия_МР  и  ГО'!AE12)/1000</f>
        <v>190</v>
      </c>
      <c r="FE18" s="199">
        <f t="shared" si="41"/>
        <v>100</v>
      </c>
      <c r="FF18" s="354"/>
      <c r="FG18" s="134">
        <f>'[4]Проверочная  таблица'!KL16/1000</f>
        <v>0</v>
      </c>
      <c r="FH18" s="134">
        <f>'[4]Проверочная  таблица'!KS16/1000</f>
        <v>0</v>
      </c>
      <c r="FI18" s="199">
        <f t="shared" si="42"/>
        <v>0</v>
      </c>
      <c r="FJ18" s="354"/>
      <c r="FK18" s="134">
        <f>('[4]Проверочная  таблица'!KM16+'[4]Проверочная  таблица'!KN16)/1000</f>
        <v>0</v>
      </c>
      <c r="FL18" s="134">
        <f>('[4]Проверочная  таблица'!KT16+'[4]Проверочная  таблица'!KU16)/1000</f>
        <v>0</v>
      </c>
      <c r="FM18" s="199">
        <f t="shared" si="43"/>
        <v>0</v>
      </c>
      <c r="FN18" s="354"/>
      <c r="FO18" s="134">
        <f>'[4]Проверочная  таблица'!KO16/1000</f>
        <v>0</v>
      </c>
      <c r="FP18" s="134">
        <f>'[4]Проверочная  таблица'!KV16/1000</f>
        <v>0</v>
      </c>
      <c r="FQ18" s="199">
        <f t="shared" si="44"/>
        <v>0</v>
      </c>
      <c r="FR18" s="354"/>
      <c r="FS18" s="134">
        <f>'[4]Проверочная  таблица'!KZ16/1000</f>
        <v>0</v>
      </c>
      <c r="FT18" s="134">
        <f>'[4]Проверочная  таблица'!LB16/1000</f>
        <v>0</v>
      </c>
      <c r="FU18" s="199">
        <f t="shared" si="45"/>
        <v>0</v>
      </c>
      <c r="FV18" s="354"/>
      <c r="FW18" s="134">
        <f>('[4]Проверочная  таблица'!KP16+'[4]Проверочная  таблица'!KQ16)/1000</f>
        <v>0</v>
      </c>
      <c r="FX18" s="134">
        <f>('[4]Проверочная  таблица'!KW16+'[4]Проверочная  таблица'!KX16)/1000</f>
        <v>0</v>
      </c>
      <c r="FY18" s="199">
        <f t="shared" si="46"/>
        <v>0</v>
      </c>
      <c r="FZ18" s="354"/>
      <c r="GA18" s="134">
        <f>('[4]Прочая  субсидия_МР  и  ГО'!AF12+'[4]Прочая  субсидия_БП'!AL12)/1000</f>
        <v>17621.550999999999</v>
      </c>
      <c r="GB18" s="134">
        <f>('[4]Прочая  субсидия_МР  и  ГО'!AG12+'[4]Прочая  субсидия_БП'!AM12)/1000</f>
        <v>16248.64733</v>
      </c>
      <c r="GC18" s="199">
        <f t="shared" si="47"/>
        <v>92.2089510168543</v>
      </c>
      <c r="GD18" s="354"/>
      <c r="GE18" s="134">
        <f>('[4]Прочая  субсидия_МР  и  ГО'!AH12)/1000</f>
        <v>0</v>
      </c>
      <c r="GF18" s="134">
        <f>('[4]Прочая  субсидия_МР  и  ГО'!AI12)/1000</f>
        <v>0</v>
      </c>
      <c r="GG18" s="199">
        <f t="shared" si="48"/>
        <v>0</v>
      </c>
      <c r="GH18" s="354"/>
      <c r="GI18" s="134">
        <f>'[4]Прочая  субсидия_МР  и  ГО'!AJ12/1000</f>
        <v>0</v>
      </c>
      <c r="GJ18" s="134">
        <f>'[4]Прочая  субсидия_МР  и  ГО'!AK12/1000</f>
        <v>0</v>
      </c>
      <c r="GK18" s="199">
        <f t="shared" si="49"/>
        <v>0</v>
      </c>
      <c r="GL18" s="354"/>
      <c r="GM18" s="134">
        <f>('[4]Проверочная  таблица'!ND16+'[4]Проверочная  таблица'!NE16)/1000</f>
        <v>0</v>
      </c>
      <c r="GN18" s="134">
        <f>('[4]Проверочная  таблица'!NG16+'[4]Проверочная  таблица'!NH16)/1000</f>
        <v>0</v>
      </c>
      <c r="GO18" s="199">
        <f t="shared" si="50"/>
        <v>0</v>
      </c>
      <c r="GP18" s="354"/>
      <c r="GQ18" s="134">
        <f>('[4]Проверочная  таблица'!OJ16+'[4]Проверочная  таблица'!OK16)/1000</f>
        <v>40664.583330000001</v>
      </c>
      <c r="GR18" s="134">
        <f>('[4]Проверочная  таблица'!OS16+'[4]Проверочная  таблица'!OT16)/1000</f>
        <v>40664.583310000002</v>
      </c>
      <c r="GS18" s="199">
        <f t="shared" si="51"/>
        <v>99.999999950817156</v>
      </c>
      <c r="GT18" s="354"/>
      <c r="GU18" s="134">
        <f>'[4]Проверочная  таблица'!AX16/1000</f>
        <v>0</v>
      </c>
      <c r="GV18" s="134">
        <f>'[4]Проверочная  таблица'!BD16/1000</f>
        <v>0</v>
      </c>
      <c r="GW18" s="199">
        <f t="shared" si="52"/>
        <v>0</v>
      </c>
      <c r="GX18" s="354"/>
      <c r="GY18" s="134">
        <f>('[4]Проверочная  таблица'!NV16+'[4]Проверочная  таблица'!NW16+'[4]Проверочная  таблица'!OL16+'[4]Проверочная  таблица'!OM16)/1000</f>
        <v>0</v>
      </c>
      <c r="GZ18" s="134">
        <f>('[4]Проверочная  таблица'!OC16+'[4]Проверочная  таблица'!OD16+'[4]Проверочная  таблица'!OU16+'[4]Проверочная  таблица'!OV16)/1000</f>
        <v>0</v>
      </c>
      <c r="HA18" s="199">
        <f t="shared" si="53"/>
        <v>0</v>
      </c>
      <c r="HB18" s="354"/>
      <c r="HC18" s="134">
        <f>('[4]Проверочная  таблица'!AY16+'[4]Проверочная  таблица'!AN16)/1000</f>
        <v>0</v>
      </c>
      <c r="HD18" s="134">
        <f>('[4]Проверочная  таблица'!AS16+'[4]Проверочная  таблица'!BE16)/1000</f>
        <v>0</v>
      </c>
      <c r="HE18" s="199">
        <f t="shared" si="54"/>
        <v>0</v>
      </c>
      <c r="HF18" s="354"/>
      <c r="HG18" s="134">
        <f>('[4]Проверочная  таблица'!NZ16+'[4]Проверочная  таблица'!OP16+'[4]Проверочная  таблица'!OA16+'[4]Проверочная  таблица'!OQ16)/1000</f>
        <v>0</v>
      </c>
      <c r="HH18" s="134">
        <f>('[4]Проверочная  таблица'!OG16+'[4]Проверочная  таблица'!OY16+'[4]Проверочная  таблица'!OZ16+'[4]Проверочная  таблица'!OH16)/1000</f>
        <v>0</v>
      </c>
      <c r="HI18" s="199">
        <f t="shared" si="55"/>
        <v>0</v>
      </c>
      <c r="HJ18" s="354"/>
      <c r="HK18" s="134">
        <f>('[4]Проверочная  таблица'!NX16+'[4]Проверочная  таблица'!NY16+'[4]Проверочная  таблица'!ON16+'[4]Проверочная  таблица'!OO16)/1000</f>
        <v>0</v>
      </c>
      <c r="HL18" s="134">
        <f>('[4]Проверочная  таблица'!OW16+'[4]Проверочная  таблица'!OX16+'[4]Проверочная  таблица'!OE16+'[4]Проверочная  таблица'!OF16)/1000</f>
        <v>0</v>
      </c>
      <c r="HM18" s="199">
        <f t="shared" si="56"/>
        <v>0</v>
      </c>
      <c r="HN18" s="354"/>
      <c r="HO18" s="134">
        <f>('[4]Проверочная  таблица'!AO16+'[4]Проверочная  таблица'!AZ16)/1000</f>
        <v>0</v>
      </c>
      <c r="HP18" s="134">
        <f>('[4]Проверочная  таблица'!AT16+'[4]Проверочная  таблица'!BF16)/1000</f>
        <v>0</v>
      </c>
      <c r="HQ18" s="199">
        <f t="shared" si="57"/>
        <v>0</v>
      </c>
      <c r="HR18" s="354"/>
      <c r="HS18" s="134">
        <f>'[4]Прочая  субсидия_МР  и  ГО'!AL12/1000</f>
        <v>746.37183999999991</v>
      </c>
      <c r="HT18" s="134">
        <f>'[4]Прочая  субсидия_МР  и  ГО'!AM12/1000</f>
        <v>746.37183999999991</v>
      </c>
      <c r="HU18" s="199">
        <f t="shared" si="58"/>
        <v>100</v>
      </c>
      <c r="HV18" s="354"/>
      <c r="HW18" s="134">
        <f>('[4]Проверочная  таблица'!CF16+'[4]Проверочная  таблица'!CP16)/1000</f>
        <v>0</v>
      </c>
      <c r="HX18" s="134">
        <f>('[4]Проверочная  таблица'!CK16+'[4]Проверочная  таблица'!CU16)/1000</f>
        <v>0</v>
      </c>
      <c r="HY18" s="199">
        <f t="shared" si="59"/>
        <v>0</v>
      </c>
      <c r="HZ18" s="354"/>
      <c r="IA18" s="134">
        <f>('[4]Проверочная  таблица'!CG16+'[4]Проверочная  таблица'!CQ16)/1000</f>
        <v>29917.660110000001</v>
      </c>
      <c r="IB18" s="134">
        <f>('[4]Проверочная  таблица'!CL16+'[4]Проверочная  таблица'!CV16)/1000</f>
        <v>29917.660110000001</v>
      </c>
      <c r="IC18" s="199">
        <f t="shared" si="60"/>
        <v>100</v>
      </c>
      <c r="ID18" s="354"/>
      <c r="IE18" s="134">
        <f>('[4]Прочая  субсидия_МР  и  ГО'!AN12+'[4]Прочая  субсидия_БП'!AR12)/1000</f>
        <v>0</v>
      </c>
      <c r="IF18" s="134">
        <f>('[4]Прочая  субсидия_МР  и  ГО'!AO12+'[4]Прочая  субсидия_БП'!AS12)/1000</f>
        <v>0</v>
      </c>
      <c r="IG18" s="199">
        <f t="shared" si="61"/>
        <v>0</v>
      </c>
      <c r="IH18" s="354"/>
      <c r="II18" s="134">
        <f>('[4]Проверочная  таблица'!CH16+'[4]Проверочная  таблица'!CR16)/1000</f>
        <v>0</v>
      </c>
      <c r="IJ18" s="134">
        <f>('[4]Проверочная  таблица'!CM16+'[4]Проверочная  таблица'!CW16)/1000</f>
        <v>0</v>
      </c>
      <c r="IK18" s="199">
        <f t="shared" si="62"/>
        <v>0</v>
      </c>
      <c r="IL18" s="354"/>
      <c r="IM18" s="134">
        <f>('[4]Проверочная  таблица'!CI16+'[4]Проверочная  таблица'!CS16)/1000</f>
        <v>0</v>
      </c>
      <c r="IN18" s="134">
        <f>('[4]Проверочная  таблица'!CN16+'[4]Проверочная  таблица'!CX16)/1000</f>
        <v>0</v>
      </c>
      <c r="IO18" s="199">
        <f t="shared" si="63"/>
        <v>0</v>
      </c>
      <c r="IP18" s="354"/>
      <c r="IQ18" s="134">
        <f>('[4]Прочая  субсидия_БП'!AX12+'[4]Прочая  субсидия_МР  и  ГО'!AP12)/1000</f>
        <v>0</v>
      </c>
      <c r="IR18" s="134">
        <f>('[4]Прочая  субсидия_БП'!AY12+'[4]Прочая  субсидия_МР  и  ГО'!AQ12)/1000</f>
        <v>0</v>
      </c>
      <c r="IS18" s="199">
        <f t="shared" si="64"/>
        <v>0</v>
      </c>
      <c r="IT18" s="354"/>
      <c r="IU18" s="134">
        <f>'[4]Прочая  субсидия_МР  и  ГО'!AR12/1000</f>
        <v>0</v>
      </c>
      <c r="IV18" s="134">
        <f>'[4]Прочая  субсидия_МР  и  ГО'!AS12/1000</f>
        <v>0</v>
      </c>
      <c r="IW18" s="199">
        <f t="shared" si="65"/>
        <v>0</v>
      </c>
      <c r="IX18" s="354"/>
      <c r="IY18" s="134">
        <f>'[4]Прочая  субсидия_МР  и  ГО'!AT12/1000</f>
        <v>0</v>
      </c>
      <c r="IZ18" s="134">
        <f>'[4]Прочая  субсидия_МР  и  ГО'!AU12/1000</f>
        <v>0</v>
      </c>
      <c r="JA18" s="199">
        <f t="shared" si="66"/>
        <v>0</v>
      </c>
      <c r="JB18" s="354"/>
      <c r="JC18" s="134">
        <f>('[4]Прочая  субсидия_МР  и  ГО'!AV12+'[4]Прочая  субсидия_БП'!BD12)/1000</f>
        <v>3150</v>
      </c>
      <c r="JD18" s="134">
        <f>('[4]Прочая  субсидия_МР  и  ГО'!AW12+'[4]Прочая  субсидия_БП'!BE12)/1000</f>
        <v>3150</v>
      </c>
      <c r="JE18" s="199">
        <f t="shared" si="67"/>
        <v>100</v>
      </c>
      <c r="JF18" s="354"/>
      <c r="JG18" s="134"/>
      <c r="JH18" s="134"/>
      <c r="JI18" s="199">
        <f t="shared" si="68"/>
        <v>0</v>
      </c>
      <c r="JJ18" s="354"/>
      <c r="JK18" s="134">
        <f>('[4]Прочая  субсидия_БП'!BJ12+'[4]Прочая  субсидия_МР  и  ГО'!AX12)/1000</f>
        <v>0</v>
      </c>
      <c r="JL18" s="134">
        <f>('[4]Прочая  субсидия_БП'!BK12+'[4]Прочая  субсидия_МР  и  ГО'!AY12)/1000</f>
        <v>0</v>
      </c>
      <c r="JM18" s="199">
        <f t="shared" si="69"/>
        <v>0</v>
      </c>
      <c r="JN18" s="354"/>
      <c r="JO18" s="134">
        <f>('[4]Прочая  субсидия_МР  и  ГО'!AZ12+'[4]Прочая  субсидия_БП'!BP12)/1000</f>
        <v>0</v>
      </c>
      <c r="JP18" s="134">
        <f>('[4]Прочая  субсидия_МР  и  ГО'!BA12+'[4]Прочая  субсидия_БП'!BQ12)/1000</f>
        <v>0</v>
      </c>
      <c r="JQ18" s="199">
        <f t="shared" si="70"/>
        <v>0</v>
      </c>
      <c r="JR18" s="354"/>
      <c r="JS18" s="134">
        <f>('[4]Прочая  субсидия_МР  и  ГО'!BB12+'[4]Прочая  субсидия_БП'!BV12)/1000</f>
        <v>799.1</v>
      </c>
      <c r="JT18" s="134">
        <f>('[4]Прочая  субсидия_МР  и  ГО'!BC12+'[4]Прочая  субсидия_БП'!BW12)/1000</f>
        <v>779.46349999999995</v>
      </c>
      <c r="JU18" s="199">
        <f t="shared" si="71"/>
        <v>97.542673007133018</v>
      </c>
      <c r="JV18" s="354"/>
      <c r="JW18" s="134">
        <f>('[4]Прочая  субсидия_БП'!CB12+'[4]Прочая  субсидия_МР  и  ГО'!BD12)/1000</f>
        <v>815.98325</v>
      </c>
      <c r="JX18" s="134">
        <f>('[4]Прочая  субсидия_БП'!CC12+'[4]Прочая  субсидия_МР  и  ГО'!BE12)/1000</f>
        <v>809.10428000000002</v>
      </c>
      <c r="JY18" s="199">
        <f t="shared" si="72"/>
        <v>99.156971665778684</v>
      </c>
      <c r="JZ18" s="354"/>
      <c r="KA18" s="134">
        <f>('[4]Проверочная  таблица'!LH16+'[4]Проверочная  таблица'!LI16+'[4]Проверочная  таблица'!LV16+'[4]Проверочная  таблица'!LW16)/1000</f>
        <v>0</v>
      </c>
      <c r="KB18" s="134">
        <f>('[4]Проверочная  таблица'!LO16+'[4]Проверочная  таблица'!LP16+'[4]Проверочная  таблица'!MA16+'[4]Проверочная  таблица'!MB16)/1000</f>
        <v>0</v>
      </c>
      <c r="KC18" s="199">
        <f t="shared" si="73"/>
        <v>0</v>
      </c>
      <c r="KD18" s="354"/>
      <c r="KE18" s="134">
        <f>('[4]Проверочная  таблица'!LK16+'[4]Проверочная  таблица'!LJ16+'[4]Проверочная  таблица'!LY16+'[4]Проверочная  таблица'!LX16)/1000</f>
        <v>0</v>
      </c>
      <c r="KF18" s="134">
        <f>('[4]Проверочная  таблица'!LR16+'[4]Проверочная  таблица'!LQ16+'[4]Проверочная  таблица'!MD16+'[4]Проверочная  таблица'!MC16)/1000</f>
        <v>0</v>
      </c>
      <c r="KG18" s="199">
        <f t="shared" si="74"/>
        <v>0</v>
      </c>
      <c r="KH18" s="354"/>
      <c r="KI18" s="134">
        <f>('[4]Проверочная  таблица'!LL16+'[4]Проверочная  таблица'!LM16)/1000</f>
        <v>0</v>
      </c>
      <c r="KJ18" s="134">
        <f>('[4]Проверочная  таблица'!LS16+'[4]Проверочная  таблица'!LT16)/1000</f>
        <v>0</v>
      </c>
      <c r="KK18" s="199">
        <f t="shared" si="75"/>
        <v>0</v>
      </c>
      <c r="KL18" s="354"/>
      <c r="KM18" s="134">
        <f>('[4]Прочая  субсидия_МР  и  ГО'!BF12+'[4]Прочая  субсидия_БП'!CH12)/1000</f>
        <v>56521.353000000003</v>
      </c>
      <c r="KN18" s="134">
        <f>('[4]Прочая  субсидия_МР  и  ГО'!BG12+'[4]Прочая  субсидия_БП'!CI12)/1000</f>
        <v>56521.353000000003</v>
      </c>
      <c r="KO18" s="199">
        <f t="shared" si="76"/>
        <v>100</v>
      </c>
      <c r="KP18" s="354"/>
      <c r="KQ18" s="134">
        <f>('[4]Прочая  субсидия_МР  и  ГО'!BH12+'[4]Прочая  субсидия_БП'!CN12)/1000</f>
        <v>9215.4167400000006</v>
      </c>
      <c r="KR18" s="134">
        <f>('[4]Прочая  субсидия_МР  и  ГО'!BI12+'[4]Прочая  субсидия_БП'!CO12)/1000</f>
        <v>9215.4167400000006</v>
      </c>
      <c r="KS18" s="199">
        <f t="shared" si="77"/>
        <v>100</v>
      </c>
      <c r="KT18" s="354"/>
      <c r="KU18" s="201">
        <f>'[4]Проверочная  таблица'!QK16/1000</f>
        <v>33202.845910000004</v>
      </c>
      <c r="KV18" s="201">
        <f>'[4]Проверочная  таблица'!QL16/1000</f>
        <v>33202.845910000004</v>
      </c>
      <c r="KW18" s="202">
        <f t="shared" si="78"/>
        <v>100</v>
      </c>
      <c r="KY18" s="203">
        <f>C18-'[5]Сводная  таблица'!F13/1000</f>
        <v>0</v>
      </c>
      <c r="KZ18" s="203">
        <f>C18-'[4]Проверочная  таблица'!AI16/1000</f>
        <v>0</v>
      </c>
    </row>
    <row r="19" spans="1:312" ht="21.75" customHeight="1">
      <c r="A19" s="135" t="s">
        <v>34</v>
      </c>
      <c r="B19" s="158">
        <f t="shared" si="4"/>
        <v>0</v>
      </c>
      <c r="C19" s="509">
        <f>K19+O19+S19+W19+AA19+AM19+AE19+AU19+AI19+AY19+BC19+BG19+BK19+BO19+BS19+CE19+CI19+CM19+CQ19+CU19+CY19+DC19+DG19+DK19+DO19+DS19+DW19+EI19+EQ19+EU19+FC19+FG19+FW19+FK19+FS19+GA19+GE19+GI19+GM19+GQ19+GY19+HC19+HG19+HK19+HO19+HS19+HW19+IA19+IM19+IE19+IQ19+IU19+IY19+JC19+JK19+JO19+JS19+JW19+KA19+KE19+KM19+KQ19+KU19+BW19+GU19+II19+EE19+KI19+EM19+EY19+EA19+FO19</f>
        <v>139881.10405999998</v>
      </c>
      <c r="D19" s="158">
        <f>L19+P19+T19+X19+AB19+AN19+AF19+AV19+AJ19+AZ19+BD19+BH19+BL19+BP19+BT19+CF19+CJ19+CN19+CR19+CV19+CZ19+DD19+DH19+DL19+DP19+DT19+DX19+EJ19+ER19+EV19+FD19+FH19+FX19+FL19+FT19+GB19+GF19+GJ19+GN19+GR19+GZ19+HD19+HH19+HL19+HP19+HT19+HX19+IB19+IN19+IF19+IR19+IV19+IZ19+JD19+JL19+JP19+JT19+JX19+KB19+KF19+KN19+KR19+KV19+BX19+GV19+IJ19+EF19+KJ19+EN19+EZ19+EB19+FP19</f>
        <v>137517.24056000001</v>
      </c>
      <c r="E19" s="157">
        <f>'[3]Исполнение для администрации_КБ'!Q19</f>
        <v>139881.10406000004</v>
      </c>
      <c r="F19" s="156">
        <f t="shared" si="5"/>
        <v>0</v>
      </c>
      <c r="G19" s="204">
        <f>'[3]Исполнение для администрации_КБ'!R19</f>
        <v>137517.24056000001</v>
      </c>
      <c r="H19" s="204">
        <f t="shared" si="6"/>
        <v>0</v>
      </c>
      <c r="I19" s="205">
        <f t="shared" si="7"/>
        <v>98.310090904782939</v>
      </c>
      <c r="J19" s="354"/>
      <c r="K19" s="134">
        <f>'[4]Проверочная  таблица'!DV17/1000</f>
        <v>0</v>
      </c>
      <c r="L19" s="134">
        <f>'[4]Проверочная  таблица'!ED17/1000</f>
        <v>0</v>
      </c>
      <c r="M19" s="199">
        <f t="shared" si="8"/>
        <v>0</v>
      </c>
      <c r="N19" s="354"/>
      <c r="O19" s="134">
        <f>('[4]Проверочная  таблица'!DW17+'[4]Проверочная  таблица'!DX17)/1000</f>
        <v>0</v>
      </c>
      <c r="P19" s="134">
        <f>('[4]Проверочная  таблица'!EE17+'[4]Проверочная  таблица'!EF17)/1000</f>
        <v>0</v>
      </c>
      <c r="Q19" s="199">
        <f t="shared" si="9"/>
        <v>0</v>
      </c>
      <c r="R19" s="199"/>
      <c r="S19" s="200">
        <f>('[4]Проверочная  таблица'!DY17+'[4]Проверочная  таблица'!DZ17)/1000</f>
        <v>0</v>
      </c>
      <c r="T19" s="134">
        <f>('[4]Проверочная  таблица'!EG17+'[4]Проверочная  таблица'!EH17)/1000</f>
        <v>0</v>
      </c>
      <c r="U19" s="199">
        <f t="shared" si="10"/>
        <v>0</v>
      </c>
      <c r="V19" s="199"/>
      <c r="W19" s="200">
        <f>'[4]Проверочная  таблица'!EA17/1000</f>
        <v>0</v>
      </c>
      <c r="X19" s="134">
        <f>'[4]Проверочная  таблица'!EI17/1000</f>
        <v>0</v>
      </c>
      <c r="Y19" s="199">
        <f t="shared" si="11"/>
        <v>0</v>
      </c>
      <c r="Z19" s="199"/>
      <c r="AA19" s="200">
        <f>('[4]Проверочная  таблица'!EB17+'[4]Проверочная  таблица'!EL17)/1000</f>
        <v>0</v>
      </c>
      <c r="AB19" s="134">
        <f>('[4]Проверочная  таблица'!EJ17+'[4]Проверочная  таблица'!EN17)/1000</f>
        <v>0</v>
      </c>
      <c r="AC19" s="199">
        <f t="shared" si="12"/>
        <v>0</v>
      </c>
      <c r="AD19" s="199"/>
      <c r="AE19" s="134">
        <f>('[4]Проверочная  таблица'!FF17+'[4]Проверочная  таблица'!FG17)/1000</f>
        <v>0</v>
      </c>
      <c r="AF19" s="134">
        <f>('[4]Проверочная  таблица'!FK17+'[4]Проверочная  таблица'!FL17)/1000</f>
        <v>0</v>
      </c>
      <c r="AG19" s="199">
        <f t="shared" si="13"/>
        <v>0</v>
      </c>
      <c r="AH19" s="354"/>
      <c r="AI19" s="134">
        <f>('[4]Проверочная  таблица'!FH17+'[4]Проверочная  таблица'!FI17)/1000</f>
        <v>0</v>
      </c>
      <c r="AJ19" s="134">
        <f>('[4]Проверочная  таблица'!FM17+'[4]Проверочная  таблица'!FN17)/1000</f>
        <v>0</v>
      </c>
      <c r="AK19" s="199">
        <f t="shared" si="0"/>
        <v>0</v>
      </c>
      <c r="AL19" s="354"/>
      <c r="AM19" s="134">
        <f>('[4]Прочая  субсидия_МР  и  ГО'!D13)/1000</f>
        <v>396</v>
      </c>
      <c r="AN19" s="134">
        <f>('[4]Прочая  субсидия_МР  и  ГО'!E13)/1000</f>
        <v>396</v>
      </c>
      <c r="AO19" s="199">
        <f t="shared" si="14"/>
        <v>100</v>
      </c>
      <c r="AP19" s="354"/>
      <c r="AQ19" s="134"/>
      <c r="AR19" s="134"/>
      <c r="AS19" s="199">
        <f t="shared" si="15"/>
        <v>0</v>
      </c>
      <c r="AT19" s="354"/>
      <c r="AU19" s="134">
        <f>'[4]Прочая  субсидия_МР  и  ГО'!F13/1000</f>
        <v>0</v>
      </c>
      <c r="AV19" s="134">
        <f>'[4]Прочая  субсидия_МР  и  ГО'!G13/1000</f>
        <v>0</v>
      </c>
      <c r="AW19" s="199">
        <f t="shared" si="16"/>
        <v>0</v>
      </c>
      <c r="AX19" s="354"/>
      <c r="AY19" s="134">
        <f>'[4]Прочая  субсидия_МР  и  ГО'!H13/1000</f>
        <v>5596.5936900000006</v>
      </c>
      <c r="AZ19" s="134">
        <f>'[4]Прочая  субсидия_МР  и  ГО'!I13/1000</f>
        <v>5596.5936900000006</v>
      </c>
      <c r="BA19" s="199">
        <f t="shared" si="17"/>
        <v>100</v>
      </c>
      <c r="BB19" s="354"/>
      <c r="BC19" s="134">
        <f>'[4]Прочая  субсидия_МР  и  ГО'!J13/1000</f>
        <v>71.537100000000009</v>
      </c>
      <c r="BD19" s="134">
        <f>'[4]Прочая  субсидия_МР  и  ГО'!K13/1000</f>
        <v>71.537100000000009</v>
      </c>
      <c r="BE19" s="199">
        <f t="shared" si="18"/>
        <v>100</v>
      </c>
      <c r="BF19" s="354"/>
      <c r="BG19" s="134">
        <f>'[4]Прочая  субсидия_МР  и  ГО'!L13/1000</f>
        <v>0</v>
      </c>
      <c r="BH19" s="134">
        <f>'[4]Прочая  субсидия_МР  и  ГО'!M13/1000</f>
        <v>0</v>
      </c>
      <c r="BI19" s="199">
        <f t="shared" si="19"/>
        <v>0</v>
      </c>
      <c r="BJ19" s="354"/>
      <c r="BK19" s="134">
        <f>'[4]Проверочная  таблица'!ES17/1000</f>
        <v>0</v>
      </c>
      <c r="BL19" s="134">
        <f>'[4]Проверочная  таблица'!EV17/1000</f>
        <v>0</v>
      </c>
      <c r="BM19" s="199">
        <f t="shared" si="20"/>
        <v>0</v>
      </c>
      <c r="BN19" s="354"/>
      <c r="BO19" s="134">
        <f>'[4]Проверочная  таблица'!FO17/1000</f>
        <v>0</v>
      </c>
      <c r="BP19" s="134">
        <f>'[4]Проверочная  таблица'!FR17/1000</f>
        <v>0</v>
      </c>
      <c r="BQ19" s="199">
        <f t="shared" si="21"/>
        <v>0</v>
      </c>
      <c r="BR19" s="354"/>
      <c r="BS19" s="134">
        <f>('[4]Проверочная  таблица'!KB17+'[4]Проверочная  таблица'!KC17)/1000</f>
        <v>0</v>
      </c>
      <c r="BT19" s="134">
        <f>('[4]Проверочная  таблица'!KG17+'[4]Проверочная  таблица'!KH17)/1000</f>
        <v>0</v>
      </c>
      <c r="BU19" s="199">
        <f t="shared" si="22"/>
        <v>0</v>
      </c>
      <c r="BV19" s="354"/>
      <c r="BW19" s="134">
        <f>('[4]Проверочная  таблица'!KD17+'[4]Проверочная  таблица'!KE17)/1000</f>
        <v>0</v>
      </c>
      <c r="BX19" s="134">
        <f>('[4]Проверочная  таблица'!KI17+'[4]Проверочная  таблица'!KJ17)/1000</f>
        <v>0</v>
      </c>
      <c r="BY19" s="199">
        <f t="shared" si="23"/>
        <v>0</v>
      </c>
      <c r="BZ19" s="354"/>
      <c r="CA19" s="134"/>
      <c r="CB19" s="134"/>
      <c r="CC19" s="199">
        <f t="shared" si="1"/>
        <v>0</v>
      </c>
      <c r="CD19" s="354"/>
      <c r="CE19" s="134">
        <f>('[4]Проверочная  таблица'!IL17+'[4]Проверочная  таблица'!IM17+'[4]Проверочная  таблица'!HX17+'[4]Проверочная  таблица'!HY17)/1000</f>
        <v>0</v>
      </c>
      <c r="CF19" s="134">
        <f>('[4]Проверочная  таблица'!IE17+'[4]Проверочная  таблица'!IF17+'[4]Проверочная  таблица'!IS17+'[4]Проверочная  таблица'!IT17)/1000</f>
        <v>0</v>
      </c>
      <c r="CG19" s="199">
        <f t="shared" si="2"/>
        <v>0</v>
      </c>
      <c r="CH19" s="354"/>
      <c r="CI19" s="134">
        <f>('[4]Прочая  субсидия_МР  и  ГО'!N13+'[4]Прочая  субсидия_БП'!H13)/1000</f>
        <v>12.059799999999999</v>
      </c>
      <c r="CJ19" s="134">
        <f>('[4]Прочая  субсидия_МР  и  ГО'!O13+'[4]Прочая  субсидия_БП'!I13)/1000</f>
        <v>12.059799999999999</v>
      </c>
      <c r="CK19" s="199">
        <f t="shared" si="24"/>
        <v>100</v>
      </c>
      <c r="CL19" s="354"/>
      <c r="CM19" s="134">
        <f>('[4]Проверочная  таблица'!AL17+'[4]Проверочная  таблица'!AV17)/1000</f>
        <v>0</v>
      </c>
      <c r="CN19" s="134">
        <f>('[4]Проверочная  таблица'!AQ17+'[4]Проверочная  таблица'!BB17)/1000</f>
        <v>0</v>
      </c>
      <c r="CO19" s="199">
        <f t="shared" si="25"/>
        <v>0</v>
      </c>
      <c r="CP19" s="354"/>
      <c r="CQ19" s="134">
        <f>('[4]Проверочная  таблица'!HZ17+'[4]Проверочная  таблица'!IA17+'[4]Проверочная  таблица'!IN17+'[4]Проверочная  таблица'!IO17)/1000</f>
        <v>8.0736699999999999</v>
      </c>
      <c r="CR19" s="134">
        <f>('[4]Проверочная  таблица'!IG17+'[4]Проверочная  таблица'!IH17+'[4]Проверочная  таблица'!IU17+'[4]Проверочная  таблица'!IV17)/1000</f>
        <v>8.0736699999999999</v>
      </c>
      <c r="CS19" s="199">
        <f t="shared" si="26"/>
        <v>100</v>
      </c>
      <c r="CT19" s="354"/>
      <c r="CU19" s="134">
        <f>('[4]Проверочная  таблица'!IB17+'[4]Проверочная  таблица'!IC17+'[4]Проверочная  таблица'!IP17+'[4]Проверочная  таблица'!IQ17)/1000</f>
        <v>0</v>
      </c>
      <c r="CV19" s="134">
        <f>('[4]Проверочная  таблица'!IW17+'[4]Проверочная  таблица'!IX17+'[4]Проверочная  таблица'!II17+'[4]Проверочная  таблица'!IJ17)/1000</f>
        <v>0</v>
      </c>
      <c r="CW19" s="199">
        <f t="shared" si="27"/>
        <v>0</v>
      </c>
      <c r="CX19" s="354"/>
      <c r="CY19" s="134">
        <f>('[4]Проверочная  таблица'!GY17+'[4]Проверочная  таблица'!HE17)/1000</f>
        <v>1348.2339999999999</v>
      </c>
      <c r="CZ19" s="134">
        <f>('[4]Проверочная  таблица'!HB17+'[4]Проверочная  таблица'!HH17)/1000</f>
        <v>1348.2339999999999</v>
      </c>
      <c r="DA19" s="199">
        <f t="shared" si="28"/>
        <v>100</v>
      </c>
      <c r="DB19" s="354"/>
      <c r="DC19" s="134">
        <f>('[4]Проверочная  таблица'!GS17)/1000</f>
        <v>0</v>
      </c>
      <c r="DD19" s="134">
        <f>('[4]Проверочная  таблица'!GV17)/1000</f>
        <v>0</v>
      </c>
      <c r="DE19" s="199">
        <f t="shared" si="3"/>
        <v>0</v>
      </c>
      <c r="DF19" s="354"/>
      <c r="DG19" s="134">
        <f>'[4]Прочая  субсидия_МР  и  ГО'!P13/1000</f>
        <v>190.55131</v>
      </c>
      <c r="DH19" s="134">
        <f>'[4]Прочая  субсидия_МР  и  ГО'!Q13/1000</f>
        <v>190.55131</v>
      </c>
      <c r="DI19" s="199">
        <f t="shared" si="29"/>
        <v>100</v>
      </c>
      <c r="DJ19" s="354"/>
      <c r="DK19" s="134">
        <f>'[4]Прочая  субсидия_МР  и  ГО'!R13/1000</f>
        <v>81.608679999999993</v>
      </c>
      <c r="DL19" s="134">
        <f>'[4]Прочая  субсидия_МР  и  ГО'!S13/1000</f>
        <v>81.608679999999993</v>
      </c>
      <c r="DM19" s="199">
        <f t="shared" si="30"/>
        <v>100</v>
      </c>
      <c r="DN19" s="354"/>
      <c r="DO19" s="134">
        <f>'[4]Прочая  субсидия_МР  и  ГО'!T13/1000</f>
        <v>157.94999999999999</v>
      </c>
      <c r="DP19" s="134">
        <f>'[4]Прочая  субсидия_МР  и  ГО'!U13/1000</f>
        <v>157.94999999999999</v>
      </c>
      <c r="DQ19" s="199">
        <f t="shared" si="31"/>
        <v>100</v>
      </c>
      <c r="DR19" s="354"/>
      <c r="DS19" s="134">
        <f>('[4]Прочая  субсидия_МР  и  ГО'!V13+'[4]Прочая  субсидия_БП'!N13)/1000</f>
        <v>589.32000000000005</v>
      </c>
      <c r="DT19" s="134">
        <f>('[4]Прочая  субсидия_МР  и  ГО'!W13+'[4]Прочая  субсидия_БП'!O13)/1000</f>
        <v>589.32000000000005</v>
      </c>
      <c r="DU19" s="199">
        <f t="shared" si="32"/>
        <v>100</v>
      </c>
      <c r="DV19" s="354"/>
      <c r="DW19" s="134">
        <f>('[4]Проверочная  таблица'!AM17+'[4]Проверочная  таблица'!AW17+'[4]Прочая  субсидия_МР  и  ГО'!X13+'[4]Прочая  субсидия_БП'!T13)/1000</f>
        <v>18412.565600000002</v>
      </c>
      <c r="DX19" s="134">
        <f>('[4]Проверочная  таблица'!AR17+'[4]Проверочная  таблица'!BC17+'[4]Прочая  субсидия_МР  и  ГО'!Y13+'[4]Прочая  субсидия_БП'!U13)/1000</f>
        <v>18393.304600000003</v>
      </c>
      <c r="DY19" s="199">
        <f t="shared" si="33"/>
        <v>99.895392090279927</v>
      </c>
      <c r="DZ19" s="354"/>
      <c r="EA19" s="134">
        <f>'[4]Проверочная  таблица'!DC17/1000</f>
        <v>0</v>
      </c>
      <c r="EB19" s="134">
        <f>'[4]Проверочная  таблица'!DD17/1000</f>
        <v>0</v>
      </c>
      <c r="EC19" s="199">
        <f t="shared" si="34"/>
        <v>0</v>
      </c>
      <c r="ED19" s="354"/>
      <c r="EE19" s="134">
        <f>('[4]Проверочная  таблица'!DE17+'[4]Проверочная  таблица'!DG17)/1000</f>
        <v>0</v>
      </c>
      <c r="EF19" s="134">
        <f>('[4]Проверочная  таблица'!DF17+'[4]Проверочная  таблица'!DH17)/1000</f>
        <v>0</v>
      </c>
      <c r="EG19" s="199">
        <f t="shared" si="35"/>
        <v>0</v>
      </c>
      <c r="EH19" s="354"/>
      <c r="EI19" s="134">
        <f>('[4]Проверочная  таблица'!DM17+'[4]Проверочная  таблица'!DO17)/1000</f>
        <v>0</v>
      </c>
      <c r="EJ19" s="134">
        <f>('[4]Проверочная  таблица'!DP17+'[4]Проверочная  таблица'!DN17)/1000</f>
        <v>0</v>
      </c>
      <c r="EK19" s="199">
        <f t="shared" si="36"/>
        <v>0</v>
      </c>
      <c r="EL19" s="354"/>
      <c r="EM19" s="134">
        <f>'[4]Проверочная  таблица'!EY17/1000</f>
        <v>0</v>
      </c>
      <c r="EN19" s="134">
        <f>'[4]Проверочная  таблица'!FB17/1000</f>
        <v>0</v>
      </c>
      <c r="EO19" s="199">
        <f t="shared" si="37"/>
        <v>0</v>
      </c>
      <c r="EP19" s="354"/>
      <c r="EQ19" s="134">
        <f>'[4]Прочая  субсидия_МР  и  ГО'!Z13/1000</f>
        <v>0</v>
      </c>
      <c r="ER19" s="134">
        <f>'[4]Прочая  субсидия_МР  и  ГО'!AA13/1000</f>
        <v>0</v>
      </c>
      <c r="ES19" s="199">
        <f t="shared" si="38"/>
        <v>0</v>
      </c>
      <c r="ET19" s="354"/>
      <c r="EU19" s="134">
        <f>('[4]Прочая  субсидия_МР  и  ГО'!AB13+'[4]Прочая  субсидия_БП'!Z13)/1000</f>
        <v>319.76100000000002</v>
      </c>
      <c r="EV19" s="134">
        <f>('[4]Прочая  субсидия_МР  и  ГО'!AC13+'[4]Прочая  субсидия_БП'!AA13)/1000</f>
        <v>319.76100000000002</v>
      </c>
      <c r="EW19" s="199">
        <f t="shared" si="39"/>
        <v>100</v>
      </c>
      <c r="EX19" s="354"/>
      <c r="EY19" s="134">
        <f>('[4]Проверочная  таблица'!FV17+'[4]Проверочная  таблица'!FW17+'[4]Проверочная  таблица'!GB17+'[4]Проверочная  таблица'!GC17)/1000</f>
        <v>401.51407999999998</v>
      </c>
      <c r="EZ19" s="134">
        <f>('[4]Проверочная  таблица'!FY17+'[4]Проверочная  таблица'!FZ17+'[4]Проверочная  таблица'!GE17+'[4]Проверочная  таблица'!GF17)/1000</f>
        <v>150.28973000000002</v>
      </c>
      <c r="FA19" s="199">
        <f t="shared" si="40"/>
        <v>37.430749626513723</v>
      </c>
      <c r="FB19" s="354"/>
      <c r="FC19" s="134">
        <f>('[4]Прочая  субсидия_БП'!AF13+'[4]Прочая  субсидия_МР  и  ГО'!AD13)/1000</f>
        <v>0</v>
      </c>
      <c r="FD19" s="134">
        <f>('[4]Прочая  субсидия_БП'!AG13+'[4]Прочая  субсидия_МР  и  ГО'!AE13)/1000</f>
        <v>0</v>
      </c>
      <c r="FE19" s="199">
        <f t="shared" si="41"/>
        <v>0</v>
      </c>
      <c r="FF19" s="354"/>
      <c r="FG19" s="134">
        <f>'[4]Проверочная  таблица'!KL17/1000</f>
        <v>2811.6660000000002</v>
      </c>
      <c r="FH19" s="134">
        <f>'[4]Проверочная  таблица'!KS17/1000</f>
        <v>2811.6660000000002</v>
      </c>
      <c r="FI19" s="199">
        <f t="shared" si="42"/>
        <v>100</v>
      </c>
      <c r="FJ19" s="354"/>
      <c r="FK19" s="134">
        <f>('[4]Проверочная  таблица'!KM17+'[4]Проверочная  таблица'!KN17)/1000</f>
        <v>0</v>
      </c>
      <c r="FL19" s="134">
        <f>('[4]Проверочная  таблица'!KT17+'[4]Проверочная  таблица'!KU17)/1000</f>
        <v>0</v>
      </c>
      <c r="FM19" s="199">
        <f t="shared" si="43"/>
        <v>0</v>
      </c>
      <c r="FN19" s="354"/>
      <c r="FO19" s="134">
        <f>'[4]Проверочная  таблица'!KO17/1000</f>
        <v>0</v>
      </c>
      <c r="FP19" s="134">
        <f>'[4]Проверочная  таблица'!KV17/1000</f>
        <v>0</v>
      </c>
      <c r="FQ19" s="199">
        <f t="shared" si="44"/>
        <v>0</v>
      </c>
      <c r="FR19" s="354"/>
      <c r="FS19" s="134">
        <f>'[4]Проверочная  таблица'!KZ17/1000</f>
        <v>0</v>
      </c>
      <c r="FT19" s="134">
        <f>'[4]Проверочная  таблица'!LB17/1000</f>
        <v>0</v>
      </c>
      <c r="FU19" s="199">
        <f t="shared" si="45"/>
        <v>0</v>
      </c>
      <c r="FV19" s="354"/>
      <c r="FW19" s="134">
        <f>('[4]Проверочная  таблица'!KP17+'[4]Проверочная  таблица'!KQ17)/1000</f>
        <v>0</v>
      </c>
      <c r="FX19" s="134">
        <f>('[4]Проверочная  таблица'!KW17+'[4]Проверочная  таблица'!KX17)/1000</f>
        <v>0</v>
      </c>
      <c r="FY19" s="199">
        <f t="shared" si="46"/>
        <v>0</v>
      </c>
      <c r="FZ19" s="354"/>
      <c r="GA19" s="134">
        <f>('[4]Прочая  субсидия_МР  и  ГО'!AF13+'[4]Прочая  субсидия_БП'!AL13)/1000</f>
        <v>11168.12636</v>
      </c>
      <c r="GB19" s="134">
        <f>('[4]Прочая  субсидия_МР  и  ГО'!AG13+'[4]Прочая  субсидия_БП'!AM13)/1000</f>
        <v>10707.441269999999</v>
      </c>
      <c r="GC19" s="199">
        <f t="shared" si="47"/>
        <v>95.875001095528418</v>
      </c>
      <c r="GD19" s="354"/>
      <c r="GE19" s="134">
        <f>('[4]Прочая  субсидия_МР  и  ГО'!AH13)/1000</f>
        <v>0</v>
      </c>
      <c r="GF19" s="134">
        <f>('[4]Прочая  субсидия_МР  и  ГО'!AI13)/1000</f>
        <v>0</v>
      </c>
      <c r="GG19" s="199">
        <f t="shared" si="48"/>
        <v>0</v>
      </c>
      <c r="GH19" s="354"/>
      <c r="GI19" s="134">
        <f>'[4]Прочая  субсидия_МР  и  ГО'!AJ13/1000</f>
        <v>329.17854</v>
      </c>
      <c r="GJ19" s="134">
        <f>'[4]Прочая  субсидия_МР  и  ГО'!AK13/1000</f>
        <v>329.17854</v>
      </c>
      <c r="GK19" s="199">
        <f t="shared" si="49"/>
        <v>100</v>
      </c>
      <c r="GL19" s="354"/>
      <c r="GM19" s="134">
        <f>('[4]Проверочная  таблица'!ND17+'[4]Проверочная  таблица'!NE17)/1000</f>
        <v>600</v>
      </c>
      <c r="GN19" s="134">
        <f>('[4]Проверочная  таблица'!NG17+'[4]Проверочная  таблица'!NH17)/1000</f>
        <v>600</v>
      </c>
      <c r="GO19" s="199">
        <f t="shared" si="50"/>
        <v>100</v>
      </c>
      <c r="GP19" s="354"/>
      <c r="GQ19" s="134">
        <f>('[4]Проверочная  таблица'!OJ17+'[4]Проверочная  таблица'!OK17)/1000</f>
        <v>0</v>
      </c>
      <c r="GR19" s="134">
        <f>('[4]Проверочная  таблица'!OS17+'[4]Проверочная  таблица'!OT17)/1000</f>
        <v>0</v>
      </c>
      <c r="GS19" s="199">
        <f t="shared" si="51"/>
        <v>0</v>
      </c>
      <c r="GT19" s="354"/>
      <c r="GU19" s="134">
        <f>'[4]Проверочная  таблица'!AX17/1000</f>
        <v>0</v>
      </c>
      <c r="GV19" s="134">
        <f>'[4]Проверочная  таблица'!BD17/1000</f>
        <v>0</v>
      </c>
      <c r="GW19" s="199">
        <f t="shared" si="52"/>
        <v>0</v>
      </c>
      <c r="GX19" s="354"/>
      <c r="GY19" s="134">
        <f>('[4]Проверочная  таблица'!NV17+'[4]Проверочная  таблица'!NW17+'[4]Проверочная  таблица'!OL17+'[4]Проверочная  таблица'!OM17)/1000</f>
        <v>0</v>
      </c>
      <c r="GZ19" s="134">
        <f>('[4]Проверочная  таблица'!OC17+'[4]Проверочная  таблица'!OD17+'[4]Проверочная  таблица'!OU17+'[4]Проверочная  таблица'!OV17)/1000</f>
        <v>0</v>
      </c>
      <c r="HA19" s="199">
        <f t="shared" si="53"/>
        <v>0</v>
      </c>
      <c r="HB19" s="354"/>
      <c r="HC19" s="134">
        <f>('[4]Проверочная  таблица'!AY17+'[4]Проверочная  таблица'!AN17)/1000</f>
        <v>0</v>
      </c>
      <c r="HD19" s="134">
        <f>('[4]Проверочная  таблица'!AS17+'[4]Проверочная  таблица'!BE17)/1000</f>
        <v>0</v>
      </c>
      <c r="HE19" s="199">
        <f t="shared" si="54"/>
        <v>0</v>
      </c>
      <c r="HF19" s="354"/>
      <c r="HG19" s="134">
        <f>('[4]Проверочная  таблица'!NZ17+'[4]Проверочная  таблица'!OP17+'[4]Проверочная  таблица'!OA17+'[4]Проверочная  таблица'!OQ17)/1000</f>
        <v>19848.81927</v>
      </c>
      <c r="HH19" s="134">
        <f>('[4]Проверочная  таблица'!OG17+'[4]Проверочная  таблица'!OY17+'[4]Проверочная  таблица'!OZ17+'[4]Проверочная  таблица'!OH17)/1000</f>
        <v>18280.26915</v>
      </c>
      <c r="HI19" s="199">
        <f t="shared" si="55"/>
        <v>92.097514221560033</v>
      </c>
      <c r="HJ19" s="354"/>
      <c r="HK19" s="134">
        <f>('[4]Проверочная  таблица'!NX17+'[4]Проверочная  таблица'!NY17+'[4]Проверочная  таблица'!ON17+'[4]Проверочная  таблица'!OO17)/1000</f>
        <v>0</v>
      </c>
      <c r="HL19" s="134">
        <f>('[4]Проверочная  таблица'!OW17+'[4]Проверочная  таблица'!OX17+'[4]Проверочная  таблица'!OE17+'[4]Проверочная  таблица'!OF17)/1000</f>
        <v>0</v>
      </c>
      <c r="HM19" s="199">
        <f t="shared" si="56"/>
        <v>0</v>
      </c>
      <c r="HN19" s="354"/>
      <c r="HO19" s="134">
        <f>('[4]Проверочная  таблица'!AO17+'[4]Проверочная  таблица'!AZ17)/1000</f>
        <v>0</v>
      </c>
      <c r="HP19" s="134">
        <f>('[4]Проверочная  таблица'!AT17+'[4]Проверочная  таблица'!BF17)/1000</f>
        <v>0</v>
      </c>
      <c r="HQ19" s="199">
        <f t="shared" si="57"/>
        <v>0</v>
      </c>
      <c r="HR19" s="354"/>
      <c r="HS19" s="134">
        <f>'[4]Прочая  субсидия_МР  и  ГО'!AL13/1000</f>
        <v>346.03508999999997</v>
      </c>
      <c r="HT19" s="134">
        <f>'[4]Прочая  субсидия_МР  и  ГО'!AM13/1000</f>
        <v>346.03508999999997</v>
      </c>
      <c r="HU19" s="199">
        <f t="shared" si="58"/>
        <v>100</v>
      </c>
      <c r="HV19" s="354"/>
      <c r="HW19" s="134">
        <f>('[4]Проверочная  таблица'!CF17+'[4]Проверочная  таблица'!CP17)/1000</f>
        <v>0</v>
      </c>
      <c r="HX19" s="134">
        <f>('[4]Проверочная  таблица'!CK17+'[4]Проверочная  таблица'!CU17)/1000</f>
        <v>0</v>
      </c>
      <c r="HY19" s="199">
        <f t="shared" si="59"/>
        <v>0</v>
      </c>
      <c r="HZ19" s="354"/>
      <c r="IA19" s="134">
        <f>('[4]Проверочная  таблица'!CG17+'[4]Проверочная  таблица'!CQ17)/1000</f>
        <v>23930.145</v>
      </c>
      <c r="IB19" s="134">
        <f>('[4]Проверочная  таблица'!CL17+'[4]Проверочная  таблица'!CV17)/1000</f>
        <v>23893.362059999999</v>
      </c>
      <c r="IC19" s="199">
        <f t="shared" si="60"/>
        <v>99.846290358875805</v>
      </c>
      <c r="ID19" s="354"/>
      <c r="IE19" s="134">
        <f>('[4]Прочая  субсидия_МР  и  ГО'!AN13+'[4]Прочая  субсидия_БП'!AR13)/1000</f>
        <v>0</v>
      </c>
      <c r="IF19" s="134">
        <f>('[4]Прочая  субсидия_МР  и  ГО'!AO13+'[4]Прочая  субсидия_БП'!AS13)/1000</f>
        <v>0</v>
      </c>
      <c r="IG19" s="199">
        <f t="shared" si="61"/>
        <v>0</v>
      </c>
      <c r="IH19" s="354"/>
      <c r="II19" s="134">
        <f>('[4]Проверочная  таблица'!CH17+'[4]Проверочная  таблица'!CR17)/1000</f>
        <v>0</v>
      </c>
      <c r="IJ19" s="134">
        <f>('[4]Проверочная  таблица'!CM17+'[4]Проверочная  таблица'!CW17)/1000</f>
        <v>0</v>
      </c>
      <c r="IK19" s="199">
        <f t="shared" si="62"/>
        <v>0</v>
      </c>
      <c r="IL19" s="354"/>
      <c r="IM19" s="134">
        <f>('[4]Проверочная  таблица'!CI17+'[4]Проверочная  таблица'!CS17)/1000</f>
        <v>0</v>
      </c>
      <c r="IN19" s="134">
        <f>('[4]Проверочная  таблица'!CN17+'[4]Проверочная  таблица'!CX17)/1000</f>
        <v>0</v>
      </c>
      <c r="IO19" s="199">
        <f t="shared" si="63"/>
        <v>0</v>
      </c>
      <c r="IP19" s="354"/>
      <c r="IQ19" s="134">
        <f>('[4]Прочая  субсидия_БП'!AX13+'[4]Прочая  субсидия_МР  и  ГО'!AP13)/1000</f>
        <v>0</v>
      </c>
      <c r="IR19" s="134">
        <f>('[4]Прочая  субсидия_БП'!AY13+'[4]Прочая  субсидия_МР  и  ГО'!AQ13)/1000</f>
        <v>0</v>
      </c>
      <c r="IS19" s="199">
        <f t="shared" si="64"/>
        <v>0</v>
      </c>
      <c r="IT19" s="354"/>
      <c r="IU19" s="134">
        <f>'[4]Прочая  субсидия_МР  и  ГО'!AR13/1000</f>
        <v>0</v>
      </c>
      <c r="IV19" s="134">
        <f>'[4]Прочая  субсидия_МР  и  ГО'!AS13/1000</f>
        <v>0</v>
      </c>
      <c r="IW19" s="199">
        <f t="shared" si="65"/>
        <v>0</v>
      </c>
      <c r="IX19" s="354"/>
      <c r="IY19" s="134">
        <f>'[4]Прочая  субсидия_МР  и  ГО'!AT13/1000</f>
        <v>0</v>
      </c>
      <c r="IZ19" s="134">
        <f>'[4]Прочая  субсидия_МР  и  ГО'!AU13/1000</f>
        <v>0</v>
      </c>
      <c r="JA19" s="199">
        <f t="shared" si="66"/>
        <v>0</v>
      </c>
      <c r="JB19" s="354"/>
      <c r="JC19" s="134">
        <f>('[4]Прочая  субсидия_МР  и  ГО'!AV13+'[4]Прочая  субсидия_БП'!BD13)/1000</f>
        <v>3150</v>
      </c>
      <c r="JD19" s="134">
        <f>('[4]Прочая  субсидия_МР  и  ГО'!AW13+'[4]Прочая  субсидия_БП'!BE13)/1000</f>
        <v>3150</v>
      </c>
      <c r="JE19" s="199">
        <f t="shared" si="67"/>
        <v>100</v>
      </c>
      <c r="JF19" s="354"/>
      <c r="JG19" s="134"/>
      <c r="JH19" s="134"/>
      <c r="JI19" s="199">
        <f t="shared" si="68"/>
        <v>0</v>
      </c>
      <c r="JJ19" s="354"/>
      <c r="JK19" s="134">
        <f>('[4]Прочая  субсидия_БП'!BJ13+'[4]Прочая  субсидия_МР  и  ГО'!AX13)/1000</f>
        <v>0</v>
      </c>
      <c r="JL19" s="134">
        <f>('[4]Прочая  субсидия_БП'!BK13+'[4]Прочая  субсидия_МР  и  ГО'!AY13)/1000</f>
        <v>0</v>
      </c>
      <c r="JM19" s="199">
        <f t="shared" si="69"/>
        <v>0</v>
      </c>
      <c r="JN19" s="354"/>
      <c r="JO19" s="134">
        <f>('[4]Прочая  субсидия_МР  и  ГО'!AZ13+'[4]Прочая  субсидия_БП'!BP13)/1000</f>
        <v>0</v>
      </c>
      <c r="JP19" s="134">
        <f>('[4]Прочая  субсидия_МР  и  ГО'!BA13+'[4]Прочая  субсидия_БП'!BQ13)/1000</f>
        <v>0</v>
      </c>
      <c r="JQ19" s="199">
        <f t="shared" si="70"/>
        <v>0</v>
      </c>
      <c r="JR19" s="354"/>
      <c r="JS19" s="134">
        <f>('[4]Прочая  субсидия_МР  и  ГО'!BB13+'[4]Прочая  субсидия_БП'!BV13)/1000</f>
        <v>2910</v>
      </c>
      <c r="JT19" s="134">
        <f>('[4]Прочая  субсидия_МР  и  ГО'!BC13+'[4]Прочая  субсидия_БП'!BW13)/1000</f>
        <v>2882.64</v>
      </c>
      <c r="JU19" s="199">
        <f t="shared" si="71"/>
        <v>99.059793814432979</v>
      </c>
      <c r="JV19" s="354"/>
      <c r="JW19" s="134">
        <f>('[4]Прочая  субсидия_БП'!CB13+'[4]Прочая  субсидия_МР  и  ГО'!BD13)/1000</f>
        <v>672.74355000000003</v>
      </c>
      <c r="JX19" s="134">
        <f>('[4]Прочая  субсидия_БП'!CC13+'[4]Прочая  субсидия_МР  и  ГО'!BE13)/1000</f>
        <v>672.74355000000003</v>
      </c>
      <c r="JY19" s="199">
        <f t="shared" si="72"/>
        <v>100</v>
      </c>
      <c r="JZ19" s="354"/>
      <c r="KA19" s="134">
        <f>('[4]Проверочная  таблица'!LH17+'[4]Проверочная  таблица'!LI17+'[4]Проверочная  таблица'!LV17+'[4]Проверочная  таблица'!LW17)/1000</f>
        <v>0</v>
      </c>
      <c r="KB19" s="134">
        <f>('[4]Проверочная  таблица'!LO17+'[4]Проверочная  таблица'!LP17+'[4]Проверочная  таблица'!MA17+'[4]Проверочная  таблица'!MB17)/1000</f>
        <v>0</v>
      </c>
      <c r="KC19" s="199">
        <f t="shared" si="73"/>
        <v>0</v>
      </c>
      <c r="KD19" s="354"/>
      <c r="KE19" s="134">
        <f>('[4]Проверочная  таблица'!LK17+'[4]Проверочная  таблица'!LJ17+'[4]Проверочная  таблица'!LY17+'[4]Проверочная  таблица'!LX17)/1000</f>
        <v>0</v>
      </c>
      <c r="KF19" s="134">
        <f>('[4]Проверочная  таблица'!LR17+'[4]Проверочная  таблица'!LQ17+'[4]Проверочная  таблица'!MD17+'[4]Проверочная  таблица'!MC17)/1000</f>
        <v>0</v>
      </c>
      <c r="KG19" s="199">
        <f t="shared" si="74"/>
        <v>0</v>
      </c>
      <c r="KH19" s="354"/>
      <c r="KI19" s="134">
        <f>('[4]Проверочная  таблица'!LL17+'[4]Проверочная  таблица'!LM17)/1000</f>
        <v>0</v>
      </c>
      <c r="KJ19" s="134">
        <f>('[4]Проверочная  таблица'!LS17+'[4]Проверочная  таблица'!LT17)/1000</f>
        <v>0</v>
      </c>
      <c r="KK19" s="199">
        <f t="shared" si="75"/>
        <v>0</v>
      </c>
      <c r="KL19" s="354"/>
      <c r="KM19" s="134">
        <f>('[4]Прочая  субсидия_МР  и  ГО'!BF13+'[4]Прочая  субсидия_БП'!CH13)/1000</f>
        <v>15359.026</v>
      </c>
      <c r="KN19" s="134">
        <f>('[4]Прочая  субсидия_МР  и  ГО'!BG13+'[4]Прочая  субсидия_БП'!CI13)/1000</f>
        <v>15359.026</v>
      </c>
      <c r="KO19" s="199">
        <f t="shared" si="76"/>
        <v>100</v>
      </c>
      <c r="KP19" s="354"/>
      <c r="KQ19" s="134">
        <f>('[4]Прочая  субсидия_МР  и  ГО'!BH13+'[4]Прочая  субсидия_БП'!CN13)/1000</f>
        <v>5361.8924400000005</v>
      </c>
      <c r="KR19" s="134">
        <f>('[4]Прочая  субсидия_МР  и  ГО'!BI13+'[4]Прочая  субсидия_БП'!CO13)/1000</f>
        <v>5361.8924400000005</v>
      </c>
      <c r="KS19" s="199">
        <f t="shared" si="77"/>
        <v>100</v>
      </c>
      <c r="KT19" s="354"/>
      <c r="KU19" s="201">
        <f>'[4]Проверочная  таблица'!QK17/1000</f>
        <v>25807.702880000004</v>
      </c>
      <c r="KV19" s="201">
        <f>'[4]Проверочная  таблица'!QL17/1000</f>
        <v>25807.702880000004</v>
      </c>
      <c r="KW19" s="202">
        <f t="shared" si="78"/>
        <v>100</v>
      </c>
      <c r="KY19" s="203">
        <f>C19-'[5]Сводная  таблица'!F14/1000</f>
        <v>0</v>
      </c>
      <c r="KZ19" s="203">
        <f>C19-'[4]Проверочная  таблица'!AI17/1000</f>
        <v>0</v>
      </c>
    </row>
    <row r="20" spans="1:312" ht="21.75" customHeight="1">
      <c r="A20" s="135" t="s">
        <v>35</v>
      </c>
      <c r="B20" s="158">
        <f t="shared" si="4"/>
        <v>0</v>
      </c>
      <c r="C20" s="509">
        <f>K20+O20+S20+W20+AA20+AM20+AE20+AU20+AI20+AY20+BC20+BG20+BK20+BO20+BS20+CE20+CI20+CM20+CQ20+CU20+CY20+DC20+DG20+DK20+DO20+DS20+DW20+EI20+EQ20+EU20+FC20+FG20+FW20+FK20+FS20+GA20+GE20+GI20+GM20+GQ20+GY20+HC20+HG20+HK20+HO20+HS20+HW20+IA20+IM20+IE20+IQ20+IU20+IY20+JC20+JK20+JO20+JS20+JW20+KA20+KE20+KM20+KQ20+KU20+BW20+GU20+II20+EE20+KI20+EM20+EY20+EA20+FO20</f>
        <v>185475.39235000001</v>
      </c>
      <c r="D20" s="158">
        <f>L20+P20+T20+X20+AB20+AN20+AF20+AV20+AJ20+AZ20+BD20+BH20+BL20+BP20+BT20+CF20+CJ20+CN20+CR20+CV20+CZ20+DD20+DH20+DL20+DP20+DT20+DX20+EJ20+ER20+EV20+FD20+FH20+FX20+FL20+FT20+GB20+GF20+GJ20+GN20+GR20+GZ20+HD20+HH20+HL20+HP20+HT20+HX20+IB20+IN20+IF20+IR20+IV20+IZ20+JD20+JL20+JP20+JT20+JX20+KB20+KF20+KN20+KR20+KV20+BX20+GV20+IJ20+EF20+KJ20+EN20+EZ20+EB20+FP20</f>
        <v>183032.64682999998</v>
      </c>
      <c r="E20" s="157">
        <f>'[3]Исполнение для администрации_КБ'!Q20</f>
        <v>185475.39234999998</v>
      </c>
      <c r="F20" s="156">
        <f t="shared" si="5"/>
        <v>0</v>
      </c>
      <c r="G20" s="204">
        <f>'[3]Исполнение для администрации_КБ'!R20</f>
        <v>183032.64683000001</v>
      </c>
      <c r="H20" s="204">
        <f t="shared" si="6"/>
        <v>0</v>
      </c>
      <c r="I20" s="205">
        <f t="shared" si="7"/>
        <v>98.68298134375128</v>
      </c>
      <c r="J20" s="354"/>
      <c r="K20" s="134">
        <f>'[4]Проверочная  таблица'!DV18/1000</f>
        <v>0</v>
      </c>
      <c r="L20" s="134">
        <f>'[4]Проверочная  таблица'!ED18/1000</f>
        <v>0</v>
      </c>
      <c r="M20" s="199">
        <f t="shared" si="8"/>
        <v>0</v>
      </c>
      <c r="N20" s="354"/>
      <c r="O20" s="134">
        <f>('[4]Проверочная  таблица'!DW18+'[4]Проверочная  таблица'!DX18)/1000</f>
        <v>0</v>
      </c>
      <c r="P20" s="134">
        <f>('[4]Проверочная  таблица'!EE18+'[4]Проверочная  таблица'!EF18)/1000</f>
        <v>0</v>
      </c>
      <c r="Q20" s="199">
        <f t="shared" si="9"/>
        <v>0</v>
      </c>
      <c r="R20" s="199"/>
      <c r="S20" s="200">
        <f>('[4]Проверочная  таблица'!DY18+'[4]Проверочная  таблица'!DZ18)/1000</f>
        <v>0</v>
      </c>
      <c r="T20" s="134">
        <f>('[4]Проверочная  таблица'!EG18+'[4]Проверочная  таблица'!EH18)/1000</f>
        <v>0</v>
      </c>
      <c r="U20" s="199">
        <f t="shared" si="10"/>
        <v>0</v>
      </c>
      <c r="V20" s="199"/>
      <c r="W20" s="200">
        <f>'[4]Проверочная  таблица'!EA18/1000</f>
        <v>0</v>
      </c>
      <c r="X20" s="134">
        <f>'[4]Проверочная  таблица'!EI18/1000</f>
        <v>0</v>
      </c>
      <c r="Y20" s="199">
        <f t="shared" si="11"/>
        <v>0</v>
      </c>
      <c r="Z20" s="199"/>
      <c r="AA20" s="200">
        <f>('[4]Проверочная  таблица'!EB18+'[4]Проверочная  таблица'!EL18)/1000</f>
        <v>0</v>
      </c>
      <c r="AB20" s="134">
        <f>('[4]Проверочная  таблица'!EJ18+'[4]Проверочная  таблица'!EN18)/1000</f>
        <v>0</v>
      </c>
      <c r="AC20" s="199">
        <f t="shared" si="12"/>
        <v>0</v>
      </c>
      <c r="AD20" s="199"/>
      <c r="AE20" s="134">
        <f>('[4]Проверочная  таблица'!FF18+'[4]Проверочная  таблица'!FG18)/1000</f>
        <v>0</v>
      </c>
      <c r="AF20" s="134">
        <f>('[4]Проверочная  таблица'!FK18+'[4]Проверочная  таблица'!FL18)/1000</f>
        <v>0</v>
      </c>
      <c r="AG20" s="199">
        <f t="shared" si="13"/>
        <v>0</v>
      </c>
      <c r="AH20" s="354"/>
      <c r="AI20" s="134">
        <f>('[4]Проверочная  таблица'!FH18+'[4]Проверочная  таблица'!FI18)/1000</f>
        <v>0</v>
      </c>
      <c r="AJ20" s="134">
        <f>('[4]Проверочная  таблица'!FM18+'[4]Проверочная  таблица'!FN18)/1000</f>
        <v>0</v>
      </c>
      <c r="AK20" s="199">
        <f t="shared" si="0"/>
        <v>0</v>
      </c>
      <c r="AL20" s="354"/>
      <c r="AM20" s="134">
        <f>('[4]Прочая  субсидия_МР  и  ГО'!D14)/1000</f>
        <v>132</v>
      </c>
      <c r="AN20" s="134">
        <f>('[4]Прочая  субсидия_МР  и  ГО'!E14)/1000</f>
        <v>132</v>
      </c>
      <c r="AO20" s="199">
        <f t="shared" si="14"/>
        <v>100</v>
      </c>
      <c r="AP20" s="354"/>
      <c r="AQ20" s="134"/>
      <c r="AR20" s="134"/>
      <c r="AS20" s="199">
        <f t="shared" si="15"/>
        <v>0</v>
      </c>
      <c r="AT20" s="354"/>
      <c r="AU20" s="134">
        <f>'[4]Прочая  субсидия_МР  и  ГО'!F14/1000</f>
        <v>200.166</v>
      </c>
      <c r="AV20" s="134">
        <f>'[4]Прочая  субсидия_МР  и  ГО'!G14/1000</f>
        <v>200.166</v>
      </c>
      <c r="AW20" s="199">
        <f t="shared" si="16"/>
        <v>100</v>
      </c>
      <c r="AX20" s="354"/>
      <c r="AY20" s="134">
        <f>'[4]Прочая  субсидия_МР  и  ГО'!H14/1000</f>
        <v>4149.9781899999998</v>
      </c>
      <c r="AZ20" s="134">
        <f>'[4]Прочая  субсидия_МР  и  ГО'!I14/1000</f>
        <v>4149.9781899999998</v>
      </c>
      <c r="BA20" s="199">
        <f t="shared" si="17"/>
        <v>100</v>
      </c>
      <c r="BB20" s="354"/>
      <c r="BC20" s="134">
        <f>'[4]Прочая  субсидия_МР  и  ГО'!J14/1000</f>
        <v>104.45682000000001</v>
      </c>
      <c r="BD20" s="134">
        <f>'[4]Прочая  субсидия_МР  и  ГО'!K14/1000</f>
        <v>104.45682000000001</v>
      </c>
      <c r="BE20" s="199">
        <f t="shared" si="18"/>
        <v>100</v>
      </c>
      <c r="BF20" s="354"/>
      <c r="BG20" s="134">
        <f>'[4]Прочая  субсидия_МР  и  ГО'!L14/1000</f>
        <v>907.38118999999995</v>
      </c>
      <c r="BH20" s="134">
        <f>'[4]Прочая  субсидия_МР  и  ГО'!M14/1000</f>
        <v>907.38118999999995</v>
      </c>
      <c r="BI20" s="199">
        <f t="shared" si="19"/>
        <v>100</v>
      </c>
      <c r="BJ20" s="354"/>
      <c r="BK20" s="134">
        <f>'[4]Проверочная  таблица'!ES18/1000</f>
        <v>0</v>
      </c>
      <c r="BL20" s="134">
        <f>'[4]Проверочная  таблица'!EV18/1000</f>
        <v>0</v>
      </c>
      <c r="BM20" s="199">
        <f t="shared" si="20"/>
        <v>0</v>
      </c>
      <c r="BN20" s="354"/>
      <c r="BO20" s="134">
        <f>'[4]Проверочная  таблица'!FO18/1000</f>
        <v>0</v>
      </c>
      <c r="BP20" s="134">
        <f>'[4]Проверочная  таблица'!FR18/1000</f>
        <v>0</v>
      </c>
      <c r="BQ20" s="199">
        <f t="shared" si="21"/>
        <v>0</v>
      </c>
      <c r="BR20" s="354"/>
      <c r="BS20" s="134">
        <f>('[4]Проверочная  таблица'!KB18+'[4]Проверочная  таблица'!KC18)/1000</f>
        <v>0</v>
      </c>
      <c r="BT20" s="134">
        <f>('[4]Проверочная  таблица'!KG18+'[4]Проверочная  таблица'!KH18)/1000</f>
        <v>0</v>
      </c>
      <c r="BU20" s="199">
        <f t="shared" si="22"/>
        <v>0</v>
      </c>
      <c r="BV20" s="354"/>
      <c r="BW20" s="134">
        <f>('[4]Проверочная  таблица'!KD18+'[4]Проверочная  таблица'!KE18)/1000</f>
        <v>0</v>
      </c>
      <c r="BX20" s="134">
        <f>('[4]Проверочная  таблица'!KI18+'[4]Проверочная  таблица'!KJ18)/1000</f>
        <v>0</v>
      </c>
      <c r="BY20" s="199">
        <f t="shared" si="23"/>
        <v>0</v>
      </c>
      <c r="BZ20" s="354"/>
      <c r="CA20" s="134"/>
      <c r="CB20" s="134"/>
      <c r="CC20" s="199">
        <f t="shared" si="1"/>
        <v>0</v>
      </c>
      <c r="CD20" s="354"/>
      <c r="CE20" s="134">
        <f>('[4]Проверочная  таблица'!IL18+'[4]Проверочная  таблица'!IM18+'[4]Проверочная  таблица'!HX18+'[4]Проверочная  таблица'!HY18)/1000</f>
        <v>20583.333340000001</v>
      </c>
      <c r="CF20" s="134">
        <f>('[4]Проверочная  таблица'!IE18+'[4]Проверочная  таблица'!IF18+'[4]Проверочная  таблица'!IS18+'[4]Проверочная  таблица'!IT18)/1000</f>
        <v>20583.333309999998</v>
      </c>
      <c r="CG20" s="199">
        <f t="shared" si="2"/>
        <v>99.999999854251001</v>
      </c>
      <c r="CH20" s="354"/>
      <c r="CI20" s="134">
        <f>('[4]Прочая  субсидия_МР  и  ГО'!N14+'[4]Прочая  субсидия_БП'!H14)/1000</f>
        <v>16.400400000000001</v>
      </c>
      <c r="CJ20" s="134">
        <f>('[4]Прочая  субсидия_МР  и  ГО'!O14+'[4]Прочая  субсидия_БП'!I14)/1000</f>
        <v>16.400400000000001</v>
      </c>
      <c r="CK20" s="199">
        <f t="shared" si="24"/>
        <v>100</v>
      </c>
      <c r="CL20" s="354"/>
      <c r="CM20" s="134">
        <f>('[4]Проверочная  таблица'!AL18+'[4]Проверочная  таблица'!AV18)/1000</f>
        <v>0</v>
      </c>
      <c r="CN20" s="134">
        <f>('[4]Проверочная  таблица'!AQ18+'[4]Проверочная  таблица'!BB18)/1000</f>
        <v>0</v>
      </c>
      <c r="CO20" s="199">
        <f t="shared" si="25"/>
        <v>0</v>
      </c>
      <c r="CP20" s="354"/>
      <c r="CQ20" s="134">
        <f>('[4]Проверочная  таблица'!HZ18+'[4]Проверочная  таблица'!IA18+'[4]Проверочная  таблица'!IN18+'[4]Проверочная  таблица'!IO18)/1000</f>
        <v>24.221010000000003</v>
      </c>
      <c r="CR20" s="134">
        <f>('[4]Проверочная  таблица'!IG18+'[4]Проверочная  таблица'!IH18+'[4]Проверочная  таблица'!IU18+'[4]Проверочная  таблица'!IV18)/1000</f>
        <v>24.221010000000003</v>
      </c>
      <c r="CS20" s="199">
        <f t="shared" si="26"/>
        <v>100</v>
      </c>
      <c r="CT20" s="354"/>
      <c r="CU20" s="134">
        <f>('[4]Проверочная  таблица'!IB18+'[4]Проверочная  таблица'!IC18+'[4]Проверочная  таблица'!IP18+'[4]Проверочная  таблица'!IQ18)/1000</f>
        <v>0</v>
      </c>
      <c r="CV20" s="134">
        <f>('[4]Проверочная  таблица'!IW18+'[4]Проверочная  таблица'!IX18+'[4]Проверочная  таблица'!II18+'[4]Проверочная  таблица'!IJ18)/1000</f>
        <v>0</v>
      </c>
      <c r="CW20" s="199">
        <f t="shared" si="27"/>
        <v>0</v>
      </c>
      <c r="CX20" s="354"/>
      <c r="CY20" s="134">
        <f>('[4]Проверочная  таблица'!GY18+'[4]Проверочная  таблица'!HE18)/1000</f>
        <v>1348.2329999999999</v>
      </c>
      <c r="CZ20" s="134">
        <f>('[4]Проверочная  таблица'!HB18+'[4]Проверочная  таблица'!HH18)/1000</f>
        <v>1348.2329999999999</v>
      </c>
      <c r="DA20" s="199">
        <f t="shared" si="28"/>
        <v>100</v>
      </c>
      <c r="DB20" s="354"/>
      <c r="DC20" s="134">
        <f>('[4]Проверочная  таблица'!GS18)/1000</f>
        <v>0</v>
      </c>
      <c r="DD20" s="134">
        <f>('[4]Проверочная  таблица'!GV18)/1000</f>
        <v>0</v>
      </c>
      <c r="DE20" s="199">
        <f t="shared" si="3"/>
        <v>0</v>
      </c>
      <c r="DF20" s="354"/>
      <c r="DG20" s="134">
        <f>'[4]Прочая  субсидия_МР  и  ГО'!P14/1000</f>
        <v>285</v>
      </c>
      <c r="DH20" s="134">
        <f>'[4]Прочая  субсидия_МР  и  ГО'!Q14/1000</f>
        <v>285</v>
      </c>
      <c r="DI20" s="199">
        <f t="shared" si="29"/>
        <v>100</v>
      </c>
      <c r="DJ20" s="354"/>
      <c r="DK20" s="134">
        <f>'[4]Прочая  субсидия_МР  и  ГО'!R14/1000</f>
        <v>226.22035</v>
      </c>
      <c r="DL20" s="134">
        <f>'[4]Прочая  субсидия_МР  и  ГО'!S14/1000</f>
        <v>226.22035</v>
      </c>
      <c r="DM20" s="199">
        <f t="shared" si="30"/>
        <v>100</v>
      </c>
      <c r="DN20" s="354"/>
      <c r="DO20" s="134">
        <f>'[4]Прочая  субсидия_МР  и  ГО'!T14/1000</f>
        <v>168.48</v>
      </c>
      <c r="DP20" s="134">
        <f>'[4]Прочая  субсидия_МР  и  ГО'!U14/1000</f>
        <v>168.48</v>
      </c>
      <c r="DQ20" s="199">
        <f t="shared" si="31"/>
        <v>100</v>
      </c>
      <c r="DR20" s="354"/>
      <c r="DS20" s="134">
        <f>('[4]Прочая  субсидия_МР  и  ГО'!V14+'[4]Прочая  субсидия_БП'!N14)/1000</f>
        <v>2404.2840000000001</v>
      </c>
      <c r="DT20" s="134">
        <f>('[4]Прочая  субсидия_МР  и  ГО'!W14+'[4]Прочая  субсидия_БП'!O14)/1000</f>
        <v>2404.2840000000001</v>
      </c>
      <c r="DU20" s="199">
        <f t="shared" si="32"/>
        <v>100</v>
      </c>
      <c r="DV20" s="354"/>
      <c r="DW20" s="134">
        <f>('[4]Проверочная  таблица'!AM18+'[4]Проверочная  таблица'!AW18+'[4]Прочая  субсидия_МР  и  ГО'!X14+'[4]Прочая  субсидия_БП'!T14)/1000</f>
        <v>19460.923999999999</v>
      </c>
      <c r="DX20" s="134">
        <f>('[4]Проверочная  таблица'!AR18+'[4]Проверочная  таблица'!BC18+'[4]Прочая  субсидия_МР  и  ГО'!Y14+'[4]Прочая  субсидия_БП'!U14)/1000</f>
        <v>19460.923999999999</v>
      </c>
      <c r="DY20" s="199">
        <f t="shared" si="33"/>
        <v>100</v>
      </c>
      <c r="DZ20" s="354"/>
      <c r="EA20" s="134">
        <f>'[4]Проверочная  таблица'!DC18/1000</f>
        <v>0</v>
      </c>
      <c r="EB20" s="134">
        <f>'[4]Проверочная  таблица'!DD18/1000</f>
        <v>0</v>
      </c>
      <c r="EC20" s="199">
        <f t="shared" si="34"/>
        <v>0</v>
      </c>
      <c r="ED20" s="354"/>
      <c r="EE20" s="134">
        <f>('[4]Проверочная  таблица'!DE18+'[4]Проверочная  таблица'!DG18)/1000</f>
        <v>2113.48704</v>
      </c>
      <c r="EF20" s="134">
        <f>('[4]Проверочная  таблица'!DF18+'[4]Проверочная  таблица'!DH18)/1000</f>
        <v>634.04611</v>
      </c>
      <c r="EG20" s="199">
        <f t="shared" si="35"/>
        <v>29.999999905369656</v>
      </c>
      <c r="EH20" s="354"/>
      <c r="EI20" s="134">
        <f>('[4]Проверочная  таблица'!DM18+'[4]Проверочная  таблица'!DO18)/1000</f>
        <v>111.23616</v>
      </c>
      <c r="EJ20" s="134">
        <f>('[4]Проверочная  таблица'!DP18+'[4]Проверочная  таблица'!DN18)/1000</f>
        <v>33.370849999999997</v>
      </c>
      <c r="EK20" s="199">
        <f t="shared" si="36"/>
        <v>30.000001797976484</v>
      </c>
      <c r="EL20" s="354"/>
      <c r="EM20" s="134">
        <f>'[4]Проверочная  таблица'!EY18/1000</f>
        <v>0</v>
      </c>
      <c r="EN20" s="134">
        <f>'[4]Проверочная  таблица'!FB18/1000</f>
        <v>0</v>
      </c>
      <c r="EO20" s="199">
        <f t="shared" si="37"/>
        <v>0</v>
      </c>
      <c r="EP20" s="354"/>
      <c r="EQ20" s="134">
        <f>'[4]Прочая  субсидия_МР  и  ГО'!Z14/1000</f>
        <v>146.30852999999999</v>
      </c>
      <c r="ER20" s="134">
        <f>'[4]Прочая  субсидия_МР  и  ГО'!AA14/1000</f>
        <v>146.30852999999999</v>
      </c>
      <c r="ES20" s="199">
        <f t="shared" si="38"/>
        <v>100</v>
      </c>
      <c r="ET20" s="354"/>
      <c r="EU20" s="134">
        <f>('[4]Прочая  субсидия_МР  и  ГО'!AB14+'[4]Прочая  субсидия_БП'!Z14)/1000</f>
        <v>1042.12345</v>
      </c>
      <c r="EV20" s="134">
        <f>('[4]Прочая  субсидия_МР  и  ГО'!AC14+'[4]Прочая  субсидия_БП'!AA14)/1000</f>
        <v>981.88331000000005</v>
      </c>
      <c r="EW20" s="199">
        <f t="shared" si="39"/>
        <v>94.219481386778128</v>
      </c>
      <c r="EX20" s="354"/>
      <c r="EY20" s="134">
        <f>('[4]Проверочная  таблица'!FV18+'[4]Проверочная  таблица'!FW18+'[4]Проверочная  таблица'!GB18+'[4]Проверочная  таблица'!GC18)/1000</f>
        <v>0</v>
      </c>
      <c r="EZ20" s="134">
        <f>('[4]Проверочная  таблица'!FY18+'[4]Проверочная  таблица'!FZ18+'[4]Проверочная  таблица'!GE18+'[4]Проверочная  таблица'!GF18)/1000</f>
        <v>0</v>
      </c>
      <c r="FA20" s="199">
        <f t="shared" si="40"/>
        <v>0</v>
      </c>
      <c r="FB20" s="354"/>
      <c r="FC20" s="134">
        <f>('[4]Прочая  субсидия_БП'!AF14+'[4]Прочая  субсидия_МР  и  ГО'!AD14)/1000</f>
        <v>0</v>
      </c>
      <c r="FD20" s="134">
        <f>('[4]Прочая  субсидия_БП'!AG14+'[4]Прочая  субсидия_МР  и  ГО'!AE14)/1000</f>
        <v>0</v>
      </c>
      <c r="FE20" s="199">
        <f t="shared" si="41"/>
        <v>0</v>
      </c>
      <c r="FF20" s="354"/>
      <c r="FG20" s="134">
        <f>'[4]Проверочная  таблица'!KL18/1000</f>
        <v>700</v>
      </c>
      <c r="FH20" s="134">
        <f>'[4]Проверочная  таблица'!KS18/1000</f>
        <v>700</v>
      </c>
      <c r="FI20" s="199">
        <f t="shared" si="42"/>
        <v>100</v>
      </c>
      <c r="FJ20" s="354"/>
      <c r="FK20" s="134">
        <f>('[4]Проверочная  таблица'!KM18+'[4]Проверочная  таблица'!KN18)/1000</f>
        <v>0</v>
      </c>
      <c r="FL20" s="134">
        <f>('[4]Проверочная  таблица'!KT18+'[4]Проверочная  таблица'!KU18)/1000</f>
        <v>0</v>
      </c>
      <c r="FM20" s="199">
        <f t="shared" si="43"/>
        <v>0</v>
      </c>
      <c r="FN20" s="354"/>
      <c r="FO20" s="134">
        <f>'[4]Проверочная  таблица'!KO18/1000</f>
        <v>0</v>
      </c>
      <c r="FP20" s="134">
        <f>'[4]Проверочная  таблица'!KV18/1000</f>
        <v>0</v>
      </c>
      <c r="FQ20" s="199">
        <f t="shared" si="44"/>
        <v>0</v>
      </c>
      <c r="FR20" s="354"/>
      <c r="FS20" s="134">
        <f>'[4]Проверочная  таблица'!KZ18/1000</f>
        <v>0</v>
      </c>
      <c r="FT20" s="134">
        <f>'[4]Проверочная  таблица'!LB18/1000</f>
        <v>0</v>
      </c>
      <c r="FU20" s="199">
        <f t="shared" si="45"/>
        <v>0</v>
      </c>
      <c r="FV20" s="354"/>
      <c r="FW20" s="134">
        <f>('[4]Проверочная  таблица'!KP18+'[4]Проверочная  таблица'!KQ18)/1000</f>
        <v>0</v>
      </c>
      <c r="FX20" s="134">
        <f>('[4]Проверочная  таблица'!KW18+'[4]Проверочная  таблица'!KX18)/1000</f>
        <v>0</v>
      </c>
      <c r="FY20" s="199">
        <f t="shared" si="46"/>
        <v>0</v>
      </c>
      <c r="FZ20" s="354"/>
      <c r="GA20" s="134">
        <f>('[4]Прочая  субсидия_МР  и  ГО'!AF14+'[4]Прочая  субсидия_БП'!AL14)/1000</f>
        <v>2887.3107500000001</v>
      </c>
      <c r="GB20" s="134">
        <f>('[4]Прочая  субсидия_МР  и  ГО'!AG14+'[4]Прочая  субсидия_БП'!AM14)/1000</f>
        <v>2714.0105400000002</v>
      </c>
      <c r="GC20" s="199">
        <f t="shared" si="47"/>
        <v>93.997867739037105</v>
      </c>
      <c r="GD20" s="354"/>
      <c r="GE20" s="134">
        <f>('[4]Прочая  субсидия_МР  и  ГО'!AH14)/1000</f>
        <v>0</v>
      </c>
      <c r="GF20" s="134">
        <f>('[4]Прочая  субсидия_МР  и  ГО'!AI14)/1000</f>
        <v>0</v>
      </c>
      <c r="GG20" s="199">
        <f t="shared" si="48"/>
        <v>0</v>
      </c>
      <c r="GH20" s="354"/>
      <c r="GI20" s="134">
        <f>'[4]Прочая  субсидия_МР  и  ГО'!AJ14/1000</f>
        <v>0</v>
      </c>
      <c r="GJ20" s="134">
        <f>'[4]Прочая  субсидия_МР  и  ГО'!AK14/1000</f>
        <v>0</v>
      </c>
      <c r="GK20" s="199">
        <f t="shared" si="49"/>
        <v>0</v>
      </c>
      <c r="GL20" s="354"/>
      <c r="GM20" s="134">
        <f>('[4]Проверочная  таблица'!ND18+'[4]Проверочная  таблица'!NE18)/1000</f>
        <v>1210.55656</v>
      </c>
      <c r="GN20" s="134">
        <f>('[4]Проверочная  таблица'!NG18+'[4]Проверочная  таблица'!NH18)/1000</f>
        <v>1210.55656</v>
      </c>
      <c r="GO20" s="199">
        <f t="shared" si="50"/>
        <v>100</v>
      </c>
      <c r="GP20" s="354"/>
      <c r="GQ20" s="134">
        <f>('[4]Проверочная  таблица'!OJ18+'[4]Проверочная  таблица'!OK18)/1000</f>
        <v>0</v>
      </c>
      <c r="GR20" s="134">
        <f>('[4]Проверочная  таблица'!OS18+'[4]Проверочная  таблица'!OT18)/1000</f>
        <v>0</v>
      </c>
      <c r="GS20" s="199">
        <f t="shared" si="51"/>
        <v>0</v>
      </c>
      <c r="GT20" s="354"/>
      <c r="GU20" s="134">
        <f>'[4]Проверочная  таблица'!AX18/1000</f>
        <v>0</v>
      </c>
      <c r="GV20" s="134">
        <f>'[4]Проверочная  таблица'!BD18/1000</f>
        <v>0</v>
      </c>
      <c r="GW20" s="199">
        <f t="shared" si="52"/>
        <v>0</v>
      </c>
      <c r="GX20" s="354"/>
      <c r="GY20" s="134">
        <f>('[4]Проверочная  таблица'!NV18+'[4]Проверочная  таблица'!NW18+'[4]Проверочная  таблица'!OL18+'[4]Проверочная  таблица'!OM18)/1000</f>
        <v>0</v>
      </c>
      <c r="GZ20" s="134">
        <f>('[4]Проверочная  таблица'!OC18+'[4]Проверочная  таблица'!OD18+'[4]Проверочная  таблица'!OU18+'[4]Проверочная  таблица'!OV18)/1000</f>
        <v>0</v>
      </c>
      <c r="HA20" s="199">
        <f t="shared" si="53"/>
        <v>0</v>
      </c>
      <c r="HB20" s="354"/>
      <c r="HC20" s="134">
        <f>('[4]Проверочная  таблица'!AY18+'[4]Проверочная  таблица'!AN18)/1000</f>
        <v>0</v>
      </c>
      <c r="HD20" s="134">
        <f>('[4]Проверочная  таблица'!AS18+'[4]Проверочная  таблица'!BE18)/1000</f>
        <v>0</v>
      </c>
      <c r="HE20" s="199">
        <f t="shared" si="54"/>
        <v>0</v>
      </c>
      <c r="HF20" s="354"/>
      <c r="HG20" s="134">
        <f>('[4]Проверочная  таблица'!NZ18+'[4]Проверочная  таблица'!OP18+'[4]Проверочная  таблица'!OA18+'[4]Проверочная  таблица'!OQ18)/1000</f>
        <v>0</v>
      </c>
      <c r="HH20" s="134">
        <f>('[4]Проверочная  таблица'!OG18+'[4]Проверочная  таблица'!OY18+'[4]Проверочная  таблица'!OZ18+'[4]Проверочная  таблица'!OH18)/1000</f>
        <v>0</v>
      </c>
      <c r="HI20" s="199">
        <f t="shared" si="55"/>
        <v>0</v>
      </c>
      <c r="HJ20" s="354"/>
      <c r="HK20" s="134">
        <f>('[4]Проверочная  таблица'!NX18+'[4]Проверочная  таблица'!NY18+'[4]Проверочная  таблица'!ON18+'[4]Проверочная  таблица'!OO18)/1000</f>
        <v>0</v>
      </c>
      <c r="HL20" s="134">
        <f>('[4]Проверочная  таблица'!OW18+'[4]Проверочная  таблица'!OX18+'[4]Проверочная  таблица'!OE18+'[4]Проверочная  таблица'!OF18)/1000</f>
        <v>0</v>
      </c>
      <c r="HM20" s="199">
        <f t="shared" si="56"/>
        <v>0</v>
      </c>
      <c r="HN20" s="354"/>
      <c r="HO20" s="134">
        <f>('[4]Проверочная  таблица'!AO18+'[4]Проверочная  таблица'!AZ18)/1000</f>
        <v>0</v>
      </c>
      <c r="HP20" s="134">
        <f>('[4]Проверочная  таблица'!AT18+'[4]Проверочная  таблица'!BF18)/1000</f>
        <v>0</v>
      </c>
      <c r="HQ20" s="199">
        <f t="shared" si="57"/>
        <v>0</v>
      </c>
      <c r="HR20" s="354"/>
      <c r="HS20" s="134">
        <f>'[4]Прочая  субсидия_МР  и  ГО'!AL14/1000</f>
        <v>472.00390000000004</v>
      </c>
      <c r="HT20" s="134">
        <f>'[4]Прочая  субсидия_МР  и  ГО'!AM14/1000</f>
        <v>472.00390000000004</v>
      </c>
      <c r="HU20" s="199">
        <f t="shared" si="58"/>
        <v>100</v>
      </c>
      <c r="HV20" s="354"/>
      <c r="HW20" s="134">
        <f>('[4]Проверочная  таблица'!CF18+'[4]Проверочная  таблица'!CP18)/1000</f>
        <v>0</v>
      </c>
      <c r="HX20" s="134">
        <f>('[4]Проверочная  таблица'!CK18+'[4]Проверочная  таблица'!CU18)/1000</f>
        <v>0</v>
      </c>
      <c r="HY20" s="199">
        <f t="shared" si="59"/>
        <v>0</v>
      </c>
      <c r="HZ20" s="354"/>
      <c r="IA20" s="134">
        <f>('[4]Проверочная  таблица'!CG18+'[4]Проверочная  таблица'!CQ18)/1000</f>
        <v>28574.559000000001</v>
      </c>
      <c r="IB20" s="134">
        <f>('[4]Проверочная  таблица'!CL18+'[4]Проверочная  таблица'!CV18)/1000</f>
        <v>28574.559000000001</v>
      </c>
      <c r="IC20" s="199">
        <f t="shared" si="60"/>
        <v>100</v>
      </c>
      <c r="ID20" s="354"/>
      <c r="IE20" s="134">
        <f>('[4]Прочая  субсидия_МР  и  ГО'!AN14+'[4]Прочая  субсидия_БП'!AR14)/1000</f>
        <v>0</v>
      </c>
      <c r="IF20" s="134">
        <f>('[4]Прочая  субсидия_МР  и  ГО'!AO14+'[4]Прочая  субсидия_БП'!AS14)/1000</f>
        <v>0</v>
      </c>
      <c r="IG20" s="199">
        <f t="shared" si="61"/>
        <v>0</v>
      </c>
      <c r="IH20" s="354"/>
      <c r="II20" s="134">
        <f>('[4]Проверочная  таблица'!CH18+'[4]Проверочная  таблица'!CR18)/1000</f>
        <v>0</v>
      </c>
      <c r="IJ20" s="134">
        <f>('[4]Проверочная  таблица'!CM18+'[4]Проверочная  таблица'!CW18)/1000</f>
        <v>0</v>
      </c>
      <c r="IK20" s="199">
        <f t="shared" si="62"/>
        <v>0</v>
      </c>
      <c r="IL20" s="354"/>
      <c r="IM20" s="134">
        <f>('[4]Проверочная  таблица'!CI18+'[4]Проверочная  таблица'!CS18)/1000</f>
        <v>0</v>
      </c>
      <c r="IN20" s="134">
        <f>('[4]Проверочная  таблица'!CN18+'[4]Проверочная  таблица'!CX18)/1000</f>
        <v>0</v>
      </c>
      <c r="IO20" s="199">
        <f t="shared" si="63"/>
        <v>0</v>
      </c>
      <c r="IP20" s="354"/>
      <c r="IQ20" s="134">
        <f>('[4]Прочая  субсидия_БП'!AX14+'[4]Прочая  субсидия_МР  и  ГО'!AP14)/1000</f>
        <v>0</v>
      </c>
      <c r="IR20" s="134">
        <f>('[4]Прочая  субсидия_БП'!AY14+'[4]Прочая  субсидия_МР  и  ГО'!AQ14)/1000</f>
        <v>0</v>
      </c>
      <c r="IS20" s="199">
        <f t="shared" si="64"/>
        <v>0</v>
      </c>
      <c r="IT20" s="354"/>
      <c r="IU20" s="134">
        <f>'[4]Прочая  субсидия_МР  и  ГО'!AR14/1000</f>
        <v>0</v>
      </c>
      <c r="IV20" s="134">
        <f>'[4]Прочая  субсидия_МР  и  ГО'!AS14/1000</f>
        <v>0</v>
      </c>
      <c r="IW20" s="199">
        <f t="shared" si="65"/>
        <v>0</v>
      </c>
      <c r="IX20" s="354"/>
      <c r="IY20" s="134">
        <f>'[4]Прочая  субсидия_МР  и  ГО'!AT14/1000</f>
        <v>0</v>
      </c>
      <c r="IZ20" s="134">
        <f>'[4]Прочая  субсидия_МР  и  ГО'!AU14/1000</f>
        <v>0</v>
      </c>
      <c r="JA20" s="199">
        <f t="shared" si="66"/>
        <v>0</v>
      </c>
      <c r="JB20" s="354"/>
      <c r="JC20" s="134">
        <f>('[4]Прочая  субсидия_МР  и  ГО'!AV14+'[4]Прочая  субсидия_БП'!BD14)/1000</f>
        <v>0</v>
      </c>
      <c r="JD20" s="134">
        <f>('[4]Прочая  субсидия_МР  и  ГО'!AW14+'[4]Прочая  субсидия_БП'!BE14)/1000</f>
        <v>0</v>
      </c>
      <c r="JE20" s="199">
        <f t="shared" si="67"/>
        <v>0</v>
      </c>
      <c r="JF20" s="354"/>
      <c r="JG20" s="134"/>
      <c r="JH20" s="134"/>
      <c r="JI20" s="199">
        <f t="shared" si="68"/>
        <v>0</v>
      </c>
      <c r="JJ20" s="354"/>
      <c r="JK20" s="134">
        <f>('[4]Прочая  субсидия_БП'!BJ14+'[4]Прочая  субсидия_МР  и  ГО'!AX14)/1000</f>
        <v>0</v>
      </c>
      <c r="JL20" s="134">
        <f>('[4]Прочая  субсидия_БП'!BK14+'[4]Прочая  субсидия_МР  и  ГО'!AY14)/1000</f>
        <v>0</v>
      </c>
      <c r="JM20" s="199">
        <f t="shared" si="69"/>
        <v>0</v>
      </c>
      <c r="JN20" s="354"/>
      <c r="JO20" s="134">
        <f>('[4]Прочая  субсидия_МР  и  ГО'!AZ14+'[4]Прочая  субсидия_БП'!BP14)/1000</f>
        <v>0</v>
      </c>
      <c r="JP20" s="134">
        <f>('[4]Прочая  субсидия_МР  и  ГО'!BA14+'[4]Прочая  субсидия_БП'!BQ14)/1000</f>
        <v>0</v>
      </c>
      <c r="JQ20" s="199">
        <f t="shared" si="70"/>
        <v>0</v>
      </c>
      <c r="JR20" s="354"/>
      <c r="JS20" s="134">
        <f>('[4]Прочая  субсидия_МР  и  ГО'!BB14+'[4]Прочая  субсидия_БП'!BV14)/1000</f>
        <v>7786.5543699999998</v>
      </c>
      <c r="JT20" s="134">
        <f>('[4]Прочая  субсидия_МР  и  ГО'!BC14+'[4]Прочая  субсидия_БП'!BW14)/1000</f>
        <v>7160.46144</v>
      </c>
      <c r="JU20" s="199">
        <f t="shared" si="71"/>
        <v>91.959307027865776</v>
      </c>
      <c r="JV20" s="354"/>
      <c r="JW20" s="134">
        <f>('[4]Прочая  субсидия_БП'!CB14+'[4]Прочая  субсидия_МР  и  ГО'!BD14)/1000</f>
        <v>768.98109999999997</v>
      </c>
      <c r="JX20" s="134">
        <f>('[4]Прочая  субсидия_БП'!CC14+'[4]Прочая  субсидия_МР  и  ГО'!BE14)/1000</f>
        <v>743.17512999999985</v>
      </c>
      <c r="JY20" s="199">
        <f t="shared" si="72"/>
        <v>96.644134686795283</v>
      </c>
      <c r="JZ20" s="354"/>
      <c r="KA20" s="134">
        <f>('[4]Проверочная  таблица'!LH18+'[4]Проверочная  таблица'!LI18+'[4]Проверочная  таблица'!LV18+'[4]Проверочная  таблица'!LW18)/1000</f>
        <v>0</v>
      </c>
      <c r="KB20" s="134">
        <f>('[4]Проверочная  таблица'!LO18+'[4]Проверочная  таблица'!LP18+'[4]Проверочная  таблица'!MA18+'[4]Проверочная  таблица'!MB18)/1000</f>
        <v>0</v>
      </c>
      <c r="KC20" s="199">
        <f t="shared" si="73"/>
        <v>0</v>
      </c>
      <c r="KD20" s="354"/>
      <c r="KE20" s="134">
        <f>('[4]Проверочная  таблица'!LK18+'[4]Проверочная  таблица'!LJ18+'[4]Проверочная  таблица'!LY18+'[4]Проверочная  таблица'!LX18)/1000</f>
        <v>0</v>
      </c>
      <c r="KF20" s="134">
        <f>('[4]Проверочная  таблица'!LR18+'[4]Проверочная  таблица'!LQ18+'[4]Проверочная  таблица'!MD18+'[4]Проверочная  таблица'!MC18)/1000</f>
        <v>0</v>
      </c>
      <c r="KG20" s="199">
        <f t="shared" si="74"/>
        <v>0</v>
      </c>
      <c r="KH20" s="354"/>
      <c r="KI20" s="134">
        <f>('[4]Проверочная  таблица'!LL18+'[4]Проверочная  таблица'!LM18)/1000</f>
        <v>0</v>
      </c>
      <c r="KJ20" s="134">
        <f>('[4]Проверочная  таблица'!LS18+'[4]Проверочная  таблица'!LT18)/1000</f>
        <v>0</v>
      </c>
      <c r="KK20" s="199">
        <f t="shared" si="75"/>
        <v>0</v>
      </c>
      <c r="KL20" s="354"/>
      <c r="KM20" s="134">
        <f>('[4]Прочая  субсидия_МР  и  ГО'!BF14+'[4]Прочая  субсидия_БП'!CH14)/1000</f>
        <v>37948.902999999998</v>
      </c>
      <c r="KN20" s="134">
        <f>('[4]Прочая  субсидия_МР  и  ГО'!BG14+'[4]Прочая  субсидия_БП'!CI14)/1000</f>
        <v>37948.902999999998</v>
      </c>
      <c r="KO20" s="199">
        <f t="shared" si="76"/>
        <v>100</v>
      </c>
      <c r="KP20" s="354"/>
      <c r="KQ20" s="134">
        <f>('[4]Прочая  субсидия_МР  и  ГО'!BH14+'[4]Прочая  субсидия_БП'!CN14)/1000</f>
        <v>6938.9302200000002</v>
      </c>
      <c r="KR20" s="134">
        <f>('[4]Прочая  субсидия_МР  и  ГО'!BI14+'[4]Прочая  субсидия_БП'!CO14)/1000</f>
        <v>6938.9302200000002</v>
      </c>
      <c r="KS20" s="199">
        <f t="shared" si="77"/>
        <v>100</v>
      </c>
      <c r="KT20" s="354"/>
      <c r="KU20" s="201">
        <f>'[4]Проверочная  таблица'!QK18/1000</f>
        <v>44763.359969999998</v>
      </c>
      <c r="KV20" s="201">
        <f>'[4]Проверочная  таблица'!QL18/1000</f>
        <v>44763.359969999998</v>
      </c>
      <c r="KW20" s="202">
        <f t="shared" si="78"/>
        <v>100</v>
      </c>
      <c r="KY20" s="203">
        <f>C20-'[5]Сводная  таблица'!F15/1000</f>
        <v>0</v>
      </c>
      <c r="KZ20" s="203">
        <f>C20-'[4]Проверочная  таблица'!AI18/1000</f>
        <v>0</v>
      </c>
    </row>
    <row r="21" spans="1:312" ht="21.75" customHeight="1">
      <c r="A21" s="135" t="s">
        <v>36</v>
      </c>
      <c r="B21" s="158">
        <f t="shared" si="4"/>
        <v>0</v>
      </c>
      <c r="C21" s="509">
        <f>K21+O21+S21+W21+AA21+AM21+AE21+AU21+AI21+AY21+BC21+BG21+BK21+BO21+BS21+CE21+CI21+CM21+CQ21+CU21+CY21+DC21+DG21+DK21+DO21+DS21+DW21+EI21+EQ21+EU21+FC21+FG21+FW21+FK21+FS21+GA21+GE21+GI21+GM21+GQ21+GY21+HC21+HG21+HK21+HO21+HS21+HW21+IA21+IM21+IE21+IQ21+IU21+IY21+JC21+JK21+JO21+JS21+JW21+KA21+KE21+KM21+KQ21+KU21+BW21+GU21+II21+EE21+KI21+EM21+EY21+EA21+FO21</f>
        <v>157260.61785000001</v>
      </c>
      <c r="D21" s="158">
        <f>L21+P21+T21+X21+AB21+AN21+AF21+AV21+AJ21+AZ21+BD21+BH21+BL21+BP21+BT21+CF21+CJ21+CN21+CR21+CV21+CZ21+DD21+DH21+DL21+DP21+DT21+DX21+EJ21+ER21+EV21+FD21+FH21+FX21+FL21+FT21+GB21+GF21+GJ21+GN21+GR21+GZ21+HD21+HH21+HL21+HP21+HT21+HX21+IB21+IN21+IF21+IR21+IV21+IZ21+JD21+JL21+JP21+JT21+JX21+KB21+KF21+KN21+KR21+KV21+BX21+GV21+IJ21+EF21+KJ21+EN21+EZ21+EB21+FP21</f>
        <v>149808.45980000001</v>
      </c>
      <c r="E21" s="157">
        <f>'[3]Исполнение для администрации_КБ'!Q21</f>
        <v>157260.61784999995</v>
      </c>
      <c r="F21" s="156">
        <f t="shared" si="5"/>
        <v>0</v>
      </c>
      <c r="G21" s="204">
        <f>'[3]Исполнение для администрации_КБ'!R21</f>
        <v>149808.45979999998</v>
      </c>
      <c r="H21" s="204">
        <f t="shared" si="6"/>
        <v>0</v>
      </c>
      <c r="I21" s="205">
        <f t="shared" si="7"/>
        <v>95.261268744913565</v>
      </c>
      <c r="J21" s="354"/>
      <c r="K21" s="134">
        <f>'[4]Проверочная  таблица'!DV19/1000</f>
        <v>0</v>
      </c>
      <c r="L21" s="134">
        <f>'[4]Проверочная  таблица'!ED19/1000</f>
        <v>0</v>
      </c>
      <c r="M21" s="199">
        <f t="shared" si="8"/>
        <v>0</v>
      </c>
      <c r="N21" s="354"/>
      <c r="O21" s="134">
        <f>('[4]Проверочная  таблица'!DW19+'[4]Проверочная  таблица'!DX19)/1000</f>
        <v>0</v>
      </c>
      <c r="P21" s="134">
        <f>('[4]Проверочная  таблица'!EE19+'[4]Проверочная  таблица'!EF19)/1000</f>
        <v>0</v>
      </c>
      <c r="Q21" s="199">
        <f t="shared" si="9"/>
        <v>0</v>
      </c>
      <c r="R21" s="199"/>
      <c r="S21" s="200">
        <f>('[4]Проверочная  таблица'!DY19+'[4]Проверочная  таблица'!DZ19)/1000</f>
        <v>0</v>
      </c>
      <c r="T21" s="134">
        <f>('[4]Проверочная  таблица'!EG19+'[4]Проверочная  таблица'!EH19)/1000</f>
        <v>0</v>
      </c>
      <c r="U21" s="199">
        <f t="shared" si="10"/>
        <v>0</v>
      </c>
      <c r="V21" s="199"/>
      <c r="W21" s="200">
        <f>'[4]Проверочная  таблица'!EA19/1000</f>
        <v>0</v>
      </c>
      <c r="X21" s="134">
        <f>'[4]Проверочная  таблица'!EI19/1000</f>
        <v>0</v>
      </c>
      <c r="Y21" s="199">
        <f t="shared" si="11"/>
        <v>0</v>
      </c>
      <c r="Z21" s="199"/>
      <c r="AA21" s="200">
        <f>('[4]Проверочная  таблица'!EB19+'[4]Проверочная  таблица'!EL19)/1000</f>
        <v>0</v>
      </c>
      <c r="AB21" s="134">
        <f>('[4]Проверочная  таблица'!EJ19+'[4]Проверочная  таблица'!EN19)/1000</f>
        <v>0</v>
      </c>
      <c r="AC21" s="199">
        <f t="shared" si="12"/>
        <v>0</v>
      </c>
      <c r="AD21" s="199"/>
      <c r="AE21" s="134">
        <f>('[4]Проверочная  таблица'!FF19+'[4]Проверочная  таблица'!FG19)/1000</f>
        <v>0</v>
      </c>
      <c r="AF21" s="134">
        <f>('[4]Проверочная  таблица'!FK19+'[4]Проверочная  таблица'!FL19)/1000</f>
        <v>0</v>
      </c>
      <c r="AG21" s="199">
        <f t="shared" si="13"/>
        <v>0</v>
      </c>
      <c r="AH21" s="354"/>
      <c r="AI21" s="134">
        <f>('[4]Проверочная  таблица'!FH19+'[4]Проверочная  таблица'!FI19)/1000</f>
        <v>0</v>
      </c>
      <c r="AJ21" s="134">
        <f>('[4]Проверочная  таблица'!FM19+'[4]Проверочная  таблица'!FN19)/1000</f>
        <v>0</v>
      </c>
      <c r="AK21" s="199">
        <f t="shared" si="0"/>
        <v>0</v>
      </c>
      <c r="AL21" s="354"/>
      <c r="AM21" s="134">
        <f>('[4]Прочая  субсидия_МР  и  ГО'!D15)/1000</f>
        <v>352</v>
      </c>
      <c r="AN21" s="134">
        <f>('[4]Прочая  субсидия_МР  и  ГО'!E15)/1000</f>
        <v>352</v>
      </c>
      <c r="AO21" s="199">
        <f t="shared" si="14"/>
        <v>100</v>
      </c>
      <c r="AP21" s="354"/>
      <c r="AQ21" s="134"/>
      <c r="AR21" s="134"/>
      <c r="AS21" s="199">
        <f t="shared" si="15"/>
        <v>0</v>
      </c>
      <c r="AT21" s="354"/>
      <c r="AU21" s="134">
        <f>'[4]Прочая  субсидия_МР  и  ГО'!F15/1000</f>
        <v>0</v>
      </c>
      <c r="AV21" s="134">
        <f>'[4]Прочая  субсидия_МР  и  ГО'!G15/1000</f>
        <v>0</v>
      </c>
      <c r="AW21" s="199">
        <f t="shared" si="16"/>
        <v>0</v>
      </c>
      <c r="AX21" s="354"/>
      <c r="AY21" s="134">
        <f>'[4]Прочая  субсидия_МР  и  ГО'!H15/1000</f>
        <v>8812.6007499999996</v>
      </c>
      <c r="AZ21" s="134">
        <f>'[4]Прочая  субсидия_МР  и  ГО'!I15/1000</f>
        <v>8812.6007499999996</v>
      </c>
      <c r="BA21" s="199">
        <f t="shared" si="17"/>
        <v>100</v>
      </c>
      <c r="BB21" s="354"/>
      <c r="BC21" s="134">
        <f>'[4]Прочая  субсидия_МР  и  ГО'!J15/1000</f>
        <v>43.681940000000004</v>
      </c>
      <c r="BD21" s="134">
        <f>'[4]Прочая  субсидия_МР  и  ГО'!K15/1000</f>
        <v>43.681940000000004</v>
      </c>
      <c r="BE21" s="199">
        <f t="shared" si="18"/>
        <v>100</v>
      </c>
      <c r="BF21" s="354"/>
      <c r="BG21" s="134">
        <f>'[4]Прочая  субсидия_МР  и  ГО'!L15/1000</f>
        <v>80.237270000000009</v>
      </c>
      <c r="BH21" s="134">
        <f>'[4]Прочая  субсидия_МР  и  ГО'!M15/1000</f>
        <v>80.237270000000009</v>
      </c>
      <c r="BI21" s="199">
        <f t="shared" si="19"/>
        <v>100</v>
      </c>
      <c r="BJ21" s="354"/>
      <c r="BK21" s="134">
        <f>'[4]Проверочная  таблица'!ES19/1000</f>
        <v>0</v>
      </c>
      <c r="BL21" s="134">
        <f>'[4]Проверочная  таблица'!EV19/1000</f>
        <v>0</v>
      </c>
      <c r="BM21" s="199">
        <f t="shared" si="20"/>
        <v>0</v>
      </c>
      <c r="BN21" s="354"/>
      <c r="BO21" s="134">
        <f>'[4]Проверочная  таблица'!FO19/1000</f>
        <v>0</v>
      </c>
      <c r="BP21" s="134">
        <f>'[4]Проверочная  таблица'!FR19/1000</f>
        <v>0</v>
      </c>
      <c r="BQ21" s="199">
        <f t="shared" si="21"/>
        <v>0</v>
      </c>
      <c r="BR21" s="354"/>
      <c r="BS21" s="134">
        <f>('[4]Проверочная  таблица'!KB19+'[4]Проверочная  таблица'!KC19)/1000</f>
        <v>0</v>
      </c>
      <c r="BT21" s="134">
        <f>('[4]Проверочная  таблица'!KG19+'[4]Проверочная  таблица'!KH19)/1000</f>
        <v>0</v>
      </c>
      <c r="BU21" s="199">
        <f t="shared" si="22"/>
        <v>0</v>
      </c>
      <c r="BV21" s="354"/>
      <c r="BW21" s="134">
        <f>('[4]Проверочная  таблица'!KD19+'[4]Проверочная  таблица'!KE19)/1000</f>
        <v>0</v>
      </c>
      <c r="BX21" s="134">
        <f>('[4]Проверочная  таблица'!KI19+'[4]Проверочная  таблица'!KJ19)/1000</f>
        <v>0</v>
      </c>
      <c r="BY21" s="199">
        <f t="shared" si="23"/>
        <v>0</v>
      </c>
      <c r="BZ21" s="354"/>
      <c r="CA21" s="134"/>
      <c r="CB21" s="134"/>
      <c r="CC21" s="199">
        <f t="shared" si="1"/>
        <v>0</v>
      </c>
      <c r="CD21" s="354"/>
      <c r="CE21" s="134">
        <f>('[4]Проверочная  таблица'!IL19+'[4]Проверочная  таблица'!IM19+'[4]Проверочная  таблица'!HX19+'[4]Проверочная  таблица'!HY19)/1000</f>
        <v>0</v>
      </c>
      <c r="CF21" s="134">
        <f>('[4]Проверочная  таблица'!IE19+'[4]Проверочная  таблица'!IF19+'[4]Проверочная  таблица'!IS19+'[4]Проверочная  таблица'!IT19)/1000</f>
        <v>0</v>
      </c>
      <c r="CG21" s="199">
        <f t="shared" si="2"/>
        <v>0</v>
      </c>
      <c r="CH21" s="354"/>
      <c r="CI21" s="134">
        <f>('[4]Прочая  субсидия_МР  и  ГО'!N15+'[4]Прочая  субсидия_БП'!H15)/1000</f>
        <v>12.542249999999999</v>
      </c>
      <c r="CJ21" s="134">
        <f>('[4]Прочая  субсидия_МР  и  ГО'!O15+'[4]Прочая  субсидия_БП'!I15)/1000</f>
        <v>12.542249999999999</v>
      </c>
      <c r="CK21" s="199">
        <f t="shared" si="24"/>
        <v>100</v>
      </c>
      <c r="CL21" s="354"/>
      <c r="CM21" s="134">
        <f>('[4]Проверочная  таблица'!AL19+'[4]Проверочная  таблица'!AV19)/1000</f>
        <v>0</v>
      </c>
      <c r="CN21" s="134">
        <f>('[4]Проверочная  таблица'!AQ19+'[4]Проверочная  таблица'!BB19)/1000</f>
        <v>0</v>
      </c>
      <c r="CO21" s="199">
        <f t="shared" si="25"/>
        <v>0</v>
      </c>
      <c r="CP21" s="354"/>
      <c r="CQ21" s="134">
        <f>('[4]Проверочная  таблица'!HZ19+'[4]Проверочная  таблица'!IA19+'[4]Проверочная  таблица'!IN19+'[4]Проверочная  таблица'!IO19)/1000</f>
        <v>80.736710000000002</v>
      </c>
      <c r="CR21" s="134">
        <f>('[4]Проверочная  таблица'!IG19+'[4]Проверочная  таблица'!IH19+'[4]Проверочная  таблица'!IU19+'[4]Проверочная  таблица'!IV19)/1000</f>
        <v>80.736710000000002</v>
      </c>
      <c r="CS21" s="199">
        <f t="shared" si="26"/>
        <v>100</v>
      </c>
      <c r="CT21" s="354"/>
      <c r="CU21" s="134">
        <f>('[4]Проверочная  таблица'!IB19+'[4]Проверочная  таблица'!IC19+'[4]Проверочная  таблица'!IP19+'[4]Проверочная  таблица'!IQ19)/1000</f>
        <v>0</v>
      </c>
      <c r="CV21" s="134">
        <f>('[4]Проверочная  таблица'!IW19+'[4]Проверочная  таблица'!IX19+'[4]Проверочная  таблица'!II19+'[4]Проверочная  таблица'!IJ19)/1000</f>
        <v>0</v>
      </c>
      <c r="CW21" s="199">
        <f t="shared" si="27"/>
        <v>0</v>
      </c>
      <c r="CX21" s="354"/>
      <c r="CY21" s="134">
        <f>('[4]Проверочная  таблица'!GY19+'[4]Проверочная  таблица'!HE19)/1000</f>
        <v>1500</v>
      </c>
      <c r="CZ21" s="134">
        <f>('[4]Проверочная  таблица'!HB19+'[4]Проверочная  таблица'!HH19)/1000</f>
        <v>1500</v>
      </c>
      <c r="DA21" s="199">
        <f t="shared" si="28"/>
        <v>100</v>
      </c>
      <c r="DB21" s="354"/>
      <c r="DC21" s="134">
        <f>('[4]Проверочная  таблица'!GS19)/1000</f>
        <v>0</v>
      </c>
      <c r="DD21" s="134">
        <f>('[4]Проверочная  таблица'!GV19)/1000</f>
        <v>0</v>
      </c>
      <c r="DE21" s="199">
        <f t="shared" si="3"/>
        <v>0</v>
      </c>
      <c r="DF21" s="354"/>
      <c r="DG21" s="134">
        <f>'[4]Прочая  субсидия_МР  и  ГО'!P15/1000</f>
        <v>162.12295999999998</v>
      </c>
      <c r="DH21" s="134">
        <f>'[4]Прочая  субсидия_МР  и  ГО'!Q15/1000</f>
        <v>162.12295999999998</v>
      </c>
      <c r="DI21" s="199">
        <f t="shared" si="29"/>
        <v>100</v>
      </c>
      <c r="DJ21" s="354"/>
      <c r="DK21" s="134">
        <f>'[4]Прочая  субсидия_МР  и  ГО'!R15/1000</f>
        <v>191.40157000000002</v>
      </c>
      <c r="DL21" s="134">
        <f>'[4]Прочая  субсидия_МР  и  ГО'!S15/1000</f>
        <v>191.40157000000002</v>
      </c>
      <c r="DM21" s="199">
        <f t="shared" si="30"/>
        <v>100</v>
      </c>
      <c r="DN21" s="354"/>
      <c r="DO21" s="134">
        <f>'[4]Прочая  субсидия_МР  и  ГО'!T15/1000</f>
        <v>157.94999999999999</v>
      </c>
      <c r="DP21" s="134">
        <f>'[4]Прочая  субсидия_МР  и  ГО'!U15/1000</f>
        <v>157.94999999999999</v>
      </c>
      <c r="DQ21" s="199">
        <f t="shared" si="31"/>
        <v>100</v>
      </c>
      <c r="DR21" s="354"/>
      <c r="DS21" s="134">
        <f>('[4]Прочая  субсидия_МР  и  ГО'!V15+'[4]Прочая  субсидия_БП'!N15)/1000</f>
        <v>1610.7829999999999</v>
      </c>
      <c r="DT21" s="134">
        <f>('[4]Прочая  субсидия_МР  и  ГО'!W15+'[4]Прочая  субсидия_БП'!O15)/1000</f>
        <v>1295.9100000000001</v>
      </c>
      <c r="DU21" s="199">
        <f t="shared" si="32"/>
        <v>80.452177605549608</v>
      </c>
      <c r="DV21" s="354"/>
      <c r="DW21" s="134">
        <f>('[4]Проверочная  таблица'!AM19+'[4]Проверочная  таблица'!AW19+'[4]Прочая  субсидия_МР  и  ГО'!X15+'[4]Прочая  субсидия_БП'!T15)/1000</f>
        <v>12494.297500000001</v>
      </c>
      <c r="DX21" s="134">
        <f>('[4]Проверочная  таблица'!AR19+'[4]Проверочная  таблица'!BC19+'[4]Прочая  субсидия_МР  и  ГО'!Y15+'[4]Прочая  субсидия_БП'!U15)/1000</f>
        <v>12250.10435</v>
      </c>
      <c r="DY21" s="199">
        <f t="shared" si="33"/>
        <v>98.045563185925417</v>
      </c>
      <c r="DZ21" s="354"/>
      <c r="EA21" s="134">
        <f>'[4]Проверочная  таблица'!DC19/1000</f>
        <v>0</v>
      </c>
      <c r="EB21" s="134">
        <f>'[4]Проверочная  таблица'!DD19/1000</f>
        <v>0</v>
      </c>
      <c r="EC21" s="199">
        <f t="shared" si="34"/>
        <v>0</v>
      </c>
      <c r="ED21" s="354"/>
      <c r="EE21" s="134">
        <f>('[4]Проверочная  таблица'!DE19+'[4]Проверочная  таблица'!DG19)/1000</f>
        <v>0</v>
      </c>
      <c r="EF21" s="134">
        <f>('[4]Проверочная  таблица'!DF19+'[4]Проверочная  таблица'!DH19)/1000</f>
        <v>0</v>
      </c>
      <c r="EG21" s="199">
        <f t="shared" si="35"/>
        <v>0</v>
      </c>
      <c r="EH21" s="354"/>
      <c r="EI21" s="134">
        <f>('[4]Проверочная  таблица'!DM19+'[4]Проверочная  таблица'!DO19)/1000</f>
        <v>0</v>
      </c>
      <c r="EJ21" s="134">
        <f>('[4]Проверочная  таблица'!DP19+'[4]Проверочная  таблица'!DN19)/1000</f>
        <v>0</v>
      </c>
      <c r="EK21" s="199">
        <f t="shared" si="36"/>
        <v>0</v>
      </c>
      <c r="EL21" s="354"/>
      <c r="EM21" s="134">
        <f>'[4]Проверочная  таблица'!EY19/1000</f>
        <v>0</v>
      </c>
      <c r="EN21" s="134">
        <f>'[4]Проверочная  таблица'!FB19/1000</f>
        <v>0</v>
      </c>
      <c r="EO21" s="199">
        <f t="shared" si="37"/>
        <v>0</v>
      </c>
      <c r="EP21" s="354"/>
      <c r="EQ21" s="134">
        <f>'[4]Прочая  субсидия_МР  и  ГО'!Z15/1000</f>
        <v>0</v>
      </c>
      <c r="ER21" s="134">
        <f>'[4]Прочая  субсидия_МР  и  ГО'!AA15/1000</f>
        <v>0</v>
      </c>
      <c r="ES21" s="199">
        <f t="shared" si="38"/>
        <v>0</v>
      </c>
      <c r="ET21" s="354"/>
      <c r="EU21" s="134">
        <f>('[4]Прочая  субсидия_МР  и  ГО'!AB15+'[4]Прочая  субсидия_БП'!Z15)/1000</f>
        <v>605.36153000000002</v>
      </c>
      <c r="EV21" s="134">
        <f>('[4]Прочая  субсидия_МР  и  ГО'!AC15+'[4]Прочая  субсидия_БП'!AA15)/1000</f>
        <v>501.05367000000001</v>
      </c>
      <c r="EW21" s="199">
        <f t="shared" si="39"/>
        <v>82.769327941932474</v>
      </c>
      <c r="EX21" s="354"/>
      <c r="EY21" s="134">
        <f>('[4]Проверочная  таблица'!FV19+'[4]Проверочная  таблица'!FW19+'[4]Проверочная  таблица'!GB19+'[4]Проверочная  таблица'!GC19)/1000</f>
        <v>150.55270000000002</v>
      </c>
      <c r="EZ21" s="134">
        <f>('[4]Проверочная  таблица'!FY19+'[4]Проверочная  таблица'!FZ19+'[4]Проверочная  таблица'!GE19+'[4]Проверочная  таблица'!GF19)/1000</f>
        <v>1.6516199999999999</v>
      </c>
      <c r="FA21" s="199">
        <f t="shared" si="40"/>
        <v>1.0970377814546</v>
      </c>
      <c r="FB21" s="354"/>
      <c r="FC21" s="134">
        <f>('[4]Прочая  субсидия_БП'!AF15+'[4]Прочая  субсидия_МР  и  ГО'!AD15)/1000</f>
        <v>0</v>
      </c>
      <c r="FD21" s="134">
        <f>('[4]Прочая  субсидия_БП'!AG15+'[4]Прочая  субсидия_МР  и  ГО'!AE15)/1000</f>
        <v>0</v>
      </c>
      <c r="FE21" s="199">
        <f t="shared" si="41"/>
        <v>0</v>
      </c>
      <c r="FF21" s="354"/>
      <c r="FG21" s="134">
        <f>'[4]Проверочная  таблица'!KL19/1000</f>
        <v>283.815</v>
      </c>
      <c r="FH21" s="134">
        <f>'[4]Проверочная  таблица'!KS19/1000</f>
        <v>283.815</v>
      </c>
      <c r="FI21" s="199">
        <f t="shared" si="42"/>
        <v>100</v>
      </c>
      <c r="FJ21" s="354"/>
      <c r="FK21" s="134">
        <f>('[4]Проверочная  таблица'!KM19+'[4]Проверочная  таблица'!KN19)/1000</f>
        <v>0</v>
      </c>
      <c r="FL21" s="134">
        <f>('[4]Проверочная  таблица'!KT19+'[4]Проверочная  таблица'!KU19)/1000</f>
        <v>0</v>
      </c>
      <c r="FM21" s="199">
        <f t="shared" si="43"/>
        <v>0</v>
      </c>
      <c r="FN21" s="354"/>
      <c r="FO21" s="134">
        <f>'[4]Проверочная  таблица'!KO19/1000</f>
        <v>0</v>
      </c>
      <c r="FP21" s="134">
        <f>'[4]Проверочная  таблица'!KV19/1000</f>
        <v>0</v>
      </c>
      <c r="FQ21" s="199">
        <f t="shared" si="44"/>
        <v>0</v>
      </c>
      <c r="FR21" s="354"/>
      <c r="FS21" s="134">
        <f>'[4]Проверочная  таблица'!KZ19/1000</f>
        <v>0</v>
      </c>
      <c r="FT21" s="134">
        <f>'[4]Проверочная  таблица'!LB19/1000</f>
        <v>0</v>
      </c>
      <c r="FU21" s="199">
        <f t="shared" si="45"/>
        <v>0</v>
      </c>
      <c r="FV21" s="354"/>
      <c r="FW21" s="134">
        <f>('[4]Проверочная  таблица'!KP19+'[4]Проверочная  таблица'!KQ19)/1000</f>
        <v>0</v>
      </c>
      <c r="FX21" s="134">
        <f>('[4]Проверочная  таблица'!KW19+'[4]Проверочная  таблица'!KX19)/1000</f>
        <v>0</v>
      </c>
      <c r="FY21" s="199">
        <f t="shared" si="46"/>
        <v>0</v>
      </c>
      <c r="FZ21" s="354"/>
      <c r="GA21" s="134">
        <f>('[4]Прочая  субсидия_МР  и  ГО'!AF15+'[4]Прочая  субсидия_БП'!AL15)/1000</f>
        <v>7037.652</v>
      </c>
      <c r="GB21" s="134">
        <f>('[4]Прочая  субсидия_МР  и  ГО'!AG15+'[4]Прочая  субсидия_БП'!AM15)/1000</f>
        <v>1392.79856</v>
      </c>
      <c r="GC21" s="199">
        <f t="shared" si="47"/>
        <v>19.790671093142997</v>
      </c>
      <c r="GD21" s="354"/>
      <c r="GE21" s="134">
        <f>('[4]Прочая  субсидия_МР  и  ГО'!AH15)/1000</f>
        <v>0</v>
      </c>
      <c r="GF21" s="134">
        <f>('[4]Прочая  субсидия_МР  и  ГО'!AI15)/1000</f>
        <v>0</v>
      </c>
      <c r="GG21" s="199">
        <f t="shared" si="48"/>
        <v>0</v>
      </c>
      <c r="GH21" s="354"/>
      <c r="GI21" s="134">
        <f>'[4]Прочая  субсидия_МР  и  ГО'!AJ15/1000</f>
        <v>0</v>
      </c>
      <c r="GJ21" s="134">
        <f>'[4]Прочая  субсидия_МР  и  ГО'!AK15/1000</f>
        <v>0</v>
      </c>
      <c r="GK21" s="199">
        <f t="shared" si="49"/>
        <v>0</v>
      </c>
      <c r="GL21" s="354"/>
      <c r="GM21" s="134">
        <f>('[4]Проверочная  таблица'!ND19+'[4]Проверочная  таблица'!NE19)/1000</f>
        <v>0</v>
      </c>
      <c r="GN21" s="134">
        <f>('[4]Проверочная  таблица'!NG19+'[4]Проверочная  таблица'!NH19)/1000</f>
        <v>0</v>
      </c>
      <c r="GO21" s="199">
        <f t="shared" si="50"/>
        <v>0</v>
      </c>
      <c r="GP21" s="354"/>
      <c r="GQ21" s="134">
        <f>('[4]Проверочная  таблица'!OJ19+'[4]Проверочная  таблица'!OK19)/1000</f>
        <v>0</v>
      </c>
      <c r="GR21" s="134">
        <f>('[4]Проверочная  таблица'!OS19+'[4]Проверочная  таблица'!OT19)/1000</f>
        <v>0</v>
      </c>
      <c r="GS21" s="199">
        <f t="shared" si="51"/>
        <v>0</v>
      </c>
      <c r="GT21" s="354"/>
      <c r="GU21" s="134">
        <f>'[4]Проверочная  таблица'!AX19/1000</f>
        <v>0</v>
      </c>
      <c r="GV21" s="134">
        <f>'[4]Проверочная  таблица'!BD19/1000</f>
        <v>0</v>
      </c>
      <c r="GW21" s="199">
        <f t="shared" si="52"/>
        <v>0</v>
      </c>
      <c r="GX21" s="354"/>
      <c r="GY21" s="134">
        <f>('[4]Проверочная  таблица'!NV19+'[4]Проверочная  таблица'!NW19+'[4]Проверочная  таблица'!OL19+'[4]Проверочная  таблица'!OM19)/1000</f>
        <v>1601.8107</v>
      </c>
      <c r="GZ21" s="134">
        <f>('[4]Проверочная  таблица'!OC19+'[4]Проверочная  таблица'!OD19+'[4]Проверочная  таблица'!OU19+'[4]Проверочная  таблица'!OV19)/1000</f>
        <v>1601.8107</v>
      </c>
      <c r="HA21" s="199">
        <f t="shared" si="53"/>
        <v>100</v>
      </c>
      <c r="HB21" s="354"/>
      <c r="HC21" s="134">
        <f>('[4]Проверочная  таблица'!AY19+'[4]Проверочная  таблица'!AN19)/1000</f>
        <v>0</v>
      </c>
      <c r="HD21" s="134">
        <f>('[4]Проверочная  таблица'!AS19+'[4]Проверочная  таблица'!BE19)/1000</f>
        <v>0</v>
      </c>
      <c r="HE21" s="199">
        <f t="shared" si="54"/>
        <v>0</v>
      </c>
      <c r="HF21" s="354"/>
      <c r="HG21" s="134">
        <f>('[4]Проверочная  таблица'!NZ19+'[4]Проверочная  таблица'!OP19+'[4]Проверочная  таблица'!OA19+'[4]Проверочная  таблица'!OQ19)/1000</f>
        <v>0</v>
      </c>
      <c r="HH21" s="134">
        <f>('[4]Проверочная  таблица'!OG19+'[4]Проверочная  таблица'!OY19+'[4]Проверочная  таблица'!OZ19+'[4]Проверочная  таблица'!OH19)/1000</f>
        <v>0</v>
      </c>
      <c r="HI21" s="199">
        <f t="shared" si="55"/>
        <v>0</v>
      </c>
      <c r="HJ21" s="354"/>
      <c r="HK21" s="134">
        <f>('[4]Проверочная  таблица'!NX19+'[4]Проверочная  таблица'!NY19+'[4]Проверочная  таблица'!ON19+'[4]Проверочная  таблица'!OO19)/1000</f>
        <v>0</v>
      </c>
      <c r="HL21" s="134">
        <f>('[4]Проверочная  таблица'!OW19+'[4]Проверочная  таблица'!OX19+'[4]Проверочная  таблица'!OE19+'[4]Проверочная  таблица'!OF19)/1000</f>
        <v>0</v>
      </c>
      <c r="HM21" s="199">
        <f t="shared" si="56"/>
        <v>0</v>
      </c>
      <c r="HN21" s="354"/>
      <c r="HO21" s="134">
        <f>('[4]Проверочная  таблица'!AO19+'[4]Проверочная  таблица'!AZ19)/1000</f>
        <v>0</v>
      </c>
      <c r="HP21" s="134">
        <f>('[4]Проверочная  таблица'!AT19+'[4]Проверочная  таблица'!BF19)/1000</f>
        <v>0</v>
      </c>
      <c r="HQ21" s="199">
        <f t="shared" si="57"/>
        <v>0</v>
      </c>
      <c r="HR21" s="354"/>
      <c r="HS21" s="134">
        <f>'[4]Прочая  субсидия_МР  и  ГО'!AL15/1000</f>
        <v>867.35957999999994</v>
      </c>
      <c r="HT21" s="134">
        <f>'[4]Прочая  субсидия_МР  и  ГО'!AM15/1000</f>
        <v>867.35957999999994</v>
      </c>
      <c r="HU21" s="199">
        <f t="shared" si="58"/>
        <v>100</v>
      </c>
      <c r="HV21" s="354"/>
      <c r="HW21" s="134">
        <f>('[4]Проверочная  таблица'!CF19+'[4]Проверочная  таблица'!CP19)/1000</f>
        <v>2715.6918500000002</v>
      </c>
      <c r="HX21" s="134">
        <f>('[4]Проверочная  таблица'!CK19+'[4]Проверочная  таблица'!CU19)/1000</f>
        <v>2286.0851899999998</v>
      </c>
      <c r="HY21" s="199">
        <f t="shared" si="59"/>
        <v>84.1805814603008</v>
      </c>
      <c r="HZ21" s="354"/>
      <c r="IA21" s="134">
        <f>('[4]Проверочная  таблица'!CG19+'[4]Проверочная  таблица'!CQ19)/1000</f>
        <v>32378.95</v>
      </c>
      <c r="IB21" s="134">
        <f>('[4]Проверочная  таблица'!CL19+'[4]Проверочная  таблица'!CV19)/1000</f>
        <v>31813.527140000002</v>
      </c>
      <c r="IC21" s="199">
        <f t="shared" si="60"/>
        <v>98.253733181588672</v>
      </c>
      <c r="ID21" s="354"/>
      <c r="IE21" s="134">
        <f>('[4]Прочая  субсидия_МР  и  ГО'!AN15+'[4]Прочая  субсидия_БП'!AR15)/1000</f>
        <v>0</v>
      </c>
      <c r="IF21" s="134">
        <f>('[4]Прочая  субсидия_МР  и  ГО'!AO15+'[4]Прочая  субсидия_БП'!AS15)/1000</f>
        <v>0</v>
      </c>
      <c r="IG21" s="199">
        <f t="shared" si="61"/>
        <v>0</v>
      </c>
      <c r="IH21" s="354"/>
      <c r="II21" s="134">
        <f>('[4]Проверочная  таблица'!CH19+'[4]Проверочная  таблица'!CR19)/1000</f>
        <v>0</v>
      </c>
      <c r="IJ21" s="134">
        <f>('[4]Проверочная  таблица'!CM19+'[4]Проверочная  таблица'!CW19)/1000</f>
        <v>0</v>
      </c>
      <c r="IK21" s="199">
        <f t="shared" si="62"/>
        <v>0</v>
      </c>
      <c r="IL21" s="354"/>
      <c r="IM21" s="134">
        <f>('[4]Проверочная  таблица'!CI19+'[4]Проверочная  таблица'!CS19)/1000</f>
        <v>0</v>
      </c>
      <c r="IN21" s="134">
        <f>('[4]Проверочная  таблица'!CN19+'[4]Проверочная  таблица'!CX19)/1000</f>
        <v>0</v>
      </c>
      <c r="IO21" s="199">
        <f t="shared" si="63"/>
        <v>0</v>
      </c>
      <c r="IP21" s="354"/>
      <c r="IQ21" s="134">
        <f>('[4]Прочая  субсидия_БП'!AX15+'[4]Прочая  субсидия_МР  и  ГО'!AP15)/1000</f>
        <v>0</v>
      </c>
      <c r="IR21" s="134">
        <f>('[4]Прочая  субсидия_БП'!AY15+'[4]Прочая  субсидия_МР  и  ГО'!AQ15)/1000</f>
        <v>0</v>
      </c>
      <c r="IS21" s="199">
        <f t="shared" si="64"/>
        <v>0</v>
      </c>
      <c r="IT21" s="354"/>
      <c r="IU21" s="134">
        <f>'[4]Прочая  субсидия_МР  и  ГО'!AR15/1000</f>
        <v>0</v>
      </c>
      <c r="IV21" s="134">
        <f>'[4]Прочая  субсидия_МР  и  ГО'!AS15/1000</f>
        <v>0</v>
      </c>
      <c r="IW21" s="199">
        <f t="shared" si="65"/>
        <v>0</v>
      </c>
      <c r="IX21" s="354"/>
      <c r="IY21" s="134">
        <f>'[4]Прочая  субсидия_МР  и  ГО'!AT15/1000</f>
        <v>0</v>
      </c>
      <c r="IZ21" s="134">
        <f>'[4]Прочая  субсидия_МР  и  ГО'!AU15/1000</f>
        <v>0</v>
      </c>
      <c r="JA21" s="199">
        <f t="shared" si="66"/>
        <v>0</v>
      </c>
      <c r="JB21" s="354"/>
      <c r="JC21" s="134">
        <f>('[4]Прочая  субсидия_МР  и  ГО'!AV15+'[4]Прочая  субсидия_БП'!BD15)/1000</f>
        <v>3150</v>
      </c>
      <c r="JD21" s="134">
        <f>('[4]Прочая  субсидия_МР  и  ГО'!AW15+'[4]Прочая  субсидия_БП'!BE15)/1000</f>
        <v>3150</v>
      </c>
      <c r="JE21" s="199">
        <f t="shared" si="67"/>
        <v>100</v>
      </c>
      <c r="JF21" s="354"/>
      <c r="JG21" s="134"/>
      <c r="JH21" s="134"/>
      <c r="JI21" s="199">
        <f t="shared" si="68"/>
        <v>0</v>
      </c>
      <c r="JJ21" s="354"/>
      <c r="JK21" s="134">
        <f>('[4]Прочая  субсидия_БП'!BJ15+'[4]Прочая  субсидия_МР  и  ГО'!AX15)/1000</f>
        <v>0</v>
      </c>
      <c r="JL21" s="134">
        <f>('[4]Прочая  субсидия_БП'!BK15+'[4]Прочая  субсидия_МР  и  ГО'!AY15)/1000</f>
        <v>0</v>
      </c>
      <c r="JM21" s="199">
        <f t="shared" si="69"/>
        <v>0</v>
      </c>
      <c r="JN21" s="354"/>
      <c r="JO21" s="134">
        <f>('[4]Прочая  субсидия_МР  и  ГО'!AZ15+'[4]Прочая  субсидия_БП'!BP15)/1000</f>
        <v>0</v>
      </c>
      <c r="JP21" s="134">
        <f>('[4]Прочая  субсидия_МР  и  ГО'!BA15+'[4]Прочая  субсидия_БП'!BQ15)/1000</f>
        <v>0</v>
      </c>
      <c r="JQ21" s="199">
        <f t="shared" si="70"/>
        <v>0</v>
      </c>
      <c r="JR21" s="354"/>
      <c r="JS21" s="134">
        <f>('[4]Прочая  субсидия_МР  и  ГО'!BB15+'[4]Прочая  субсидия_БП'!BV15)/1000</f>
        <v>4202.5839999999998</v>
      </c>
      <c r="JT21" s="134">
        <f>('[4]Прочая  субсидия_МР  и  ГО'!BC15+'[4]Прочая  субсидия_БП'!BW15)/1000</f>
        <v>4202.5839999999998</v>
      </c>
      <c r="JU21" s="199">
        <f t="shared" si="71"/>
        <v>100</v>
      </c>
      <c r="JV21" s="354"/>
      <c r="JW21" s="134">
        <f>('[4]Прочая  субсидия_БП'!CB15+'[4]Прочая  субсидия_МР  и  ГО'!BD15)/1000</f>
        <v>638.29971</v>
      </c>
      <c r="JX21" s="134">
        <f>('[4]Прочая  субсидия_БП'!CC15+'[4]Прочая  субсидия_МР  и  ГО'!BE15)/1000</f>
        <v>638.29971</v>
      </c>
      <c r="JY21" s="199">
        <f t="shared" si="72"/>
        <v>100</v>
      </c>
      <c r="JZ21" s="354"/>
      <c r="KA21" s="134">
        <f>('[4]Проверочная  таблица'!LH19+'[4]Проверочная  таблица'!LI19+'[4]Проверочная  таблица'!LV19+'[4]Проверочная  таблица'!LW19)/1000</f>
        <v>4500</v>
      </c>
      <c r="KB21" s="134">
        <f>('[4]Проверочная  таблица'!LO19+'[4]Проверочная  таблица'!LP19+'[4]Проверочная  таблица'!MA19+'[4]Проверочная  таблица'!MB19)/1000</f>
        <v>4500</v>
      </c>
      <c r="KC21" s="199">
        <f t="shared" si="73"/>
        <v>100</v>
      </c>
      <c r="KD21" s="354"/>
      <c r="KE21" s="134">
        <f>('[4]Проверочная  таблица'!LK19+'[4]Проверочная  таблица'!LJ19+'[4]Проверочная  таблица'!LY19+'[4]Проверочная  таблица'!LX19)/1000</f>
        <v>8000</v>
      </c>
      <c r="KF21" s="134">
        <f>('[4]Проверочная  таблица'!LR19+'[4]Проверочная  таблица'!LQ19+'[4]Проверочная  таблица'!MD19+'[4]Проверочная  таблица'!MC19)/1000</f>
        <v>8000</v>
      </c>
      <c r="KG21" s="199">
        <f t="shared" si="74"/>
        <v>100</v>
      </c>
      <c r="KH21" s="354"/>
      <c r="KI21" s="134">
        <f>('[4]Проверочная  таблица'!LL19+'[4]Проверочная  таблица'!LM19)/1000</f>
        <v>0</v>
      </c>
      <c r="KJ21" s="134">
        <f>('[4]Проверочная  таблица'!LS19+'[4]Проверочная  таблица'!LT19)/1000</f>
        <v>0</v>
      </c>
      <c r="KK21" s="199">
        <f t="shared" si="75"/>
        <v>0</v>
      </c>
      <c r="KL21" s="354"/>
      <c r="KM21" s="134">
        <f>('[4]Прочая  субсидия_МР  и  ГО'!BF15+'[4]Прочая  субсидия_БП'!CH15)/1000</f>
        <v>21652.148000000001</v>
      </c>
      <c r="KN21" s="134">
        <f>('[4]Прочая  субсидия_МР  и  ГО'!BG15+'[4]Прочая  субсидия_БП'!CI15)/1000</f>
        <v>21652.148000000001</v>
      </c>
      <c r="KO21" s="199">
        <f t="shared" si="76"/>
        <v>100</v>
      </c>
      <c r="KP21" s="354"/>
      <c r="KQ21" s="134">
        <f>('[4]Прочая  субсидия_МР  и  ГО'!BH15+'[4]Прочая  субсидия_БП'!CN15)/1000</f>
        <v>2178.8682799999997</v>
      </c>
      <c r="KR21" s="134">
        <f>('[4]Прочая  субсидия_МР  и  ГО'!BI15+'[4]Прочая  субсидия_БП'!CO15)/1000</f>
        <v>2178.8682799999997</v>
      </c>
      <c r="KS21" s="199">
        <f t="shared" si="77"/>
        <v>100</v>
      </c>
      <c r="KT21" s="354"/>
      <c r="KU21" s="201">
        <f>'[4]Проверочная  таблица'!QK19/1000</f>
        <v>41799.170550000003</v>
      </c>
      <c r="KV21" s="201">
        <f>'[4]Проверочная  таблица'!QL19/1000</f>
        <v>41799.170550000003</v>
      </c>
      <c r="KW21" s="202">
        <f t="shared" si="78"/>
        <v>100</v>
      </c>
      <c r="KY21" s="203">
        <f>C21-'[5]Сводная  таблица'!F16/1000</f>
        <v>0</v>
      </c>
      <c r="KZ21" s="203">
        <f>C21-'[4]Проверочная  таблица'!AI19/1000</f>
        <v>0</v>
      </c>
    </row>
    <row r="22" spans="1:312" ht="21.75" customHeight="1">
      <c r="A22" s="135" t="s">
        <v>37</v>
      </c>
      <c r="B22" s="158">
        <f t="shared" si="4"/>
        <v>0</v>
      </c>
      <c r="C22" s="509">
        <f>K22+O22+S22+W22+AA22+AM22+AE22+AU22+AI22+AY22+BC22+BG22+BK22+BO22+BS22+CE22+CI22+CM22+CQ22+CU22+CY22+DC22+DG22+DK22+DO22+DS22+DW22+EI22+EQ22+EU22+FC22+FG22+FW22+FK22+FS22+GA22+GE22+GI22+GM22+GQ22+GY22+HC22+HG22+HK22+HO22+HS22+HW22+IA22+IM22+IE22+IQ22+IU22+IY22+JC22+JK22+JO22+JS22+JW22+KA22+KE22+KM22+KQ22+KU22+BW22+GU22+II22+EE22+KI22+EM22+EY22+EA22+FO22</f>
        <v>125093.39476000001</v>
      </c>
      <c r="D22" s="158">
        <f>L22+P22+T22+X22+AB22+AN22+AF22+AV22+AJ22+AZ22+BD22+BH22+BL22+BP22+BT22+CF22+CJ22+CN22+CR22+CV22+CZ22+DD22+DH22+DL22+DP22+DT22+DX22+EJ22+ER22+EV22+FD22+FH22+FX22+FL22+FT22+GB22+GF22+GJ22+GN22+GR22+GZ22+HD22+HH22+HL22+HP22+HT22+HX22+IB22+IN22+IF22+IR22+IV22+IZ22+JD22+JL22+JP22+JT22+JX22+KB22+KF22+KN22+KR22+KV22+BX22+GV22+IJ22+EF22+KJ22+EN22+EZ22+EB22+FP22</f>
        <v>122230.33087000001</v>
      </c>
      <c r="E22" s="157">
        <f>'[3]Исполнение для администрации_КБ'!Q22</f>
        <v>125093.39476000001</v>
      </c>
      <c r="F22" s="156">
        <f t="shared" si="5"/>
        <v>0</v>
      </c>
      <c r="G22" s="204">
        <f>'[3]Исполнение для администрации_КБ'!R22</f>
        <v>122230.33087000001</v>
      </c>
      <c r="H22" s="204">
        <f t="shared" si="6"/>
        <v>0</v>
      </c>
      <c r="I22" s="205">
        <f t="shared" si="7"/>
        <v>97.711258939376464</v>
      </c>
      <c r="J22" s="354"/>
      <c r="K22" s="134">
        <f>'[4]Проверочная  таблица'!DV20/1000</f>
        <v>0</v>
      </c>
      <c r="L22" s="134">
        <f>'[4]Проверочная  таблица'!ED20/1000</f>
        <v>0</v>
      </c>
      <c r="M22" s="199">
        <f t="shared" si="8"/>
        <v>0</v>
      </c>
      <c r="N22" s="354"/>
      <c r="O22" s="134">
        <f>('[4]Проверочная  таблица'!DW20+'[4]Проверочная  таблица'!DX20)/1000</f>
        <v>0</v>
      </c>
      <c r="P22" s="134">
        <f>('[4]Проверочная  таблица'!EE20+'[4]Проверочная  таблица'!EF20)/1000</f>
        <v>0</v>
      </c>
      <c r="Q22" s="199">
        <f t="shared" si="9"/>
        <v>0</v>
      </c>
      <c r="R22" s="199"/>
      <c r="S22" s="200">
        <f>('[4]Проверочная  таблица'!DY20+'[4]Проверочная  таблица'!DZ20)/1000</f>
        <v>0</v>
      </c>
      <c r="T22" s="134">
        <f>('[4]Проверочная  таблица'!EG20+'[4]Проверочная  таблица'!EH20)/1000</f>
        <v>0</v>
      </c>
      <c r="U22" s="199">
        <f t="shared" si="10"/>
        <v>0</v>
      </c>
      <c r="V22" s="199"/>
      <c r="W22" s="200">
        <f>'[4]Проверочная  таблица'!EA20/1000</f>
        <v>0</v>
      </c>
      <c r="X22" s="134">
        <f>'[4]Проверочная  таблица'!EI20/1000</f>
        <v>0</v>
      </c>
      <c r="Y22" s="199">
        <f t="shared" si="11"/>
        <v>0</v>
      </c>
      <c r="Z22" s="199"/>
      <c r="AA22" s="200">
        <f>('[4]Проверочная  таблица'!EB20+'[4]Проверочная  таблица'!EL20)/1000</f>
        <v>0</v>
      </c>
      <c r="AB22" s="134">
        <f>('[4]Проверочная  таблица'!EJ20+'[4]Проверочная  таблица'!EN20)/1000</f>
        <v>0</v>
      </c>
      <c r="AC22" s="199">
        <f t="shared" si="12"/>
        <v>0</v>
      </c>
      <c r="AD22" s="199"/>
      <c r="AE22" s="134">
        <f>('[4]Проверочная  таблица'!FF20+'[4]Проверочная  таблица'!FG20)/1000</f>
        <v>2864.4</v>
      </c>
      <c r="AF22" s="134">
        <f>('[4]Проверочная  таблица'!FK20+'[4]Проверочная  таблица'!FL20)/1000</f>
        <v>2864.4</v>
      </c>
      <c r="AG22" s="199">
        <f t="shared" si="13"/>
        <v>100</v>
      </c>
      <c r="AH22" s="354"/>
      <c r="AI22" s="134">
        <f>('[4]Проверочная  таблица'!FH20+'[4]Проверочная  таблица'!FI20)/1000</f>
        <v>0</v>
      </c>
      <c r="AJ22" s="134">
        <f>('[4]Проверочная  таблица'!FM20+'[4]Проверочная  таблица'!FN20)/1000</f>
        <v>0</v>
      </c>
      <c r="AK22" s="199">
        <f t="shared" si="0"/>
        <v>0</v>
      </c>
      <c r="AL22" s="354"/>
      <c r="AM22" s="134">
        <f>('[4]Прочая  субсидия_МР  и  ГО'!D16)/1000</f>
        <v>308</v>
      </c>
      <c r="AN22" s="134">
        <f>('[4]Прочая  субсидия_МР  и  ГО'!E16)/1000</f>
        <v>308</v>
      </c>
      <c r="AO22" s="199">
        <f t="shared" si="14"/>
        <v>100</v>
      </c>
      <c r="AP22" s="354"/>
      <c r="AQ22" s="134"/>
      <c r="AR22" s="134"/>
      <c r="AS22" s="199">
        <f t="shared" si="15"/>
        <v>0</v>
      </c>
      <c r="AT22" s="354"/>
      <c r="AU22" s="134">
        <f>'[4]Прочая  субсидия_МР  и  ГО'!F16/1000</f>
        <v>0</v>
      </c>
      <c r="AV22" s="134">
        <f>'[4]Прочая  субсидия_МР  и  ГО'!G16/1000</f>
        <v>0</v>
      </c>
      <c r="AW22" s="199">
        <f t="shared" si="16"/>
        <v>0</v>
      </c>
      <c r="AX22" s="354"/>
      <c r="AY22" s="134">
        <f>'[4]Прочая  субсидия_МР  и  ГО'!H16/1000</f>
        <v>2481.8497000000002</v>
      </c>
      <c r="AZ22" s="134">
        <f>'[4]Прочая  субсидия_МР  и  ГО'!I16/1000</f>
        <v>2481.8497000000002</v>
      </c>
      <c r="BA22" s="199">
        <f t="shared" si="17"/>
        <v>100</v>
      </c>
      <c r="BB22" s="354"/>
      <c r="BC22" s="134">
        <f>'[4]Прочая  субсидия_МР  и  ГО'!J16/1000</f>
        <v>82.932389999999998</v>
      </c>
      <c r="BD22" s="134">
        <f>'[4]Прочая  субсидия_МР  и  ГО'!K16/1000</f>
        <v>82.932389999999998</v>
      </c>
      <c r="BE22" s="199">
        <f t="shared" si="18"/>
        <v>100</v>
      </c>
      <c r="BF22" s="354"/>
      <c r="BG22" s="134">
        <f>'[4]Прочая  субсидия_МР  и  ГО'!L16/1000</f>
        <v>0</v>
      </c>
      <c r="BH22" s="134">
        <f>'[4]Прочая  субсидия_МР  и  ГО'!M16/1000</f>
        <v>0</v>
      </c>
      <c r="BI22" s="199">
        <f t="shared" si="19"/>
        <v>0</v>
      </c>
      <c r="BJ22" s="354"/>
      <c r="BK22" s="134">
        <f>'[4]Проверочная  таблица'!ES20/1000</f>
        <v>0</v>
      </c>
      <c r="BL22" s="134">
        <f>'[4]Проверочная  таблица'!EV20/1000</f>
        <v>0</v>
      </c>
      <c r="BM22" s="199">
        <f t="shared" si="20"/>
        <v>0</v>
      </c>
      <c r="BN22" s="354"/>
      <c r="BO22" s="134">
        <f>'[4]Проверочная  таблица'!FO20/1000</f>
        <v>0</v>
      </c>
      <c r="BP22" s="134">
        <f>'[4]Проверочная  таблица'!FR20/1000</f>
        <v>0</v>
      </c>
      <c r="BQ22" s="199">
        <f t="shared" si="21"/>
        <v>0</v>
      </c>
      <c r="BR22" s="354"/>
      <c r="BS22" s="134">
        <f>('[4]Проверочная  таблица'!KB20+'[4]Проверочная  таблица'!KC20)/1000</f>
        <v>0</v>
      </c>
      <c r="BT22" s="134">
        <f>('[4]Проверочная  таблица'!KG20+'[4]Проверочная  таблица'!KH20)/1000</f>
        <v>0</v>
      </c>
      <c r="BU22" s="199">
        <f t="shared" si="22"/>
        <v>0</v>
      </c>
      <c r="BV22" s="354"/>
      <c r="BW22" s="134">
        <f>('[4]Проверочная  таблица'!KD20+'[4]Проверочная  таблица'!KE20)/1000</f>
        <v>0</v>
      </c>
      <c r="BX22" s="134">
        <f>('[4]Проверочная  таблица'!KI20+'[4]Проверочная  таблица'!KJ20)/1000</f>
        <v>0</v>
      </c>
      <c r="BY22" s="199">
        <f t="shared" si="23"/>
        <v>0</v>
      </c>
      <c r="BZ22" s="354"/>
      <c r="CA22" s="134"/>
      <c r="CB22" s="134"/>
      <c r="CC22" s="199">
        <f t="shared" si="1"/>
        <v>0</v>
      </c>
      <c r="CD22" s="354"/>
      <c r="CE22" s="134">
        <f>('[4]Проверочная  таблица'!IL20+'[4]Проверочная  таблица'!IM20+'[4]Проверочная  таблица'!HX20+'[4]Проверочная  таблица'!HY20)/1000</f>
        <v>0</v>
      </c>
      <c r="CF22" s="134">
        <f>('[4]Проверочная  таблица'!IE20+'[4]Проверочная  таблица'!IF20+'[4]Проверочная  таблица'!IS20+'[4]Проверочная  таблица'!IT20)/1000</f>
        <v>0</v>
      </c>
      <c r="CG22" s="199">
        <f t="shared" si="2"/>
        <v>0</v>
      </c>
      <c r="CH22" s="354"/>
      <c r="CI22" s="134">
        <f>('[4]Прочая  субсидия_МР  и  ГО'!N16+'[4]Прочая  субсидия_БП'!H16)/1000</f>
        <v>7.2359499999999999</v>
      </c>
      <c r="CJ22" s="134">
        <f>('[4]Прочая  субсидия_МР  и  ГО'!O16+'[4]Прочая  субсидия_БП'!I16)/1000</f>
        <v>7.2359499999999999</v>
      </c>
      <c r="CK22" s="199">
        <f t="shared" si="24"/>
        <v>100</v>
      </c>
      <c r="CL22" s="354"/>
      <c r="CM22" s="134">
        <f>('[4]Проверочная  таблица'!AL20+'[4]Проверочная  таблица'!AV20)/1000</f>
        <v>0</v>
      </c>
      <c r="CN22" s="134">
        <f>('[4]Проверочная  таблица'!AQ20+'[4]Проверочная  таблица'!BB20)/1000</f>
        <v>0</v>
      </c>
      <c r="CO22" s="199">
        <f t="shared" si="25"/>
        <v>0</v>
      </c>
      <c r="CP22" s="354"/>
      <c r="CQ22" s="134">
        <f>('[4]Проверочная  таблица'!HZ20+'[4]Проверочная  таблица'!IA20+'[4]Проверочная  таблица'!IN20+'[4]Проверочная  таблица'!IO20)/1000</f>
        <v>403.68356999999997</v>
      </c>
      <c r="CR22" s="134">
        <f>('[4]Проверочная  таблица'!IG20+'[4]Проверочная  таблица'!IH20+'[4]Проверочная  таблица'!IU20+'[4]Проверочная  таблица'!IV20)/1000</f>
        <v>403.68356999999997</v>
      </c>
      <c r="CS22" s="199">
        <f t="shared" si="26"/>
        <v>100</v>
      </c>
      <c r="CT22" s="354"/>
      <c r="CU22" s="134">
        <f>('[4]Проверочная  таблица'!IB20+'[4]Проверочная  таблица'!IC20+'[4]Проверочная  таблица'!IP20+'[4]Проверочная  таблица'!IQ20)/1000</f>
        <v>284.45161999999999</v>
      </c>
      <c r="CV22" s="134">
        <f>('[4]Проверочная  таблица'!IW20+'[4]Проверочная  таблица'!IX20+'[4]Проверочная  таблица'!II20+'[4]Проверочная  таблица'!IJ20)/1000</f>
        <v>284.45161999999999</v>
      </c>
      <c r="CW22" s="199">
        <f t="shared" si="27"/>
        <v>100</v>
      </c>
      <c r="CX22" s="354"/>
      <c r="CY22" s="134">
        <f>('[4]Проверочная  таблица'!GY20+'[4]Проверочная  таблица'!HE20)/1000</f>
        <v>1348.2329999999999</v>
      </c>
      <c r="CZ22" s="134">
        <f>('[4]Проверочная  таблица'!HB20+'[4]Проверочная  таблица'!HH20)/1000</f>
        <v>1348.2329999999999</v>
      </c>
      <c r="DA22" s="199">
        <f t="shared" si="28"/>
        <v>100</v>
      </c>
      <c r="DB22" s="354"/>
      <c r="DC22" s="134">
        <f>('[4]Проверочная  таблица'!GS20)/1000</f>
        <v>0</v>
      </c>
      <c r="DD22" s="134">
        <f>('[4]Проверочная  таблица'!GV20)/1000</f>
        <v>0</v>
      </c>
      <c r="DE22" s="199">
        <f t="shared" si="3"/>
        <v>0</v>
      </c>
      <c r="DF22" s="354"/>
      <c r="DG22" s="134">
        <f>'[4]Прочая  субсидия_МР  и  ГО'!P16/1000</f>
        <v>0</v>
      </c>
      <c r="DH22" s="134">
        <f>'[4]Прочая  субсидия_МР  и  ГО'!Q16/1000</f>
        <v>0</v>
      </c>
      <c r="DI22" s="199">
        <f t="shared" si="29"/>
        <v>0</v>
      </c>
      <c r="DJ22" s="354"/>
      <c r="DK22" s="134">
        <f>'[4]Прочая  субсидия_МР  и  ГО'!R16/1000</f>
        <v>142.91584</v>
      </c>
      <c r="DL22" s="134">
        <f>'[4]Прочая  субсидия_МР  и  ГО'!S16/1000</f>
        <v>142.91584</v>
      </c>
      <c r="DM22" s="199">
        <f t="shared" si="30"/>
        <v>100</v>
      </c>
      <c r="DN22" s="354"/>
      <c r="DO22" s="134">
        <f>'[4]Прочая  субсидия_МР  и  ГО'!T16/1000</f>
        <v>168.48</v>
      </c>
      <c r="DP22" s="134">
        <f>'[4]Прочая  субсидия_МР  и  ГО'!U16/1000</f>
        <v>168.48</v>
      </c>
      <c r="DQ22" s="199">
        <f t="shared" si="31"/>
        <v>100</v>
      </c>
      <c r="DR22" s="354"/>
      <c r="DS22" s="134">
        <f>('[4]Прочая  субсидия_МР  и  ГО'!V16+'[4]Прочая  субсидия_БП'!N16)/1000</f>
        <v>4138.2</v>
      </c>
      <c r="DT22" s="134">
        <f>('[4]Прочая  субсидия_МР  и  ГО'!W16+'[4]Прочая  субсидия_БП'!O16)/1000</f>
        <v>4138.2</v>
      </c>
      <c r="DU22" s="199">
        <f t="shared" si="32"/>
        <v>100</v>
      </c>
      <c r="DV22" s="354"/>
      <c r="DW22" s="134">
        <f>('[4]Проверочная  таблица'!AM20+'[4]Проверочная  таблица'!AW20+'[4]Прочая  субсидия_МР  и  ГО'!X16+'[4]Прочая  субсидия_БП'!T16)/1000</f>
        <v>26153.022000000001</v>
      </c>
      <c r="DX22" s="134">
        <f>('[4]Проверочная  таблица'!AR20+'[4]Проверочная  таблица'!BC20+'[4]Прочая  субсидия_МР  и  ГО'!Y16+'[4]Прочая  субсидия_БП'!U16)/1000</f>
        <v>26153.022000000001</v>
      </c>
      <c r="DY22" s="199">
        <f t="shared" si="33"/>
        <v>100</v>
      </c>
      <c r="DZ22" s="354"/>
      <c r="EA22" s="134">
        <f>'[4]Проверочная  таблица'!DC20/1000</f>
        <v>0</v>
      </c>
      <c r="EB22" s="134">
        <f>'[4]Проверочная  таблица'!DD20/1000</f>
        <v>0</v>
      </c>
      <c r="EC22" s="199">
        <f t="shared" si="34"/>
        <v>0</v>
      </c>
      <c r="ED22" s="354"/>
      <c r="EE22" s="134">
        <f>('[4]Проверочная  таблица'!DE20+'[4]Проверочная  таблица'!DG20)/1000</f>
        <v>0</v>
      </c>
      <c r="EF22" s="134">
        <f>('[4]Проверочная  таблица'!DF20+'[4]Проверочная  таблица'!DH20)/1000</f>
        <v>0</v>
      </c>
      <c r="EG22" s="199">
        <f t="shared" si="35"/>
        <v>0</v>
      </c>
      <c r="EH22" s="354"/>
      <c r="EI22" s="134">
        <f>('[4]Проверочная  таблица'!DM20+'[4]Проверочная  таблица'!DO20)/1000</f>
        <v>0</v>
      </c>
      <c r="EJ22" s="134">
        <f>('[4]Проверочная  таблица'!DP20+'[4]Проверочная  таблица'!DN20)/1000</f>
        <v>0</v>
      </c>
      <c r="EK22" s="199">
        <f t="shared" si="36"/>
        <v>0</v>
      </c>
      <c r="EL22" s="354"/>
      <c r="EM22" s="134">
        <f>'[4]Проверочная  таблица'!EY20/1000</f>
        <v>0</v>
      </c>
      <c r="EN22" s="134">
        <f>'[4]Проверочная  таблица'!FB20/1000</f>
        <v>0</v>
      </c>
      <c r="EO22" s="199">
        <f t="shared" si="37"/>
        <v>0</v>
      </c>
      <c r="EP22" s="354"/>
      <c r="EQ22" s="134">
        <f>'[4]Прочая  субсидия_МР  и  ГО'!Z16/1000</f>
        <v>0</v>
      </c>
      <c r="ER22" s="134">
        <f>'[4]Прочая  субсидия_МР  и  ГО'!AA16/1000</f>
        <v>0</v>
      </c>
      <c r="ES22" s="199">
        <f t="shared" si="38"/>
        <v>0</v>
      </c>
      <c r="ET22" s="354"/>
      <c r="EU22" s="134">
        <f>('[4]Прочая  субсидия_МР  и  ГО'!AB16+'[4]Прочая  субсидия_БП'!Z16)/1000</f>
        <v>219.68</v>
      </c>
      <c r="EV22" s="134">
        <f>('[4]Прочая  субсидия_МР  и  ГО'!AC16+'[4]Прочая  субсидия_БП'!AA16)/1000</f>
        <v>219.68</v>
      </c>
      <c r="EW22" s="199">
        <f t="shared" si="39"/>
        <v>100</v>
      </c>
      <c r="EX22" s="354"/>
      <c r="EY22" s="134">
        <f>('[4]Проверочная  таблица'!FV20+'[4]Проверочная  таблица'!FW20+'[4]Проверочная  таблица'!GB20+'[4]Проверочная  таблица'!GC20)/1000</f>
        <v>775.34649000000002</v>
      </c>
      <c r="EZ22" s="134">
        <f>('[4]Проверочная  таблица'!FY20+'[4]Проверочная  таблица'!FZ20+'[4]Проверочная  таблица'!GE20+'[4]Проверочная  таблица'!GF20)/1000</f>
        <v>366.66446000000002</v>
      </c>
      <c r="FA22" s="199">
        <f t="shared" si="40"/>
        <v>47.290400450513424</v>
      </c>
      <c r="FB22" s="354"/>
      <c r="FC22" s="134">
        <f>('[4]Прочая  субсидия_БП'!AF16+'[4]Прочая  субсидия_МР  и  ГО'!AD16)/1000</f>
        <v>0</v>
      </c>
      <c r="FD22" s="134">
        <f>('[4]Прочая  субсидия_БП'!AG16+'[4]Прочая  субсидия_МР  и  ГО'!AE16)/1000</f>
        <v>0</v>
      </c>
      <c r="FE22" s="199">
        <f t="shared" si="41"/>
        <v>0</v>
      </c>
      <c r="FF22" s="354"/>
      <c r="FG22" s="134">
        <f>'[4]Проверочная  таблица'!KL20/1000</f>
        <v>700</v>
      </c>
      <c r="FH22" s="134">
        <f>'[4]Проверочная  таблица'!KS20/1000</f>
        <v>700</v>
      </c>
      <c r="FI22" s="199">
        <f t="shared" si="42"/>
        <v>100</v>
      </c>
      <c r="FJ22" s="354"/>
      <c r="FK22" s="134">
        <f>('[4]Проверочная  таблица'!KM20+'[4]Проверочная  таблица'!KN20)/1000</f>
        <v>0</v>
      </c>
      <c r="FL22" s="134">
        <f>('[4]Проверочная  таблица'!KT20+'[4]Проверочная  таблица'!KU20)/1000</f>
        <v>0</v>
      </c>
      <c r="FM22" s="199">
        <f t="shared" si="43"/>
        <v>0</v>
      </c>
      <c r="FN22" s="354"/>
      <c r="FO22" s="134">
        <f>'[4]Проверочная  таблица'!KO20/1000</f>
        <v>0</v>
      </c>
      <c r="FP22" s="134">
        <f>'[4]Проверочная  таблица'!KV20/1000</f>
        <v>0</v>
      </c>
      <c r="FQ22" s="199">
        <f t="shared" si="44"/>
        <v>0</v>
      </c>
      <c r="FR22" s="354"/>
      <c r="FS22" s="134">
        <f>'[4]Проверочная  таблица'!KZ20/1000</f>
        <v>0</v>
      </c>
      <c r="FT22" s="134">
        <f>'[4]Проверочная  таблица'!LB20/1000</f>
        <v>0</v>
      </c>
      <c r="FU22" s="199">
        <f t="shared" si="45"/>
        <v>0</v>
      </c>
      <c r="FV22" s="354"/>
      <c r="FW22" s="134">
        <f>('[4]Проверочная  таблица'!KP20+'[4]Проверочная  таблица'!KQ20)/1000</f>
        <v>0</v>
      </c>
      <c r="FX22" s="134">
        <f>('[4]Проверочная  таблица'!KW20+'[4]Проверочная  таблица'!KX20)/1000</f>
        <v>0</v>
      </c>
      <c r="FY22" s="199">
        <f t="shared" si="46"/>
        <v>0</v>
      </c>
      <c r="FZ22" s="354"/>
      <c r="GA22" s="134">
        <f>('[4]Прочая  субсидия_МР  и  ГО'!AF16+'[4]Прочая  субсидия_БП'!AL16)/1000</f>
        <v>7136.9727800000001</v>
      </c>
      <c r="GB22" s="134">
        <f>('[4]Прочая  субсидия_МР  и  ГО'!AG16+'[4]Прочая  субсидия_БП'!AM16)/1000</f>
        <v>5527.5947800000004</v>
      </c>
      <c r="GC22" s="199">
        <f t="shared" si="47"/>
        <v>77.450131174522994</v>
      </c>
      <c r="GD22" s="354"/>
      <c r="GE22" s="134">
        <f>('[4]Прочая  субсидия_МР  и  ГО'!AH16)/1000</f>
        <v>0</v>
      </c>
      <c r="GF22" s="134">
        <f>('[4]Прочая  субсидия_МР  и  ГО'!AI16)/1000</f>
        <v>0</v>
      </c>
      <c r="GG22" s="199">
        <f t="shared" si="48"/>
        <v>0</v>
      </c>
      <c r="GH22" s="354"/>
      <c r="GI22" s="134">
        <f>'[4]Прочая  субсидия_МР  и  ГО'!AJ16/1000</f>
        <v>0</v>
      </c>
      <c r="GJ22" s="134">
        <f>'[4]Прочая  субсидия_МР  и  ГО'!AK16/1000</f>
        <v>0</v>
      </c>
      <c r="GK22" s="199">
        <f t="shared" si="49"/>
        <v>0</v>
      </c>
      <c r="GL22" s="354"/>
      <c r="GM22" s="134">
        <f>('[4]Проверочная  таблица'!ND20+'[4]Проверочная  таблица'!NE20)/1000</f>
        <v>0</v>
      </c>
      <c r="GN22" s="134">
        <f>('[4]Проверочная  таблица'!NG20+'[4]Проверочная  таблица'!NH20)/1000</f>
        <v>0</v>
      </c>
      <c r="GO22" s="199">
        <f t="shared" si="50"/>
        <v>0</v>
      </c>
      <c r="GP22" s="354"/>
      <c r="GQ22" s="134">
        <f>('[4]Проверочная  таблица'!OJ20+'[4]Проверочная  таблица'!OK20)/1000</f>
        <v>0</v>
      </c>
      <c r="GR22" s="134">
        <f>('[4]Проверочная  таблица'!OS20+'[4]Проверочная  таблица'!OT20)/1000</f>
        <v>0</v>
      </c>
      <c r="GS22" s="199">
        <f t="shared" si="51"/>
        <v>0</v>
      </c>
      <c r="GT22" s="354"/>
      <c r="GU22" s="134">
        <f>'[4]Проверочная  таблица'!AX20/1000</f>
        <v>8900</v>
      </c>
      <c r="GV22" s="134">
        <f>'[4]Проверочная  таблица'!BD20/1000</f>
        <v>8059.8001199999999</v>
      </c>
      <c r="GW22" s="199">
        <f t="shared" si="52"/>
        <v>90.559551910112361</v>
      </c>
      <c r="GX22" s="354"/>
      <c r="GY22" s="134">
        <f>('[4]Проверочная  таблица'!NV20+'[4]Проверочная  таблица'!NW20+'[4]Проверочная  таблица'!OL20+'[4]Проверочная  таблица'!OM20)/1000</f>
        <v>0</v>
      </c>
      <c r="GZ22" s="134">
        <f>('[4]Проверочная  таблица'!OC20+'[4]Проверочная  таблица'!OD20+'[4]Проверочная  таблица'!OU20+'[4]Проверочная  таблица'!OV20)/1000</f>
        <v>0</v>
      </c>
      <c r="HA22" s="199">
        <f t="shared" si="53"/>
        <v>0</v>
      </c>
      <c r="HB22" s="354"/>
      <c r="HC22" s="134">
        <f>('[4]Проверочная  таблица'!AY20+'[4]Проверочная  таблица'!AN20)/1000</f>
        <v>0</v>
      </c>
      <c r="HD22" s="134">
        <f>('[4]Проверочная  таблица'!AS20+'[4]Проверочная  таблица'!BE20)/1000</f>
        <v>0</v>
      </c>
      <c r="HE22" s="199">
        <f t="shared" si="54"/>
        <v>0</v>
      </c>
      <c r="HF22" s="354"/>
      <c r="HG22" s="134">
        <f>('[4]Проверочная  таблица'!NZ20+'[4]Проверочная  таблица'!OP20+'[4]Проверочная  таблица'!OA20+'[4]Проверочная  таблица'!OQ20)/1000</f>
        <v>0</v>
      </c>
      <c r="HH22" s="134">
        <f>('[4]Проверочная  таблица'!OG20+'[4]Проверочная  таблица'!OY20+'[4]Проверочная  таблица'!OZ20+'[4]Проверочная  таблица'!OH20)/1000</f>
        <v>0</v>
      </c>
      <c r="HI22" s="199">
        <f t="shared" si="55"/>
        <v>0</v>
      </c>
      <c r="HJ22" s="354"/>
      <c r="HK22" s="134">
        <f>('[4]Проверочная  таблица'!NX20+'[4]Проверочная  таблица'!NY20+'[4]Проверочная  таблица'!ON20+'[4]Проверочная  таблица'!OO20)/1000</f>
        <v>0</v>
      </c>
      <c r="HL22" s="134">
        <f>('[4]Проверочная  таблица'!OW20+'[4]Проверочная  таблица'!OX20+'[4]Проверочная  таблица'!OE20+'[4]Проверочная  таблица'!OF20)/1000</f>
        <v>0</v>
      </c>
      <c r="HM22" s="199">
        <f t="shared" si="56"/>
        <v>0</v>
      </c>
      <c r="HN22" s="354"/>
      <c r="HO22" s="134">
        <f>('[4]Проверочная  таблица'!AO20+'[4]Проверочная  таблица'!AZ20)/1000</f>
        <v>0</v>
      </c>
      <c r="HP22" s="134">
        <f>('[4]Проверочная  таблица'!AT20+'[4]Проверочная  таблица'!BF20)/1000</f>
        <v>0</v>
      </c>
      <c r="HQ22" s="199">
        <f t="shared" si="57"/>
        <v>0</v>
      </c>
      <c r="HR22" s="354"/>
      <c r="HS22" s="134">
        <f>'[4]Прочая  субсидия_МР  и  ГО'!AL16/1000</f>
        <v>894.00794999999994</v>
      </c>
      <c r="HT22" s="134">
        <f>'[4]Прочая  субсидия_МР  и  ГО'!AM16/1000</f>
        <v>894.00794999999994</v>
      </c>
      <c r="HU22" s="199">
        <f t="shared" si="58"/>
        <v>100</v>
      </c>
      <c r="HV22" s="354"/>
      <c r="HW22" s="134">
        <f>('[4]Проверочная  таблица'!CF20+'[4]Проверочная  таблица'!CP20)/1000</f>
        <v>0</v>
      </c>
      <c r="HX22" s="134">
        <f>('[4]Проверочная  таблица'!CK20+'[4]Проверочная  таблица'!CU20)/1000</f>
        <v>0</v>
      </c>
      <c r="HY22" s="199">
        <f t="shared" si="59"/>
        <v>0</v>
      </c>
      <c r="HZ22" s="354"/>
      <c r="IA22" s="134">
        <f>('[4]Проверочная  таблица'!CG20+'[4]Проверочная  таблица'!CQ20)/1000</f>
        <v>19859.951000000001</v>
      </c>
      <c r="IB22" s="134">
        <f>('[4]Проверочная  таблица'!CL20+'[4]Проверочная  таблица'!CV20)/1000</f>
        <v>19859.951000000001</v>
      </c>
      <c r="IC22" s="199">
        <f t="shared" si="60"/>
        <v>100</v>
      </c>
      <c r="ID22" s="354"/>
      <c r="IE22" s="134">
        <f>('[4]Прочая  субсидия_МР  и  ГО'!AN16+'[4]Прочая  субсидия_БП'!AR16)/1000</f>
        <v>0</v>
      </c>
      <c r="IF22" s="134">
        <f>('[4]Прочая  субсидия_МР  и  ГО'!AO16+'[4]Прочая  субсидия_БП'!AS16)/1000</f>
        <v>0</v>
      </c>
      <c r="IG22" s="199">
        <f t="shared" si="61"/>
        <v>0</v>
      </c>
      <c r="IH22" s="354"/>
      <c r="II22" s="134">
        <f>('[4]Проверочная  таблица'!CH20+'[4]Проверочная  таблица'!CR20)/1000</f>
        <v>0</v>
      </c>
      <c r="IJ22" s="134">
        <f>('[4]Проверочная  таблица'!CM20+'[4]Проверочная  таблица'!CW20)/1000</f>
        <v>0</v>
      </c>
      <c r="IK22" s="199">
        <f t="shared" si="62"/>
        <v>0</v>
      </c>
      <c r="IL22" s="354"/>
      <c r="IM22" s="134">
        <f>('[4]Проверочная  таблица'!CI20+'[4]Проверочная  таблица'!CS20)/1000</f>
        <v>0</v>
      </c>
      <c r="IN22" s="134">
        <f>('[4]Проверочная  таблица'!CN20+'[4]Проверочная  таблица'!CX20)/1000</f>
        <v>0</v>
      </c>
      <c r="IO22" s="199">
        <f t="shared" si="63"/>
        <v>0</v>
      </c>
      <c r="IP22" s="354"/>
      <c r="IQ22" s="134">
        <f>('[4]Прочая  субсидия_БП'!AX16+'[4]Прочая  субсидия_МР  и  ГО'!AP16)/1000</f>
        <v>0</v>
      </c>
      <c r="IR22" s="134">
        <f>('[4]Прочая  субсидия_БП'!AY16+'[4]Прочая  субсидия_МР  и  ГО'!AQ16)/1000</f>
        <v>0</v>
      </c>
      <c r="IS22" s="199">
        <f t="shared" si="64"/>
        <v>0</v>
      </c>
      <c r="IT22" s="354"/>
      <c r="IU22" s="134">
        <f>'[4]Прочая  субсидия_МР  и  ГО'!AR16/1000</f>
        <v>0</v>
      </c>
      <c r="IV22" s="134">
        <f>'[4]Прочая  субсидия_МР  и  ГО'!AS16/1000</f>
        <v>0</v>
      </c>
      <c r="IW22" s="199">
        <f t="shared" si="65"/>
        <v>0</v>
      </c>
      <c r="IX22" s="354"/>
      <c r="IY22" s="134">
        <f>'[4]Прочая  субсидия_МР  и  ГО'!AT16/1000</f>
        <v>0</v>
      </c>
      <c r="IZ22" s="134">
        <f>'[4]Прочая  субсидия_МР  и  ГО'!AU16/1000</f>
        <v>0</v>
      </c>
      <c r="JA22" s="199">
        <f t="shared" si="66"/>
        <v>0</v>
      </c>
      <c r="JB22" s="354"/>
      <c r="JC22" s="134">
        <f>('[4]Прочая  субсидия_МР  и  ГО'!AV16+'[4]Прочая  субсидия_БП'!BD16)/1000</f>
        <v>3150</v>
      </c>
      <c r="JD22" s="134">
        <f>('[4]Прочая  субсидия_МР  и  ГО'!AW16+'[4]Прочая  субсидия_БП'!BE16)/1000</f>
        <v>3150</v>
      </c>
      <c r="JE22" s="199">
        <f t="shared" si="67"/>
        <v>100</v>
      </c>
      <c r="JF22" s="354"/>
      <c r="JG22" s="134"/>
      <c r="JH22" s="134"/>
      <c r="JI22" s="199">
        <f t="shared" si="68"/>
        <v>0</v>
      </c>
      <c r="JJ22" s="354"/>
      <c r="JK22" s="134">
        <f>('[4]Прочая  субсидия_БП'!BJ16+'[4]Прочая  субсидия_МР  и  ГО'!AX16)/1000</f>
        <v>0</v>
      </c>
      <c r="JL22" s="134">
        <f>('[4]Прочая  субсидия_БП'!BK16+'[4]Прочая  субсидия_МР  и  ГО'!AY16)/1000</f>
        <v>0</v>
      </c>
      <c r="JM22" s="199">
        <f t="shared" si="69"/>
        <v>0</v>
      </c>
      <c r="JN22" s="354"/>
      <c r="JO22" s="134">
        <f>('[4]Прочая  субсидия_МР  и  ГО'!AZ16+'[4]Прочая  субсидия_БП'!BP16)/1000</f>
        <v>2494.4789999999998</v>
      </c>
      <c r="JP22" s="134">
        <f>('[4]Прочая  субсидия_МР  и  ГО'!BA16+'[4]Прочая  субсидия_БП'!BQ16)/1000</f>
        <v>2494.4789999999998</v>
      </c>
      <c r="JQ22" s="199">
        <f t="shared" si="70"/>
        <v>100</v>
      </c>
      <c r="JR22" s="354"/>
      <c r="JS22" s="134">
        <f>('[4]Прочая  субсидия_МР  и  ГО'!BB16+'[4]Прочая  субсидия_БП'!BV16)/1000</f>
        <v>2796.4</v>
      </c>
      <c r="JT22" s="134">
        <f>('[4]Прочая  субсидия_МР  и  ГО'!BC16+'[4]Прочая  субсидия_БП'!BW16)/1000</f>
        <v>2796.4</v>
      </c>
      <c r="JU22" s="199">
        <f t="shared" si="71"/>
        <v>100</v>
      </c>
      <c r="JV22" s="354"/>
      <c r="JW22" s="134">
        <f>('[4]Прочая  субсидия_БП'!CB16+'[4]Прочая  субсидия_МР  и  ГО'!BD16)/1000</f>
        <v>697.64603</v>
      </c>
      <c r="JX22" s="134">
        <f>('[4]Прочая  субсидия_БП'!CC16+'[4]Прочая  субсидия_МР  и  ГО'!BE16)/1000</f>
        <v>692.84205000000009</v>
      </c>
      <c r="JY22" s="199">
        <f t="shared" si="72"/>
        <v>99.311401514031417</v>
      </c>
      <c r="JZ22" s="354"/>
      <c r="KA22" s="134">
        <f>('[4]Проверочная  таблица'!LH20+'[4]Проверочная  таблица'!LI20+'[4]Проверочная  таблица'!LV20+'[4]Проверочная  таблица'!LW20)/1000</f>
        <v>0</v>
      </c>
      <c r="KB22" s="134">
        <f>('[4]Проверочная  таблица'!LO20+'[4]Проверочная  таблица'!LP20+'[4]Проверочная  таблица'!MA20+'[4]Проверочная  таблица'!MB20)/1000</f>
        <v>0</v>
      </c>
      <c r="KC22" s="199">
        <f t="shared" si="73"/>
        <v>0</v>
      </c>
      <c r="KD22" s="354"/>
      <c r="KE22" s="134">
        <f>('[4]Проверочная  таблица'!LK20+'[4]Проверочная  таблица'!LJ20+'[4]Проверочная  таблица'!LY20+'[4]Проверочная  таблица'!LX20)/1000</f>
        <v>0</v>
      </c>
      <c r="KF22" s="134">
        <f>('[4]Проверочная  таблица'!LR20+'[4]Проверочная  таблица'!LQ20+'[4]Проверочная  таблица'!MD20+'[4]Проверочная  таблица'!MC20)/1000</f>
        <v>0</v>
      </c>
      <c r="KG22" s="199">
        <f t="shared" si="74"/>
        <v>0</v>
      </c>
      <c r="KH22" s="354"/>
      <c r="KI22" s="134">
        <f>('[4]Проверочная  таблица'!LL20+'[4]Проверочная  таблица'!LM20)/1000</f>
        <v>0</v>
      </c>
      <c r="KJ22" s="134">
        <f>('[4]Проверочная  таблица'!LS20+'[4]Проверочная  таблица'!LT20)/1000</f>
        <v>0</v>
      </c>
      <c r="KK22" s="199">
        <f t="shared" si="75"/>
        <v>0</v>
      </c>
      <c r="KL22" s="354"/>
      <c r="KM22" s="134">
        <f>('[4]Прочая  субсидия_МР  и  ГО'!BF16+'[4]Прочая  субсидия_БП'!CH16)/1000</f>
        <v>18978.28</v>
      </c>
      <c r="KN22" s="134">
        <f>('[4]Прочая  субсидия_МР  и  ГО'!BG16+'[4]Прочая  субсидия_БП'!CI16)/1000</f>
        <v>18978.28</v>
      </c>
      <c r="KO22" s="199">
        <f t="shared" si="76"/>
        <v>100</v>
      </c>
      <c r="KP22" s="354"/>
      <c r="KQ22" s="134">
        <f>('[4]Прочая  субсидия_МР  и  ГО'!BH16+'[4]Прочая  субсидия_БП'!CN16)/1000</f>
        <v>1333.1708799999999</v>
      </c>
      <c r="KR22" s="134">
        <f>('[4]Прочая  субсидия_МР  и  ГО'!BI16+'[4]Прочая  субсидия_БП'!CO16)/1000</f>
        <v>1333.1708799999999</v>
      </c>
      <c r="KS22" s="199">
        <f t="shared" si="77"/>
        <v>100</v>
      </c>
      <c r="KT22" s="354"/>
      <c r="KU22" s="201">
        <f>'[4]Проверочная  таблица'!QK20/1000</f>
        <v>18774.056559999997</v>
      </c>
      <c r="KV22" s="201">
        <f>'[4]Проверочная  таблица'!QL20/1000</f>
        <v>18774.056559999997</v>
      </c>
      <c r="KW22" s="202">
        <f t="shared" si="78"/>
        <v>100</v>
      </c>
      <c r="KY22" s="203">
        <f>C22-'[5]Сводная  таблица'!F17/1000</f>
        <v>0</v>
      </c>
      <c r="KZ22" s="203">
        <f>C22-'[4]Проверочная  таблица'!AI20/1000</f>
        <v>0</v>
      </c>
    </row>
    <row r="23" spans="1:312" ht="21.75" customHeight="1">
      <c r="A23" s="135" t="s">
        <v>38</v>
      </c>
      <c r="B23" s="158">
        <f t="shared" si="4"/>
        <v>0</v>
      </c>
      <c r="C23" s="509">
        <f>K23+O23+S23+W23+AA23+AM23+AE23+AU23+AI23+AY23+BC23+BG23+BK23+BO23+BS23+CE23+CI23+CM23+CQ23+CU23+CY23+DC23+DG23+DK23+DO23+DS23+DW23+EI23+EQ23+EU23+FC23+FG23+FW23+FK23+FS23+GA23+GE23+GI23+GM23+GQ23+GY23+HC23+HG23+HK23+HO23+HS23+HW23+IA23+IM23+IE23+IQ23+IU23+IY23+JC23+JK23+JO23+JS23+JW23+KA23+KE23+KM23+KQ23+KU23+BW23+GU23+II23+EE23+KI23+EM23+EY23+EA23+FO23</f>
        <v>156673.09386999998</v>
      </c>
      <c r="D23" s="158">
        <f>L23+P23+T23+X23+AB23+AN23+AF23+AV23+AJ23+AZ23+BD23+BH23+BL23+BP23+BT23+CF23+CJ23+CN23+CR23+CV23+CZ23+DD23+DH23+DL23+DP23+DT23+DX23+EJ23+ER23+EV23+FD23+FH23+FX23+FL23+FT23+GB23+GF23+GJ23+GN23+GR23+GZ23+HD23+HH23+HL23+HP23+HT23+HX23+IB23+IN23+IF23+IR23+IV23+IZ23+JD23+JL23+JP23+JT23+JX23+KB23+KF23+KN23+KR23+KV23+BX23+GV23+IJ23+EF23+KJ23+EN23+EZ23+EB23+FP23</f>
        <v>156538.97358999995</v>
      </c>
      <c r="E23" s="157">
        <f>'[3]Исполнение для администрации_КБ'!Q23</f>
        <v>156673.09387000001</v>
      </c>
      <c r="F23" s="156">
        <f t="shared" si="5"/>
        <v>0</v>
      </c>
      <c r="G23" s="204">
        <f>'[3]Исполнение для администрации_КБ'!R23</f>
        <v>156538.97359000001</v>
      </c>
      <c r="H23" s="204">
        <f t="shared" si="6"/>
        <v>0</v>
      </c>
      <c r="I23" s="205">
        <f t="shared" si="7"/>
        <v>99.914394822565171</v>
      </c>
      <c r="J23" s="354"/>
      <c r="K23" s="134">
        <f>'[4]Проверочная  таблица'!DV21/1000</f>
        <v>0</v>
      </c>
      <c r="L23" s="134">
        <f>'[4]Проверочная  таблица'!ED21/1000</f>
        <v>0</v>
      </c>
      <c r="M23" s="199">
        <f t="shared" si="8"/>
        <v>0</v>
      </c>
      <c r="N23" s="354"/>
      <c r="O23" s="134">
        <f>('[4]Проверочная  таблица'!DW21+'[4]Проверочная  таблица'!DX21)/1000</f>
        <v>0</v>
      </c>
      <c r="P23" s="134">
        <f>('[4]Проверочная  таблица'!EE21+'[4]Проверочная  таблица'!EF21)/1000</f>
        <v>0</v>
      </c>
      <c r="Q23" s="199">
        <f t="shared" si="9"/>
        <v>0</v>
      </c>
      <c r="R23" s="199"/>
      <c r="S23" s="200">
        <f>('[4]Проверочная  таблица'!DY21+'[4]Проверочная  таблица'!DZ21)/1000</f>
        <v>0</v>
      </c>
      <c r="T23" s="134">
        <f>('[4]Проверочная  таблица'!EG21+'[4]Проверочная  таблица'!EH21)/1000</f>
        <v>0</v>
      </c>
      <c r="U23" s="199">
        <f t="shared" si="10"/>
        <v>0</v>
      </c>
      <c r="V23" s="199"/>
      <c r="W23" s="200">
        <f>'[4]Проверочная  таблица'!EA21/1000</f>
        <v>0</v>
      </c>
      <c r="X23" s="134">
        <f>'[4]Проверочная  таблица'!EI21/1000</f>
        <v>0</v>
      </c>
      <c r="Y23" s="199">
        <f t="shared" si="11"/>
        <v>0</v>
      </c>
      <c r="Z23" s="199"/>
      <c r="AA23" s="200">
        <f>('[4]Проверочная  таблица'!EB21+'[4]Проверочная  таблица'!EL21)/1000</f>
        <v>0</v>
      </c>
      <c r="AB23" s="134">
        <f>('[4]Проверочная  таблица'!EJ21+'[4]Проверочная  таблица'!EN21)/1000</f>
        <v>0</v>
      </c>
      <c r="AC23" s="199">
        <f t="shared" si="12"/>
        <v>0</v>
      </c>
      <c r="AD23" s="199"/>
      <c r="AE23" s="134">
        <f>('[4]Проверочная  таблица'!FF21+'[4]Проверочная  таблица'!FG21)/1000</f>
        <v>2864.4</v>
      </c>
      <c r="AF23" s="134">
        <f>('[4]Проверочная  таблица'!FK21+'[4]Проверочная  таблица'!FL21)/1000</f>
        <v>2864.4</v>
      </c>
      <c r="AG23" s="199">
        <f t="shared" si="13"/>
        <v>100</v>
      </c>
      <c r="AH23" s="354"/>
      <c r="AI23" s="134">
        <f>('[4]Проверочная  таблица'!FH21+'[4]Проверочная  таблица'!FI21)/1000</f>
        <v>0</v>
      </c>
      <c r="AJ23" s="134">
        <f>('[4]Проверочная  таблица'!FM21+'[4]Проверочная  таблица'!FN21)/1000</f>
        <v>0</v>
      </c>
      <c r="AK23" s="199">
        <f t="shared" si="0"/>
        <v>0</v>
      </c>
      <c r="AL23" s="354"/>
      <c r="AM23" s="134">
        <f>('[4]Прочая  субсидия_МР  и  ГО'!D17)/1000</f>
        <v>66</v>
      </c>
      <c r="AN23" s="134">
        <f>('[4]Прочая  субсидия_МР  и  ГО'!E17)/1000</f>
        <v>66</v>
      </c>
      <c r="AO23" s="199">
        <f t="shared" si="14"/>
        <v>100</v>
      </c>
      <c r="AP23" s="354"/>
      <c r="AQ23" s="134"/>
      <c r="AR23" s="134"/>
      <c r="AS23" s="199">
        <f t="shared" si="15"/>
        <v>0</v>
      </c>
      <c r="AT23" s="354"/>
      <c r="AU23" s="134">
        <f>'[4]Прочая  субсидия_МР  и  ГО'!F17/1000</f>
        <v>0</v>
      </c>
      <c r="AV23" s="134">
        <f>'[4]Прочая  субсидия_МР  и  ГО'!G17/1000</f>
        <v>0</v>
      </c>
      <c r="AW23" s="199">
        <f t="shared" si="16"/>
        <v>0</v>
      </c>
      <c r="AX23" s="354"/>
      <c r="AY23" s="134">
        <f>'[4]Прочая  субсидия_МР  и  ГО'!H17/1000</f>
        <v>4149.9781899999998</v>
      </c>
      <c r="AZ23" s="134">
        <f>'[4]Прочая  субсидия_МР  и  ГО'!I17/1000</f>
        <v>4149.9781899999998</v>
      </c>
      <c r="BA23" s="199">
        <f t="shared" si="17"/>
        <v>100</v>
      </c>
      <c r="BB23" s="354"/>
      <c r="BC23" s="134">
        <f>'[4]Прочая  субсидия_МР  и  ГО'!J17/1000</f>
        <v>30.387439999999998</v>
      </c>
      <c r="BD23" s="134">
        <f>'[4]Прочая  субсидия_МР  и  ГО'!K17/1000</f>
        <v>30.387439999999998</v>
      </c>
      <c r="BE23" s="199">
        <f t="shared" si="18"/>
        <v>100</v>
      </c>
      <c r="BF23" s="354"/>
      <c r="BG23" s="134">
        <f>'[4]Прочая  субсидия_МР  и  ГО'!L17/1000</f>
        <v>1136.84422</v>
      </c>
      <c r="BH23" s="134">
        <f>'[4]Прочая  субсидия_МР  и  ГО'!M17/1000</f>
        <v>1136.84422</v>
      </c>
      <c r="BI23" s="199">
        <f t="shared" si="19"/>
        <v>100</v>
      </c>
      <c r="BJ23" s="354"/>
      <c r="BK23" s="134">
        <f>'[4]Проверочная  таблица'!ES21/1000</f>
        <v>0</v>
      </c>
      <c r="BL23" s="134">
        <f>'[4]Проверочная  таблица'!EV21/1000</f>
        <v>0</v>
      </c>
      <c r="BM23" s="199">
        <f t="shared" si="20"/>
        <v>0</v>
      </c>
      <c r="BN23" s="354"/>
      <c r="BO23" s="134">
        <f>'[4]Проверочная  таблица'!FO21/1000</f>
        <v>0</v>
      </c>
      <c r="BP23" s="134">
        <f>'[4]Проверочная  таблица'!FR21/1000</f>
        <v>0</v>
      </c>
      <c r="BQ23" s="199">
        <f t="shared" si="21"/>
        <v>0</v>
      </c>
      <c r="BR23" s="354"/>
      <c r="BS23" s="134">
        <f>('[4]Проверочная  таблица'!KB21+'[4]Проверочная  таблица'!KC21)/1000</f>
        <v>0</v>
      </c>
      <c r="BT23" s="134">
        <f>('[4]Проверочная  таблица'!KG21+'[4]Проверочная  таблица'!KH21)/1000</f>
        <v>0</v>
      </c>
      <c r="BU23" s="199">
        <f t="shared" si="22"/>
        <v>0</v>
      </c>
      <c r="BV23" s="354"/>
      <c r="BW23" s="134">
        <f>('[4]Проверочная  таблица'!KD21+'[4]Проверочная  таблица'!KE21)/1000</f>
        <v>0</v>
      </c>
      <c r="BX23" s="134">
        <f>('[4]Проверочная  таблица'!KI21+'[4]Проверочная  таблица'!KJ21)/1000</f>
        <v>0</v>
      </c>
      <c r="BY23" s="199">
        <f t="shared" si="23"/>
        <v>0</v>
      </c>
      <c r="BZ23" s="354"/>
      <c r="CA23" s="134"/>
      <c r="CB23" s="134"/>
      <c r="CC23" s="199">
        <f t="shared" si="1"/>
        <v>0</v>
      </c>
      <c r="CD23" s="354"/>
      <c r="CE23" s="134">
        <f>('[4]Проверочная  таблица'!IL21+'[4]Проверочная  таблица'!IM21+'[4]Проверочная  таблица'!HX21+'[4]Проверочная  таблица'!HY21)/1000</f>
        <v>0</v>
      </c>
      <c r="CF23" s="134">
        <f>('[4]Проверочная  таблица'!IE21+'[4]Проверочная  таблица'!IF21+'[4]Проверочная  таблица'!IS21+'[4]Проверочная  таблица'!IT21)/1000</f>
        <v>0</v>
      </c>
      <c r="CG23" s="199">
        <f t="shared" si="2"/>
        <v>0</v>
      </c>
      <c r="CH23" s="354"/>
      <c r="CI23" s="134">
        <f>('[4]Прочая  субсидия_МР  и  ГО'!N17+'[4]Прочая  субсидия_БП'!H17)/1000</f>
        <v>9.6479500000000016</v>
      </c>
      <c r="CJ23" s="134">
        <f>('[4]Прочая  субсидия_МР  и  ГО'!O17+'[4]Прочая  субсидия_БП'!I17)/1000</f>
        <v>9.6479500000000016</v>
      </c>
      <c r="CK23" s="199">
        <f t="shared" si="24"/>
        <v>100</v>
      </c>
      <c r="CL23" s="354"/>
      <c r="CM23" s="134">
        <f>('[4]Проверочная  таблица'!AL21+'[4]Проверочная  таблица'!AV21)/1000</f>
        <v>0</v>
      </c>
      <c r="CN23" s="134">
        <f>('[4]Проверочная  таблица'!AQ21+'[4]Проверочная  таблица'!BB21)/1000</f>
        <v>0</v>
      </c>
      <c r="CO23" s="199">
        <f t="shared" si="25"/>
        <v>0</v>
      </c>
      <c r="CP23" s="354"/>
      <c r="CQ23" s="134">
        <f>('[4]Проверочная  таблица'!HZ21+'[4]Проверочная  таблица'!IA21+'[4]Проверочная  таблица'!IN21+'[4]Проверочная  таблица'!IO21)/1000</f>
        <v>8.0736699999999999</v>
      </c>
      <c r="CR23" s="134">
        <f>('[4]Проверочная  таблица'!IG21+'[4]Проверочная  таблица'!IH21+'[4]Проверочная  таблица'!IU21+'[4]Проверочная  таблица'!IV21)/1000</f>
        <v>8.0736699999999999</v>
      </c>
      <c r="CS23" s="199">
        <f t="shared" si="26"/>
        <v>100</v>
      </c>
      <c r="CT23" s="354"/>
      <c r="CU23" s="134">
        <f>('[4]Проверочная  таблица'!IB21+'[4]Проверочная  таблица'!IC21+'[4]Проверочная  таблица'!IP21+'[4]Проверочная  таблица'!IQ21)/1000</f>
        <v>0</v>
      </c>
      <c r="CV23" s="134">
        <f>('[4]Проверочная  таблица'!IW21+'[4]Проверочная  таблица'!IX21+'[4]Проверочная  таблица'!II21+'[4]Проверочная  таблица'!IJ21)/1000</f>
        <v>0</v>
      </c>
      <c r="CW23" s="199">
        <f t="shared" si="27"/>
        <v>0</v>
      </c>
      <c r="CX23" s="354"/>
      <c r="CY23" s="134">
        <f>('[4]Проверочная  таблица'!GY21+'[4]Проверочная  таблица'!HE21)/1000</f>
        <v>1348.2339999999999</v>
      </c>
      <c r="CZ23" s="134">
        <f>('[4]Проверочная  таблица'!HB21+'[4]Проверочная  таблица'!HH21)/1000</f>
        <v>1348.2339999999999</v>
      </c>
      <c r="DA23" s="199">
        <f t="shared" si="28"/>
        <v>100</v>
      </c>
      <c r="DB23" s="354"/>
      <c r="DC23" s="134">
        <f>('[4]Проверочная  таблица'!GS21)/1000</f>
        <v>0</v>
      </c>
      <c r="DD23" s="134">
        <f>('[4]Проверочная  таблица'!GV21)/1000</f>
        <v>0</v>
      </c>
      <c r="DE23" s="199">
        <f t="shared" si="3"/>
        <v>0</v>
      </c>
      <c r="DF23" s="354"/>
      <c r="DG23" s="134">
        <f>'[4]Прочая  субсидия_МР  и  ГО'!P17/1000</f>
        <v>222.90258</v>
      </c>
      <c r="DH23" s="134">
        <f>'[4]Прочая  субсидия_МР  и  ГО'!Q17/1000</f>
        <v>222.90258</v>
      </c>
      <c r="DI23" s="199">
        <f t="shared" si="29"/>
        <v>100</v>
      </c>
      <c r="DJ23" s="354"/>
      <c r="DK23" s="134">
        <f>'[4]Прочая  субсидия_МР  и  ГО'!R17/1000</f>
        <v>67.93047</v>
      </c>
      <c r="DL23" s="134">
        <f>'[4]Прочая  субсидия_МР  и  ГО'!S17/1000</f>
        <v>67.93047</v>
      </c>
      <c r="DM23" s="199">
        <f t="shared" si="30"/>
        <v>100</v>
      </c>
      <c r="DN23" s="354"/>
      <c r="DO23" s="134">
        <f>'[4]Прочая  субсидия_МР  и  ГО'!T17/1000</f>
        <v>84.24</v>
      </c>
      <c r="DP23" s="134">
        <f>'[4]Прочая  субсидия_МР  и  ГО'!U17/1000</f>
        <v>84.24</v>
      </c>
      <c r="DQ23" s="199">
        <f t="shared" si="31"/>
        <v>100</v>
      </c>
      <c r="DR23" s="354"/>
      <c r="DS23" s="134">
        <f>('[4]Прочая  субсидия_МР  и  ГО'!V17+'[4]Прочая  субсидия_БП'!N17)/1000</f>
        <v>2295</v>
      </c>
      <c r="DT23" s="134">
        <f>('[4]Прочая  субсидия_МР  и  ГО'!W17+'[4]Прочая  субсидия_БП'!O17)/1000</f>
        <v>2295</v>
      </c>
      <c r="DU23" s="199">
        <f t="shared" si="32"/>
        <v>100</v>
      </c>
      <c r="DV23" s="354"/>
      <c r="DW23" s="134">
        <f>('[4]Проверочная  таблица'!AM21+'[4]Проверочная  таблица'!AW21+'[4]Прочая  субсидия_МР  и  ГО'!X17+'[4]Прочая  субсидия_БП'!T17)/1000</f>
        <v>78670.688999999998</v>
      </c>
      <c r="DX23" s="134">
        <f>('[4]Проверочная  таблица'!AR21+'[4]Проверочная  таблица'!BC21+'[4]Прочая  субсидия_МР  и  ГО'!Y17+'[4]Прочая  субсидия_БП'!U17)/1000</f>
        <v>78670.683999999994</v>
      </c>
      <c r="DY23" s="199">
        <f t="shared" si="33"/>
        <v>99.99999364439276</v>
      </c>
      <c r="DZ23" s="354"/>
      <c r="EA23" s="134">
        <f>'[4]Проверочная  таблица'!DC21/1000</f>
        <v>0</v>
      </c>
      <c r="EB23" s="134">
        <f>'[4]Проверочная  таблица'!DD21/1000</f>
        <v>0</v>
      </c>
      <c r="EC23" s="199">
        <f t="shared" si="34"/>
        <v>0</v>
      </c>
      <c r="ED23" s="354"/>
      <c r="EE23" s="134">
        <f>('[4]Проверочная  таблица'!DE21+'[4]Проверочная  таблица'!DG21)/1000</f>
        <v>0</v>
      </c>
      <c r="EF23" s="134">
        <f>('[4]Проверочная  таблица'!DF21+'[4]Проверочная  таблица'!DH21)/1000</f>
        <v>0</v>
      </c>
      <c r="EG23" s="199">
        <f t="shared" si="35"/>
        <v>0</v>
      </c>
      <c r="EH23" s="354"/>
      <c r="EI23" s="134">
        <f>('[4]Проверочная  таблица'!DM21+'[4]Проверочная  таблица'!DO21)/1000</f>
        <v>0</v>
      </c>
      <c r="EJ23" s="134">
        <f>('[4]Проверочная  таблица'!DP21+'[4]Проверочная  таблица'!DN21)/1000</f>
        <v>0</v>
      </c>
      <c r="EK23" s="199">
        <f t="shared" si="36"/>
        <v>0</v>
      </c>
      <c r="EL23" s="354"/>
      <c r="EM23" s="134">
        <f>'[4]Проверочная  таблица'!EY21/1000</f>
        <v>0</v>
      </c>
      <c r="EN23" s="134">
        <f>'[4]Проверочная  таблица'!FB21/1000</f>
        <v>0</v>
      </c>
      <c r="EO23" s="199">
        <f t="shared" si="37"/>
        <v>0</v>
      </c>
      <c r="EP23" s="354"/>
      <c r="EQ23" s="134">
        <f>'[4]Прочая  субсидия_МР  и  ГО'!Z17/1000</f>
        <v>0</v>
      </c>
      <c r="ER23" s="134">
        <f>'[4]Прочая  субсидия_МР  и  ГО'!AA17/1000</f>
        <v>0</v>
      </c>
      <c r="ES23" s="199">
        <f t="shared" si="38"/>
        <v>0</v>
      </c>
      <c r="ET23" s="354"/>
      <c r="EU23" s="134">
        <f>('[4]Прочая  субсидия_МР  и  ГО'!AB17+'[4]Прочая  субсидия_БП'!Z17)/1000</f>
        <v>0</v>
      </c>
      <c r="EV23" s="134">
        <f>('[4]Прочая  субсидия_МР  и  ГО'!AC17+'[4]Прочая  субсидия_БП'!AA17)/1000</f>
        <v>0</v>
      </c>
      <c r="EW23" s="199">
        <f t="shared" si="39"/>
        <v>0</v>
      </c>
      <c r="EX23" s="354"/>
      <c r="EY23" s="134">
        <f>('[4]Проверочная  таблица'!FV21+'[4]Проверочная  таблица'!FW21+'[4]Проверочная  таблица'!GB21+'[4]Проверочная  таблица'!GC21)/1000</f>
        <v>0</v>
      </c>
      <c r="EZ23" s="134">
        <f>('[4]Проверочная  таблица'!FY21+'[4]Проверочная  таблица'!FZ21+'[4]Проверочная  таблица'!GE21+'[4]Проверочная  таблица'!GF21)/1000</f>
        <v>0</v>
      </c>
      <c r="FA23" s="199">
        <f t="shared" si="40"/>
        <v>0</v>
      </c>
      <c r="FB23" s="354"/>
      <c r="FC23" s="134">
        <f>('[4]Прочая  субсидия_БП'!AF17+'[4]Прочая  субсидия_МР  и  ГО'!AD17)/1000</f>
        <v>0</v>
      </c>
      <c r="FD23" s="134">
        <f>('[4]Прочая  субсидия_БП'!AG17+'[4]Прочая  субсидия_МР  и  ГО'!AE17)/1000</f>
        <v>0</v>
      </c>
      <c r="FE23" s="199">
        <f t="shared" si="41"/>
        <v>0</v>
      </c>
      <c r="FF23" s="354"/>
      <c r="FG23" s="134">
        <f>'[4]Проверочная  таблица'!KL21/1000</f>
        <v>0</v>
      </c>
      <c r="FH23" s="134">
        <f>'[4]Проверочная  таблица'!KS21/1000</f>
        <v>0</v>
      </c>
      <c r="FI23" s="199">
        <f t="shared" si="42"/>
        <v>0</v>
      </c>
      <c r="FJ23" s="354"/>
      <c r="FK23" s="134">
        <f>('[4]Проверочная  таблица'!KM21+'[4]Проверочная  таблица'!KN21)/1000</f>
        <v>0</v>
      </c>
      <c r="FL23" s="134">
        <f>('[4]Проверочная  таблица'!KT21+'[4]Проверочная  таблица'!KU21)/1000</f>
        <v>0</v>
      </c>
      <c r="FM23" s="199">
        <f t="shared" si="43"/>
        <v>0</v>
      </c>
      <c r="FN23" s="354"/>
      <c r="FO23" s="134">
        <f>'[4]Проверочная  таблица'!KO21/1000</f>
        <v>0</v>
      </c>
      <c r="FP23" s="134">
        <f>'[4]Проверочная  таблица'!KV21/1000</f>
        <v>0</v>
      </c>
      <c r="FQ23" s="199">
        <f t="shared" si="44"/>
        <v>0</v>
      </c>
      <c r="FR23" s="354"/>
      <c r="FS23" s="134">
        <f>'[4]Проверочная  таблица'!KZ21/1000</f>
        <v>0</v>
      </c>
      <c r="FT23" s="134">
        <f>'[4]Проверочная  таблица'!LB21/1000</f>
        <v>0</v>
      </c>
      <c r="FU23" s="199">
        <f t="shared" si="45"/>
        <v>0</v>
      </c>
      <c r="FV23" s="354"/>
      <c r="FW23" s="134">
        <f>('[4]Проверочная  таблица'!KP21+'[4]Проверочная  таблица'!KQ21)/1000</f>
        <v>0</v>
      </c>
      <c r="FX23" s="134">
        <f>('[4]Проверочная  таблица'!KW21+'[4]Проверочная  таблица'!KX21)/1000</f>
        <v>0</v>
      </c>
      <c r="FY23" s="199">
        <f t="shared" si="46"/>
        <v>0</v>
      </c>
      <c r="FZ23" s="354"/>
      <c r="GA23" s="134">
        <f>('[4]Прочая  субсидия_МР  и  ГО'!AF17+'[4]Прочая  субсидия_БП'!AL17)/1000</f>
        <v>1663.751</v>
      </c>
      <c r="GB23" s="134">
        <f>('[4]Прочая  субсидия_МР  и  ГО'!AG17+'[4]Прочая  субсидия_БП'!AM17)/1000</f>
        <v>1606.4360800000002</v>
      </c>
      <c r="GC23" s="199">
        <f t="shared" si="47"/>
        <v>96.555078253897378</v>
      </c>
      <c r="GD23" s="354"/>
      <c r="GE23" s="134">
        <f>('[4]Прочая  субсидия_МР  и  ГО'!AH17)/1000</f>
        <v>0</v>
      </c>
      <c r="GF23" s="134">
        <f>('[4]Прочая  субсидия_МР  и  ГО'!AI17)/1000</f>
        <v>0</v>
      </c>
      <c r="GG23" s="199">
        <f t="shared" si="48"/>
        <v>0</v>
      </c>
      <c r="GH23" s="354"/>
      <c r="GI23" s="134">
        <f>'[4]Прочая  субсидия_МР  и  ГО'!AJ17/1000</f>
        <v>0</v>
      </c>
      <c r="GJ23" s="134">
        <f>'[4]Прочая  субсидия_МР  и  ГО'!AK17/1000</f>
        <v>0</v>
      </c>
      <c r="GK23" s="199">
        <f t="shared" si="49"/>
        <v>0</v>
      </c>
      <c r="GL23" s="354"/>
      <c r="GM23" s="134">
        <f>('[4]Проверочная  таблица'!ND21+'[4]Проверочная  таблица'!NE21)/1000</f>
        <v>0</v>
      </c>
      <c r="GN23" s="134">
        <f>('[4]Проверочная  таблица'!NG21+'[4]Проверочная  таблица'!NH21)/1000</f>
        <v>0</v>
      </c>
      <c r="GO23" s="199">
        <f t="shared" si="50"/>
        <v>0</v>
      </c>
      <c r="GP23" s="354"/>
      <c r="GQ23" s="134">
        <f>('[4]Проверочная  таблица'!OJ21+'[4]Проверочная  таблица'!OK21)/1000</f>
        <v>0</v>
      </c>
      <c r="GR23" s="134">
        <f>('[4]Проверочная  таблица'!OS21+'[4]Проверочная  таблица'!OT21)/1000</f>
        <v>0</v>
      </c>
      <c r="GS23" s="199">
        <f t="shared" si="51"/>
        <v>0</v>
      </c>
      <c r="GT23" s="354"/>
      <c r="GU23" s="134">
        <f>'[4]Проверочная  таблица'!AX21/1000</f>
        <v>0</v>
      </c>
      <c r="GV23" s="134">
        <f>'[4]Проверочная  таблица'!BD21/1000</f>
        <v>0</v>
      </c>
      <c r="GW23" s="199">
        <f t="shared" si="52"/>
        <v>0</v>
      </c>
      <c r="GX23" s="354"/>
      <c r="GY23" s="134">
        <f>('[4]Проверочная  таблица'!NV21+'[4]Проверочная  таблица'!NW21+'[4]Проверочная  таблица'!OL21+'[4]Проверочная  таблица'!OM21)/1000</f>
        <v>0</v>
      </c>
      <c r="GZ23" s="134">
        <f>('[4]Проверочная  таблица'!OC21+'[4]Проверочная  таблица'!OD21+'[4]Проверочная  таблица'!OU21+'[4]Проверочная  таблица'!OV21)/1000</f>
        <v>0</v>
      </c>
      <c r="HA23" s="199">
        <f t="shared" si="53"/>
        <v>0</v>
      </c>
      <c r="HB23" s="354"/>
      <c r="HC23" s="134">
        <f>('[4]Проверочная  таблица'!AY21+'[4]Проверочная  таблица'!AN21)/1000</f>
        <v>0</v>
      </c>
      <c r="HD23" s="134">
        <f>('[4]Проверочная  таблица'!AS21+'[4]Проверочная  таблица'!BE21)/1000</f>
        <v>0</v>
      </c>
      <c r="HE23" s="199">
        <f t="shared" si="54"/>
        <v>0</v>
      </c>
      <c r="HF23" s="354"/>
      <c r="HG23" s="134">
        <f>('[4]Проверочная  таблица'!NZ21+'[4]Проверочная  таблица'!OP21+'[4]Проверочная  таблица'!OA21+'[4]Проверочная  таблица'!OQ21)/1000</f>
        <v>0</v>
      </c>
      <c r="HH23" s="134">
        <f>('[4]Проверочная  таблица'!OG21+'[4]Проверочная  таблица'!OY21+'[4]Проверочная  таблица'!OZ21+'[4]Проверочная  таблица'!OH21)/1000</f>
        <v>0</v>
      </c>
      <c r="HI23" s="199">
        <f t="shared" si="55"/>
        <v>0</v>
      </c>
      <c r="HJ23" s="354"/>
      <c r="HK23" s="134">
        <f>('[4]Проверочная  таблица'!NX21+'[4]Проверочная  таблица'!NY21+'[4]Проверочная  таблица'!ON21+'[4]Проверочная  таблица'!OO21)/1000</f>
        <v>0</v>
      </c>
      <c r="HL23" s="134">
        <f>('[4]Проверочная  таблица'!OW21+'[4]Проверочная  таблица'!OX21+'[4]Проверочная  таблица'!OE21+'[4]Проверочная  таблица'!OF21)/1000</f>
        <v>0</v>
      </c>
      <c r="HM23" s="199">
        <f t="shared" si="56"/>
        <v>0</v>
      </c>
      <c r="HN23" s="354"/>
      <c r="HO23" s="134">
        <f>('[4]Проверочная  таблица'!AO21+'[4]Проверочная  таблица'!AZ21)/1000</f>
        <v>0</v>
      </c>
      <c r="HP23" s="134">
        <f>('[4]Проверочная  таблица'!AT21+'[4]Проверочная  таблица'!BF21)/1000</f>
        <v>0</v>
      </c>
      <c r="HQ23" s="199">
        <f t="shared" si="57"/>
        <v>0</v>
      </c>
      <c r="HR23" s="354"/>
      <c r="HS23" s="134">
        <f>'[4]Прочая  субсидия_МР  и  ГО'!AL17/1000</f>
        <v>1035.65417</v>
      </c>
      <c r="HT23" s="134">
        <f>'[4]Прочая  субсидия_МР  и  ГО'!AM17/1000</f>
        <v>1035.65417</v>
      </c>
      <c r="HU23" s="199">
        <f t="shared" si="58"/>
        <v>100</v>
      </c>
      <c r="HV23" s="354"/>
      <c r="HW23" s="134">
        <f>('[4]Проверочная  таблица'!CF21+'[4]Проверочная  таблица'!CP21)/1000</f>
        <v>0</v>
      </c>
      <c r="HX23" s="134">
        <f>('[4]Проверочная  таблица'!CK21+'[4]Проверочная  таблица'!CU21)/1000</f>
        <v>0</v>
      </c>
      <c r="HY23" s="199">
        <f t="shared" si="59"/>
        <v>0</v>
      </c>
      <c r="HZ23" s="354"/>
      <c r="IA23" s="134">
        <f>('[4]Проверочная  таблица'!CG21+'[4]Проверочная  таблица'!CQ21)/1000</f>
        <v>14816.681</v>
      </c>
      <c r="IB23" s="134">
        <f>('[4]Проверочная  таблица'!CL21+'[4]Проверочная  таблица'!CV21)/1000</f>
        <v>14816.681</v>
      </c>
      <c r="IC23" s="199">
        <f t="shared" si="60"/>
        <v>100</v>
      </c>
      <c r="ID23" s="354"/>
      <c r="IE23" s="134">
        <f>('[4]Прочая  субсидия_МР  и  ГО'!AN17+'[4]Прочая  субсидия_БП'!AR17)/1000</f>
        <v>0</v>
      </c>
      <c r="IF23" s="134">
        <f>('[4]Прочая  субсидия_МР  и  ГО'!AO17+'[4]Прочая  субсидия_БП'!AS17)/1000</f>
        <v>0</v>
      </c>
      <c r="IG23" s="199">
        <f t="shared" si="61"/>
        <v>0</v>
      </c>
      <c r="IH23" s="354"/>
      <c r="II23" s="134">
        <f>('[4]Проверочная  таблица'!CH21+'[4]Проверочная  таблица'!CR21)/1000</f>
        <v>0</v>
      </c>
      <c r="IJ23" s="134">
        <f>('[4]Проверочная  таблица'!CM21+'[4]Проверочная  таблица'!CW21)/1000</f>
        <v>0</v>
      </c>
      <c r="IK23" s="199">
        <f t="shared" si="62"/>
        <v>0</v>
      </c>
      <c r="IL23" s="354"/>
      <c r="IM23" s="134">
        <f>('[4]Проверочная  таблица'!CI21+'[4]Проверочная  таблица'!CS21)/1000</f>
        <v>0</v>
      </c>
      <c r="IN23" s="134">
        <f>('[4]Проверочная  таблица'!CN21+'[4]Проверочная  таблица'!CX21)/1000</f>
        <v>0</v>
      </c>
      <c r="IO23" s="199">
        <f t="shared" si="63"/>
        <v>0</v>
      </c>
      <c r="IP23" s="354"/>
      <c r="IQ23" s="134">
        <f>('[4]Прочая  субсидия_БП'!AX17+'[4]Прочая  субсидия_МР  и  ГО'!AP17)/1000</f>
        <v>0</v>
      </c>
      <c r="IR23" s="134">
        <f>('[4]Прочая  субсидия_БП'!AY17+'[4]Прочая  субсидия_МР  и  ГО'!AQ17)/1000</f>
        <v>0</v>
      </c>
      <c r="IS23" s="199">
        <f t="shared" si="64"/>
        <v>0</v>
      </c>
      <c r="IT23" s="354"/>
      <c r="IU23" s="134">
        <f>'[4]Прочая  субсидия_МР  и  ГО'!AR17/1000</f>
        <v>0</v>
      </c>
      <c r="IV23" s="134">
        <f>'[4]Прочая  субсидия_МР  и  ГО'!AS17/1000</f>
        <v>0</v>
      </c>
      <c r="IW23" s="199">
        <f t="shared" si="65"/>
        <v>0</v>
      </c>
      <c r="IX23" s="354"/>
      <c r="IY23" s="134">
        <f>'[4]Прочая  субсидия_МР  и  ГО'!AT17/1000</f>
        <v>0</v>
      </c>
      <c r="IZ23" s="134">
        <f>'[4]Прочая  субсидия_МР  и  ГО'!AU17/1000</f>
        <v>0</v>
      </c>
      <c r="JA23" s="199">
        <f t="shared" si="66"/>
        <v>0</v>
      </c>
      <c r="JB23" s="354"/>
      <c r="JC23" s="134">
        <f>('[4]Прочая  субсидия_МР  и  ГО'!AV17+'[4]Прочая  субсидия_БП'!BD17)/1000</f>
        <v>3420</v>
      </c>
      <c r="JD23" s="134">
        <f>('[4]Прочая  субсидия_МР  и  ГО'!AW17+'[4]Прочая  субсидия_БП'!BE17)/1000</f>
        <v>3420</v>
      </c>
      <c r="JE23" s="199">
        <f t="shared" si="67"/>
        <v>100</v>
      </c>
      <c r="JF23" s="354"/>
      <c r="JG23" s="134"/>
      <c r="JH23" s="134"/>
      <c r="JI23" s="199">
        <f t="shared" si="68"/>
        <v>0</v>
      </c>
      <c r="JJ23" s="354"/>
      <c r="JK23" s="134">
        <f>('[4]Прочая  субсидия_БП'!BJ17+'[4]Прочая  субсидия_МР  и  ГО'!AX17)/1000</f>
        <v>0</v>
      </c>
      <c r="JL23" s="134">
        <f>('[4]Прочая  субсидия_БП'!BK17+'[4]Прочая  субсидия_МР  и  ГО'!AY17)/1000</f>
        <v>0</v>
      </c>
      <c r="JM23" s="199">
        <f t="shared" si="69"/>
        <v>0</v>
      </c>
      <c r="JN23" s="354"/>
      <c r="JO23" s="134">
        <f>('[4]Прочая  субсидия_МР  и  ГО'!AZ17+'[4]Прочая  субсидия_БП'!BP17)/1000</f>
        <v>0</v>
      </c>
      <c r="JP23" s="134">
        <f>('[4]Прочая  субсидия_МР  и  ГО'!BA17+'[4]Прочая  субсидия_БП'!BQ17)/1000</f>
        <v>0</v>
      </c>
      <c r="JQ23" s="199">
        <f t="shared" si="70"/>
        <v>0</v>
      </c>
      <c r="JR23" s="354"/>
      <c r="JS23" s="134">
        <f>('[4]Прочая  субсидия_МР  и  ГО'!BB17+'[4]Прочая  субсидия_БП'!BV17)/1000</f>
        <v>2372.2048599999998</v>
      </c>
      <c r="JT23" s="134">
        <f>('[4]Прочая  субсидия_МР  и  ГО'!BC17+'[4]Прочая  субсидия_БП'!BW17)/1000</f>
        <v>2372.2048599999998</v>
      </c>
      <c r="JU23" s="199">
        <f t="shared" si="71"/>
        <v>100</v>
      </c>
      <c r="JV23" s="354"/>
      <c r="JW23" s="134">
        <f>('[4]Прочая  субсидия_БП'!CB17+'[4]Прочая  субсидия_МР  и  ГО'!BD17)/1000</f>
        <v>711.65427</v>
      </c>
      <c r="JX23" s="134">
        <f>('[4]Прочая  субсидия_БП'!CC17+'[4]Прочая  субсидия_МР  и  ГО'!BE17)/1000</f>
        <v>711.65427</v>
      </c>
      <c r="JY23" s="199">
        <f t="shared" si="72"/>
        <v>100</v>
      </c>
      <c r="JZ23" s="354"/>
      <c r="KA23" s="134">
        <f>('[4]Проверочная  таблица'!LH21+'[4]Проверочная  таблица'!LI21+'[4]Проверочная  таблица'!LV21+'[4]Проверочная  таблица'!LW21)/1000</f>
        <v>0</v>
      </c>
      <c r="KB23" s="134">
        <f>('[4]Проверочная  таблица'!LO21+'[4]Проверочная  таблица'!LP21+'[4]Проверочная  таблица'!MA21+'[4]Проверочная  таблица'!MB21)/1000</f>
        <v>0</v>
      </c>
      <c r="KC23" s="199">
        <f t="shared" si="73"/>
        <v>0</v>
      </c>
      <c r="KD23" s="354"/>
      <c r="KE23" s="134">
        <f>('[4]Проверочная  таблица'!LK21+'[4]Проверочная  таблица'!LJ21+'[4]Проверочная  таблица'!LY21+'[4]Проверочная  таблица'!LX21)/1000</f>
        <v>0</v>
      </c>
      <c r="KF23" s="134">
        <f>('[4]Проверочная  таблица'!LR21+'[4]Проверочная  таблица'!LQ21+'[4]Проверочная  таблица'!MD21+'[4]Проверочная  таблица'!MC21)/1000</f>
        <v>0</v>
      </c>
      <c r="KG23" s="199">
        <f t="shared" si="74"/>
        <v>0</v>
      </c>
      <c r="KH23" s="354"/>
      <c r="KI23" s="134">
        <f>('[4]Проверочная  таблица'!LL21+'[4]Проверочная  таблица'!LM21)/1000</f>
        <v>0</v>
      </c>
      <c r="KJ23" s="134">
        <f>('[4]Проверочная  таблица'!LS21+'[4]Проверочная  таблица'!LT21)/1000</f>
        <v>0</v>
      </c>
      <c r="KK23" s="199">
        <f t="shared" si="75"/>
        <v>0</v>
      </c>
      <c r="KL23" s="354"/>
      <c r="KM23" s="134">
        <f>('[4]Прочая  субсидия_МР  и  ГО'!BF17+'[4]Прочая  субсидия_БП'!CH17)/1000</f>
        <v>24869.127</v>
      </c>
      <c r="KN23" s="134">
        <f>('[4]Прочая  субсидия_МР  и  ГО'!BG17+'[4]Прочая  субсидия_БП'!CI17)/1000</f>
        <v>24792.326639999999</v>
      </c>
      <c r="KO23" s="199">
        <f t="shared" si="76"/>
        <v>99.691181922067457</v>
      </c>
      <c r="KP23" s="354"/>
      <c r="KQ23" s="134">
        <f>('[4]Прочая  субсидия_МР  и  ГО'!BH17+'[4]Прочая  субсидия_БП'!CN17)/1000</f>
        <v>0</v>
      </c>
      <c r="KR23" s="134">
        <f>('[4]Прочая  субсидия_МР  и  ГО'!BI17+'[4]Прочая  субсидия_БП'!CO17)/1000</f>
        <v>0</v>
      </c>
      <c r="KS23" s="199">
        <f t="shared" si="77"/>
        <v>0</v>
      </c>
      <c r="KT23" s="354"/>
      <c r="KU23" s="201">
        <f>'[4]Проверочная  таблица'!QK21/1000</f>
        <v>16829.694050000002</v>
      </c>
      <c r="KV23" s="201">
        <f>'[4]Проверочная  таблица'!QL21/1000</f>
        <v>16829.694050000002</v>
      </c>
      <c r="KW23" s="202">
        <f t="shared" si="78"/>
        <v>100</v>
      </c>
      <c r="KY23" s="203">
        <f>C23-'[5]Сводная  таблица'!F18/1000</f>
        <v>0</v>
      </c>
      <c r="KZ23" s="203">
        <f>C23-'[4]Проверочная  таблица'!AI21/1000</f>
        <v>0</v>
      </c>
    </row>
    <row r="24" spans="1:312" ht="21.75" customHeight="1">
      <c r="A24" s="135" t="s">
        <v>39</v>
      </c>
      <c r="B24" s="158">
        <f t="shared" si="4"/>
        <v>0</v>
      </c>
      <c r="C24" s="509">
        <f>K24+O24+S24+W24+AA24+AM24+AE24+AU24+AI24+AY24+BC24+BG24+BK24+BO24+BS24+CE24+CI24+CM24+CQ24+CU24+CY24+DC24+DG24+DK24+DO24+DS24+DW24+EI24+EQ24+EU24+FC24+FG24+FW24+FK24+FS24+GA24+GE24+GI24+GM24+GQ24+GY24+HC24+HG24+HK24+HO24+HS24+HW24+IA24+IM24+IE24+IQ24+IU24+IY24+JC24+JK24+JO24+JS24+JW24+KA24+KE24+KM24+KQ24+KU24+BW24+GU24+II24+EE24+KI24+EM24+EY24+EA24+FO24</f>
        <v>297517.53964000003</v>
      </c>
      <c r="D24" s="158">
        <f>L24+P24+T24+X24+AB24+AN24+AF24+AV24+AJ24+AZ24+BD24+BH24+BL24+BP24+BT24+CF24+CJ24+CN24+CR24+CV24+CZ24+DD24+DH24+DL24+DP24+DT24+DX24+EJ24+ER24+EV24+FD24+FH24+FX24+FL24+FT24+GB24+GF24+GJ24+GN24+GR24+GZ24+HD24+HH24+HL24+HP24+HT24+HX24+IB24+IN24+IF24+IR24+IV24+IZ24+JD24+JL24+JP24+JT24+JX24+KB24+KF24+KN24+KR24+KV24+BX24+GV24+IJ24+EF24+KJ24+EN24+EZ24+EB24+FP24</f>
        <v>296372.22990000003</v>
      </c>
      <c r="E24" s="157">
        <f>'[3]Исполнение для администрации_КБ'!Q24</f>
        <v>297517.53963999997</v>
      </c>
      <c r="F24" s="156">
        <f t="shared" si="5"/>
        <v>0</v>
      </c>
      <c r="G24" s="204">
        <f>'[3]Исполнение для администрации_КБ'!R24</f>
        <v>296372.22989999998</v>
      </c>
      <c r="H24" s="204">
        <f t="shared" si="6"/>
        <v>0</v>
      </c>
      <c r="I24" s="205">
        <f t="shared" si="7"/>
        <v>99.615044631860755</v>
      </c>
      <c r="J24" s="354"/>
      <c r="K24" s="134">
        <f>'[4]Проверочная  таблица'!DV22/1000</f>
        <v>0</v>
      </c>
      <c r="L24" s="134">
        <f>'[4]Проверочная  таблица'!ED22/1000</f>
        <v>0</v>
      </c>
      <c r="M24" s="199">
        <f t="shared" si="8"/>
        <v>0</v>
      </c>
      <c r="N24" s="354"/>
      <c r="O24" s="134">
        <f>('[4]Проверочная  таблица'!DW22+'[4]Проверочная  таблица'!DX22)/1000</f>
        <v>0</v>
      </c>
      <c r="P24" s="134">
        <f>('[4]Проверочная  таблица'!EE22+'[4]Проверочная  таблица'!EF22)/1000</f>
        <v>0</v>
      </c>
      <c r="Q24" s="199">
        <f t="shared" si="9"/>
        <v>0</v>
      </c>
      <c r="R24" s="199"/>
      <c r="S24" s="200">
        <f>('[4]Проверочная  таблица'!DY22+'[4]Проверочная  таблица'!DZ22)/1000</f>
        <v>0</v>
      </c>
      <c r="T24" s="134">
        <f>('[4]Проверочная  таблица'!EG22+'[4]Проверочная  таблица'!EH22)/1000</f>
        <v>0</v>
      </c>
      <c r="U24" s="199">
        <f t="shared" si="10"/>
        <v>0</v>
      </c>
      <c r="V24" s="199"/>
      <c r="W24" s="200">
        <f>'[4]Проверочная  таблица'!EA22/1000</f>
        <v>0</v>
      </c>
      <c r="X24" s="134">
        <f>'[4]Проверочная  таблица'!EI22/1000</f>
        <v>0</v>
      </c>
      <c r="Y24" s="199">
        <f t="shared" si="11"/>
        <v>0</v>
      </c>
      <c r="Z24" s="199"/>
      <c r="AA24" s="200">
        <f>('[4]Проверочная  таблица'!EB22+'[4]Проверочная  таблица'!EL22)/1000</f>
        <v>421.875</v>
      </c>
      <c r="AB24" s="134">
        <f>('[4]Проверочная  таблица'!EJ22+'[4]Проверочная  таблица'!EN22)/1000</f>
        <v>421.875</v>
      </c>
      <c r="AC24" s="199">
        <f t="shared" si="12"/>
        <v>100</v>
      </c>
      <c r="AD24" s="199"/>
      <c r="AE24" s="134">
        <f>('[4]Проверочная  таблица'!FF22+'[4]Проверочная  таблица'!FG22)/1000</f>
        <v>0</v>
      </c>
      <c r="AF24" s="134">
        <f>('[4]Проверочная  таблица'!FK22+'[4]Проверочная  таблица'!FL22)/1000</f>
        <v>0</v>
      </c>
      <c r="AG24" s="199">
        <f t="shared" si="13"/>
        <v>0</v>
      </c>
      <c r="AH24" s="354"/>
      <c r="AI24" s="134">
        <f>('[4]Проверочная  таблица'!FH22+'[4]Проверочная  таблица'!FI22)/1000</f>
        <v>0</v>
      </c>
      <c r="AJ24" s="134">
        <f>('[4]Проверочная  таблица'!FM22+'[4]Проверочная  таблица'!FN22)/1000</f>
        <v>0</v>
      </c>
      <c r="AK24" s="199">
        <f t="shared" si="0"/>
        <v>0</v>
      </c>
      <c r="AL24" s="354"/>
      <c r="AM24" s="134">
        <f>('[4]Прочая  субсидия_МР  и  ГО'!D18)/1000</f>
        <v>242</v>
      </c>
      <c r="AN24" s="134">
        <f>('[4]Прочая  субсидия_МР  и  ГО'!E18)/1000</f>
        <v>231.21960000000001</v>
      </c>
      <c r="AO24" s="199">
        <f t="shared" si="14"/>
        <v>95.545289256198345</v>
      </c>
      <c r="AP24" s="354"/>
      <c r="AQ24" s="134"/>
      <c r="AR24" s="134"/>
      <c r="AS24" s="199">
        <f t="shared" si="15"/>
        <v>0</v>
      </c>
      <c r="AT24" s="354"/>
      <c r="AU24" s="134">
        <f>'[4]Прочая  субсидия_МР  и  ГО'!F18/1000</f>
        <v>0</v>
      </c>
      <c r="AV24" s="134">
        <f>'[4]Прочая  субсидия_МР  и  ГО'!G18/1000</f>
        <v>0</v>
      </c>
      <c r="AW24" s="199">
        <f t="shared" si="16"/>
        <v>0</v>
      </c>
      <c r="AX24" s="354"/>
      <c r="AY24" s="134">
        <f>'[4]Прочая  субсидия_МР  и  ГО'!H18/1000</f>
        <v>8015.1539599999996</v>
      </c>
      <c r="AZ24" s="134">
        <f>'[4]Прочая  субсидия_МР  и  ГО'!I18/1000</f>
        <v>8015.1539599999996</v>
      </c>
      <c r="BA24" s="199">
        <f t="shared" si="17"/>
        <v>100</v>
      </c>
      <c r="BB24" s="354"/>
      <c r="BC24" s="134">
        <f>'[4]Прочая  субсидия_МР  и  ГО'!J18/1000</f>
        <v>72.170169999999999</v>
      </c>
      <c r="BD24" s="134">
        <f>'[4]Прочая  субсидия_МР  и  ГО'!K18/1000</f>
        <v>72.170169999999999</v>
      </c>
      <c r="BE24" s="199">
        <f t="shared" si="18"/>
        <v>100</v>
      </c>
      <c r="BF24" s="354"/>
      <c r="BG24" s="134">
        <f>'[4]Прочая  субсидия_МР  и  ГО'!L18/1000</f>
        <v>1768.424</v>
      </c>
      <c r="BH24" s="134">
        <f>'[4]Прочая  субсидия_МР  и  ГО'!M18/1000</f>
        <v>1768.424</v>
      </c>
      <c r="BI24" s="199">
        <f t="shared" si="19"/>
        <v>100</v>
      </c>
      <c r="BJ24" s="354"/>
      <c r="BK24" s="134">
        <f>'[4]Проверочная  таблица'!ES22/1000</f>
        <v>0</v>
      </c>
      <c r="BL24" s="134">
        <f>'[4]Проверочная  таблица'!EV22/1000</f>
        <v>0</v>
      </c>
      <c r="BM24" s="199">
        <f t="shared" si="20"/>
        <v>0</v>
      </c>
      <c r="BN24" s="354"/>
      <c r="BO24" s="134">
        <f>'[4]Проверочная  таблица'!FO22/1000</f>
        <v>0</v>
      </c>
      <c r="BP24" s="134">
        <f>'[4]Проверочная  таблица'!FR22/1000</f>
        <v>0</v>
      </c>
      <c r="BQ24" s="199">
        <f t="shared" si="21"/>
        <v>0</v>
      </c>
      <c r="BR24" s="354"/>
      <c r="BS24" s="134">
        <f>('[4]Проверочная  таблица'!KB22+'[4]Проверочная  таблица'!KC22)/1000</f>
        <v>0</v>
      </c>
      <c r="BT24" s="134">
        <f>('[4]Проверочная  таблица'!KG22+'[4]Проверочная  таблица'!KH22)/1000</f>
        <v>0</v>
      </c>
      <c r="BU24" s="199">
        <f t="shared" si="22"/>
        <v>0</v>
      </c>
      <c r="BV24" s="354"/>
      <c r="BW24" s="134">
        <f>('[4]Проверочная  таблица'!KD22+'[4]Проверочная  таблица'!KE22)/1000</f>
        <v>0</v>
      </c>
      <c r="BX24" s="134">
        <f>('[4]Проверочная  таблица'!KI22+'[4]Проверочная  таблица'!KJ22)/1000</f>
        <v>0</v>
      </c>
      <c r="BY24" s="199">
        <f t="shared" si="23"/>
        <v>0</v>
      </c>
      <c r="BZ24" s="354"/>
      <c r="CA24" s="134"/>
      <c r="CB24" s="134"/>
      <c r="CC24" s="199">
        <f t="shared" si="1"/>
        <v>0</v>
      </c>
      <c r="CD24" s="354"/>
      <c r="CE24" s="134">
        <f>('[4]Проверочная  таблица'!IL22+'[4]Проверочная  таблица'!IM22+'[4]Проверочная  таблица'!HX22+'[4]Проверочная  таблица'!HY22)/1000</f>
        <v>20583.333329999998</v>
      </c>
      <c r="CF24" s="134">
        <f>('[4]Проверочная  таблица'!IE22+'[4]Проверочная  таблица'!IF22+'[4]Проверочная  таблица'!IS22+'[4]Проверочная  таблица'!IT22)/1000</f>
        <v>20498.542809999999</v>
      </c>
      <c r="CG24" s="199">
        <f t="shared" si="2"/>
        <v>99.588062250945441</v>
      </c>
      <c r="CH24" s="354"/>
      <c r="CI24" s="134">
        <f>('[4]Прочая  субсидия_МР  и  ГО'!N18+'[4]Прочая  субсидия_БП'!H18)/1000</f>
        <v>47.756889999999999</v>
      </c>
      <c r="CJ24" s="134">
        <f>('[4]Прочая  субсидия_МР  и  ГО'!O18+'[4]Прочая  субсидия_БП'!I18)/1000</f>
        <v>47.756889999999999</v>
      </c>
      <c r="CK24" s="199">
        <f t="shared" si="24"/>
        <v>100</v>
      </c>
      <c r="CL24" s="354"/>
      <c r="CM24" s="134">
        <f>('[4]Проверочная  таблица'!AL22+'[4]Проверочная  таблица'!AV22)/1000</f>
        <v>0</v>
      </c>
      <c r="CN24" s="134">
        <f>('[4]Проверочная  таблица'!AQ22+'[4]Проверочная  таблица'!BB22)/1000</f>
        <v>0</v>
      </c>
      <c r="CO24" s="199">
        <f t="shared" si="25"/>
        <v>0</v>
      </c>
      <c r="CP24" s="354"/>
      <c r="CQ24" s="134">
        <f>('[4]Проверочная  таблица'!HZ22+'[4]Проверочная  таблица'!IA22+'[4]Проверочная  таблица'!IN22+'[4]Проверочная  таблица'!IO22)/1000</f>
        <v>242.21014</v>
      </c>
      <c r="CR24" s="134">
        <f>('[4]Проверочная  таблица'!IG22+'[4]Проверочная  таблица'!IH22+'[4]Проверочная  таблица'!IU22+'[4]Проверочная  таблица'!IV22)/1000</f>
        <v>242.21014</v>
      </c>
      <c r="CS24" s="199">
        <f t="shared" si="26"/>
        <v>100</v>
      </c>
      <c r="CT24" s="354"/>
      <c r="CU24" s="134">
        <f>('[4]Проверочная  таблица'!IB22+'[4]Проверочная  таблица'!IC22+'[4]Проверочная  таблица'!IP22+'[4]Проверочная  таблица'!IQ22)/1000</f>
        <v>0</v>
      </c>
      <c r="CV24" s="134">
        <f>('[4]Проверочная  таблица'!IW22+'[4]Проверочная  таблица'!IX22+'[4]Проверочная  таблица'!II22+'[4]Проверочная  таблица'!IJ22)/1000</f>
        <v>0</v>
      </c>
      <c r="CW24" s="199">
        <f t="shared" si="27"/>
        <v>0</v>
      </c>
      <c r="CX24" s="354"/>
      <c r="CY24" s="134">
        <f>('[4]Проверочная  таблица'!GY22+'[4]Проверочная  таблица'!HE22)/1000</f>
        <v>1500</v>
      </c>
      <c r="CZ24" s="134">
        <f>('[4]Проверочная  таблица'!HB22+'[4]Проверочная  таблица'!HH22)/1000</f>
        <v>1500</v>
      </c>
      <c r="DA24" s="199">
        <f t="shared" si="28"/>
        <v>100</v>
      </c>
      <c r="DB24" s="354"/>
      <c r="DC24" s="134">
        <f>('[4]Проверочная  таблица'!GS22)/1000</f>
        <v>0</v>
      </c>
      <c r="DD24" s="134">
        <f>('[4]Проверочная  таблица'!GV22)/1000</f>
        <v>0</v>
      </c>
      <c r="DE24" s="199">
        <f t="shared" si="3"/>
        <v>0</v>
      </c>
      <c r="DF24" s="354"/>
      <c r="DG24" s="134">
        <f>'[4]Прочая  субсидия_МР  и  ГО'!P18/1000</f>
        <v>285</v>
      </c>
      <c r="DH24" s="134">
        <f>'[4]Прочая  субсидия_МР  и  ГО'!Q18/1000</f>
        <v>285</v>
      </c>
      <c r="DI24" s="199">
        <f t="shared" si="29"/>
        <v>100</v>
      </c>
      <c r="DJ24" s="354"/>
      <c r="DK24" s="134">
        <f>'[4]Прочая  субсидия_МР  и  ГО'!R18/1000</f>
        <v>47.109160000000003</v>
      </c>
      <c r="DL24" s="134">
        <f>'[4]Прочая  субсидия_МР  и  ГО'!S18/1000</f>
        <v>47.109160000000003</v>
      </c>
      <c r="DM24" s="199">
        <f t="shared" si="30"/>
        <v>100</v>
      </c>
      <c r="DN24" s="354"/>
      <c r="DO24" s="134">
        <f>'[4]Прочая  субсидия_МР  и  ГО'!T18/1000</f>
        <v>200.07</v>
      </c>
      <c r="DP24" s="134">
        <f>'[4]Прочая  субсидия_МР  и  ГО'!U18/1000</f>
        <v>200.07</v>
      </c>
      <c r="DQ24" s="199">
        <f t="shared" si="31"/>
        <v>100</v>
      </c>
      <c r="DR24" s="354"/>
      <c r="DS24" s="134">
        <f>('[4]Прочая  субсидия_МР  и  ГО'!V18+'[4]Прочая  субсидия_БП'!N18)/1000</f>
        <v>2439.65</v>
      </c>
      <c r="DT24" s="134">
        <f>('[4]Прочая  субсидия_МР  и  ГО'!W18+'[4]Прочая  субсидия_БП'!O18)/1000</f>
        <v>2419.65</v>
      </c>
      <c r="DU24" s="199">
        <f t="shared" si="32"/>
        <v>99.180210276064187</v>
      </c>
      <c r="DV24" s="354"/>
      <c r="DW24" s="134">
        <f>('[4]Проверочная  таблица'!AM22+'[4]Проверочная  таблица'!AW22+'[4]Прочая  субсидия_МР  и  ГО'!X18+'[4]Прочая  субсидия_БП'!T18)/1000</f>
        <v>55955.146999999997</v>
      </c>
      <c r="DX24" s="134">
        <f>('[4]Проверочная  таблица'!AR22+'[4]Проверочная  таблица'!BC22+'[4]Прочая  субсидия_МР  и  ГО'!Y18+'[4]Прочая  субсидия_БП'!U18)/1000</f>
        <v>55317.998</v>
      </c>
      <c r="DY24" s="199">
        <f t="shared" si="33"/>
        <v>98.861321908420692</v>
      </c>
      <c r="DZ24" s="354"/>
      <c r="EA24" s="134">
        <f>'[4]Проверочная  таблица'!DC22/1000</f>
        <v>0</v>
      </c>
      <c r="EB24" s="134">
        <f>'[4]Проверочная  таблица'!DD22/1000</f>
        <v>0</v>
      </c>
      <c r="EC24" s="199">
        <f t="shared" si="34"/>
        <v>0</v>
      </c>
      <c r="ED24" s="354"/>
      <c r="EE24" s="134">
        <f>('[4]Проверочная  таблица'!DE22+'[4]Проверочная  таблица'!DG22)/1000</f>
        <v>0</v>
      </c>
      <c r="EF24" s="134">
        <f>('[4]Проверочная  таблица'!DF22+'[4]Проверочная  таблица'!DH22)/1000</f>
        <v>0</v>
      </c>
      <c r="EG24" s="199">
        <f t="shared" si="35"/>
        <v>0</v>
      </c>
      <c r="EH24" s="354"/>
      <c r="EI24" s="134">
        <f>('[4]Проверочная  таблица'!DM22+'[4]Проверочная  таблица'!DO22)/1000</f>
        <v>0</v>
      </c>
      <c r="EJ24" s="134">
        <f>('[4]Проверочная  таблица'!DP22+'[4]Проверочная  таблица'!DN22)/1000</f>
        <v>0</v>
      </c>
      <c r="EK24" s="199">
        <f t="shared" si="36"/>
        <v>0</v>
      </c>
      <c r="EL24" s="354"/>
      <c r="EM24" s="134">
        <f>'[4]Проверочная  таблица'!EY22/1000</f>
        <v>0</v>
      </c>
      <c r="EN24" s="134">
        <f>'[4]Проверочная  таблица'!FB22/1000</f>
        <v>0</v>
      </c>
      <c r="EO24" s="199">
        <f t="shared" si="37"/>
        <v>0</v>
      </c>
      <c r="EP24" s="354"/>
      <c r="EQ24" s="134">
        <f>'[4]Прочая  субсидия_МР  и  ГО'!Z18/1000</f>
        <v>120.00000000000001</v>
      </c>
      <c r="ER24" s="134">
        <f>'[4]Прочая  субсидия_МР  и  ГО'!AA18/1000</f>
        <v>120.00000000000001</v>
      </c>
      <c r="ES24" s="199">
        <f t="shared" si="38"/>
        <v>100</v>
      </c>
      <c r="ET24" s="354"/>
      <c r="EU24" s="134">
        <f>('[4]Прочая  субсидия_МР  и  ГО'!AB18+'[4]Прочая  субсидия_БП'!Z18)/1000</f>
        <v>0</v>
      </c>
      <c r="EV24" s="134">
        <f>('[4]Прочая  субсидия_МР  и  ГО'!AC18+'[4]Прочая  субсидия_БП'!AA18)/1000</f>
        <v>0</v>
      </c>
      <c r="EW24" s="199">
        <f t="shared" si="39"/>
        <v>0</v>
      </c>
      <c r="EX24" s="354"/>
      <c r="EY24" s="134">
        <f>('[4]Проверочная  таблица'!FV22+'[4]Проверочная  таблица'!FW22+'[4]Проверочная  таблица'!GB22+'[4]Проверочная  таблица'!GC22)/1000</f>
        <v>168.51439000000002</v>
      </c>
      <c r="EZ24" s="134">
        <f>('[4]Проверочная  таблица'!FY22+'[4]Проверочная  таблица'!FZ22+'[4]Проверочная  таблица'!GE22+'[4]Проверочная  таблица'!GF22)/1000</f>
        <v>0</v>
      </c>
      <c r="FA24" s="199">
        <f t="shared" si="40"/>
        <v>0</v>
      </c>
      <c r="FB24" s="354"/>
      <c r="FC24" s="134">
        <f>('[4]Прочая  субсидия_БП'!AF18+'[4]Прочая  субсидия_МР  и  ГО'!AD18)/1000</f>
        <v>0</v>
      </c>
      <c r="FD24" s="134">
        <f>('[4]Прочая  субсидия_БП'!AG18+'[4]Прочая  субсидия_МР  и  ГО'!AE18)/1000</f>
        <v>0</v>
      </c>
      <c r="FE24" s="199">
        <f t="shared" si="41"/>
        <v>0</v>
      </c>
      <c r="FF24" s="354"/>
      <c r="FG24" s="134">
        <f>'[4]Проверочная  таблица'!KL22/1000</f>
        <v>502.32</v>
      </c>
      <c r="FH24" s="134">
        <f>'[4]Проверочная  таблица'!KS22/1000</f>
        <v>502.32</v>
      </c>
      <c r="FI24" s="199">
        <f t="shared" si="42"/>
        <v>100</v>
      </c>
      <c r="FJ24" s="354"/>
      <c r="FK24" s="134">
        <f>('[4]Проверочная  таблица'!KM22+'[4]Проверочная  таблица'!KN22)/1000</f>
        <v>0</v>
      </c>
      <c r="FL24" s="134">
        <f>('[4]Проверочная  таблица'!KT22+'[4]Проверочная  таблица'!KU22)/1000</f>
        <v>0</v>
      </c>
      <c r="FM24" s="199">
        <f t="shared" si="43"/>
        <v>0</v>
      </c>
      <c r="FN24" s="354"/>
      <c r="FO24" s="134">
        <f>'[4]Проверочная  таблица'!KO22/1000</f>
        <v>0</v>
      </c>
      <c r="FP24" s="134">
        <f>'[4]Проверочная  таблица'!KV22/1000</f>
        <v>0</v>
      </c>
      <c r="FQ24" s="199">
        <f t="shared" si="44"/>
        <v>0</v>
      </c>
      <c r="FR24" s="354"/>
      <c r="FS24" s="134">
        <f>'[4]Проверочная  таблица'!KZ22/1000</f>
        <v>4899.45766</v>
      </c>
      <c r="FT24" s="134">
        <f>'[4]Проверочная  таблица'!LB22/1000</f>
        <v>4899.45766</v>
      </c>
      <c r="FU24" s="199">
        <f t="shared" si="45"/>
        <v>100</v>
      </c>
      <c r="FV24" s="354"/>
      <c r="FW24" s="134">
        <f>('[4]Проверочная  таблица'!KP22+'[4]Проверочная  таблица'!KQ22)/1000</f>
        <v>0</v>
      </c>
      <c r="FX24" s="134">
        <f>('[4]Проверочная  таблица'!KW22+'[4]Проверочная  таблица'!KX22)/1000</f>
        <v>0</v>
      </c>
      <c r="FY24" s="199">
        <f t="shared" si="46"/>
        <v>0</v>
      </c>
      <c r="FZ24" s="354"/>
      <c r="GA24" s="134">
        <f>('[4]Прочая  субсидия_МР  и  ГО'!AF18+'[4]Прочая  субсидия_БП'!AL18)/1000</f>
        <v>11648.642890000001</v>
      </c>
      <c r="GB24" s="134">
        <f>('[4]Прочая  субсидия_МР  и  ГО'!AG18+'[4]Прочая  субсидия_БП'!AM18)/1000</f>
        <v>11648.642890000001</v>
      </c>
      <c r="GC24" s="199">
        <f t="shared" si="47"/>
        <v>100</v>
      </c>
      <c r="GD24" s="354"/>
      <c r="GE24" s="134">
        <f>('[4]Прочая  субсидия_МР  и  ГО'!AH18)/1000</f>
        <v>0</v>
      </c>
      <c r="GF24" s="134">
        <f>('[4]Прочая  субсидия_МР  и  ГО'!AI18)/1000</f>
        <v>0</v>
      </c>
      <c r="GG24" s="199">
        <f t="shared" si="48"/>
        <v>0</v>
      </c>
      <c r="GH24" s="354"/>
      <c r="GI24" s="134">
        <f>'[4]Прочая  субсидия_МР  и  ГО'!AJ18/1000</f>
        <v>0</v>
      </c>
      <c r="GJ24" s="134">
        <f>'[4]Прочая  субсидия_МР  и  ГО'!AK18/1000</f>
        <v>0</v>
      </c>
      <c r="GK24" s="199">
        <f t="shared" si="49"/>
        <v>0</v>
      </c>
      <c r="GL24" s="354"/>
      <c r="GM24" s="134">
        <f>('[4]Проверочная  таблица'!ND22+'[4]Проверочная  таблица'!NE22)/1000</f>
        <v>0</v>
      </c>
      <c r="GN24" s="134">
        <f>('[4]Проверочная  таблица'!NG22+'[4]Проверочная  таблица'!NH22)/1000</f>
        <v>0</v>
      </c>
      <c r="GO24" s="199">
        <f t="shared" si="50"/>
        <v>0</v>
      </c>
      <c r="GP24" s="354"/>
      <c r="GQ24" s="134">
        <f>('[4]Проверочная  таблица'!OJ22+'[4]Проверочная  таблица'!OK22)/1000</f>
        <v>0</v>
      </c>
      <c r="GR24" s="134">
        <f>('[4]Проверочная  таблица'!OS22+'[4]Проверочная  таблица'!OT22)/1000</f>
        <v>0</v>
      </c>
      <c r="GS24" s="199">
        <f t="shared" si="51"/>
        <v>0</v>
      </c>
      <c r="GT24" s="354"/>
      <c r="GU24" s="134">
        <f>'[4]Проверочная  таблица'!AX22/1000</f>
        <v>0</v>
      </c>
      <c r="GV24" s="134">
        <f>'[4]Проверочная  таблица'!BD22/1000</f>
        <v>0</v>
      </c>
      <c r="GW24" s="199">
        <f t="shared" si="52"/>
        <v>0</v>
      </c>
      <c r="GX24" s="354"/>
      <c r="GY24" s="134">
        <f>('[4]Проверочная  таблица'!NV22+'[4]Проверочная  таблица'!NW22+'[4]Проверочная  таблица'!OL22+'[4]Проверочная  таблица'!OM22)/1000</f>
        <v>0</v>
      </c>
      <c r="GZ24" s="134">
        <f>('[4]Проверочная  таблица'!OC22+'[4]Проверочная  таблица'!OD22+'[4]Проверочная  таблица'!OU22+'[4]Проверочная  таблица'!OV22)/1000</f>
        <v>0</v>
      </c>
      <c r="HA24" s="199">
        <f t="shared" si="53"/>
        <v>0</v>
      </c>
      <c r="HB24" s="354"/>
      <c r="HC24" s="134">
        <f>('[4]Проверочная  таблица'!AY22+'[4]Проверочная  таблица'!AN22)/1000</f>
        <v>0</v>
      </c>
      <c r="HD24" s="134">
        <f>('[4]Проверочная  таблица'!AS22+'[4]Проверочная  таблица'!BE22)/1000</f>
        <v>0</v>
      </c>
      <c r="HE24" s="199">
        <f t="shared" si="54"/>
        <v>0</v>
      </c>
      <c r="HF24" s="354"/>
      <c r="HG24" s="134">
        <f>('[4]Проверочная  таблица'!NZ22+'[4]Проверочная  таблица'!OP22+'[4]Проверочная  таблица'!OA22+'[4]Проверочная  таблица'!OQ22)/1000</f>
        <v>0</v>
      </c>
      <c r="HH24" s="134">
        <f>('[4]Проверочная  таблица'!OG22+'[4]Проверочная  таблица'!OY22+'[4]Проверочная  таблица'!OZ22+'[4]Проверочная  таблица'!OH22)/1000</f>
        <v>0</v>
      </c>
      <c r="HI24" s="199">
        <f t="shared" si="55"/>
        <v>0</v>
      </c>
      <c r="HJ24" s="354"/>
      <c r="HK24" s="134">
        <f>('[4]Проверочная  таблица'!NX22+'[4]Проверочная  таблица'!NY22+'[4]Проверочная  таблица'!ON22+'[4]Проверочная  таблица'!OO22)/1000</f>
        <v>0</v>
      </c>
      <c r="HL24" s="134">
        <f>('[4]Проверочная  таблица'!OW22+'[4]Проверочная  таблица'!OX22+'[4]Проверочная  таблица'!OE22+'[4]Проверочная  таблица'!OF22)/1000</f>
        <v>0</v>
      </c>
      <c r="HM24" s="199">
        <f t="shared" si="56"/>
        <v>0</v>
      </c>
      <c r="HN24" s="354"/>
      <c r="HO24" s="134">
        <f>('[4]Проверочная  таблица'!AO22+'[4]Проверочная  таблица'!AZ22)/1000</f>
        <v>0</v>
      </c>
      <c r="HP24" s="134">
        <f>('[4]Проверочная  таблица'!AT22+'[4]Проверочная  таблица'!BF22)/1000</f>
        <v>0</v>
      </c>
      <c r="HQ24" s="199">
        <f t="shared" si="57"/>
        <v>0</v>
      </c>
      <c r="HR24" s="354"/>
      <c r="HS24" s="134">
        <f>'[4]Прочая  субсидия_МР  и  ГО'!AL18/1000</f>
        <v>909.63482999999997</v>
      </c>
      <c r="HT24" s="134">
        <f>'[4]Прочая  субсидия_МР  и  ГО'!AM18/1000</f>
        <v>909.63482999999997</v>
      </c>
      <c r="HU24" s="199">
        <f t="shared" si="58"/>
        <v>100</v>
      </c>
      <c r="HV24" s="354"/>
      <c r="HW24" s="134">
        <f>('[4]Проверочная  таблица'!CF22+'[4]Проверочная  таблица'!CP22)/1000</f>
        <v>0</v>
      </c>
      <c r="HX24" s="134">
        <f>('[4]Проверочная  таблица'!CK22+'[4]Проверочная  таблица'!CU22)/1000</f>
        <v>0</v>
      </c>
      <c r="HY24" s="199">
        <f t="shared" si="59"/>
        <v>0</v>
      </c>
      <c r="HZ24" s="354"/>
      <c r="IA24" s="134">
        <f>('[4]Проверочная  таблица'!CG22+'[4]Проверочная  таблица'!CQ22)/1000</f>
        <v>42081.324000000001</v>
      </c>
      <c r="IB24" s="134">
        <f>('[4]Проверочная  таблица'!CL22+'[4]Проверочная  таблица'!CV22)/1000</f>
        <v>42081.324000000001</v>
      </c>
      <c r="IC24" s="199">
        <f t="shared" si="60"/>
        <v>100</v>
      </c>
      <c r="ID24" s="354"/>
      <c r="IE24" s="134">
        <f>('[4]Прочая  субсидия_МР  и  ГО'!AN18+'[4]Прочая  субсидия_БП'!AR18)/1000</f>
        <v>40876.293789999996</v>
      </c>
      <c r="IF24" s="134">
        <f>('[4]Прочая  субсидия_МР  и  ГО'!AO18+'[4]Прочая  субсидия_БП'!AS18)/1000</f>
        <v>40876.293789999996</v>
      </c>
      <c r="IG24" s="199">
        <f t="shared" si="61"/>
        <v>100</v>
      </c>
      <c r="IH24" s="354"/>
      <c r="II24" s="134">
        <f>('[4]Проверочная  таблица'!CH22+'[4]Проверочная  таблица'!CR22)/1000</f>
        <v>0</v>
      </c>
      <c r="IJ24" s="134">
        <f>('[4]Проверочная  таблица'!CM22+'[4]Проверочная  таблица'!CW22)/1000</f>
        <v>0</v>
      </c>
      <c r="IK24" s="199">
        <f t="shared" si="62"/>
        <v>0</v>
      </c>
      <c r="IL24" s="354"/>
      <c r="IM24" s="134">
        <f>('[4]Проверочная  таблица'!CI22+'[4]Проверочная  таблица'!CS22)/1000</f>
        <v>0</v>
      </c>
      <c r="IN24" s="134">
        <f>('[4]Проверочная  таблица'!CN22+'[4]Проверочная  таблица'!CX22)/1000</f>
        <v>0</v>
      </c>
      <c r="IO24" s="199">
        <f t="shared" si="63"/>
        <v>0</v>
      </c>
      <c r="IP24" s="354"/>
      <c r="IQ24" s="134">
        <f>('[4]Прочая  субсидия_БП'!AX18+'[4]Прочая  субсидия_МР  и  ГО'!AP18)/1000</f>
        <v>536.76</v>
      </c>
      <c r="IR24" s="134">
        <f>('[4]Прочая  субсидия_БП'!AY18+'[4]Прочая  субсидия_МР  и  ГО'!AQ18)/1000</f>
        <v>536.76</v>
      </c>
      <c r="IS24" s="199">
        <f t="shared" si="64"/>
        <v>100</v>
      </c>
      <c r="IT24" s="354"/>
      <c r="IU24" s="134">
        <f>'[4]Прочая  субсидия_МР  и  ГО'!AR18/1000</f>
        <v>0</v>
      </c>
      <c r="IV24" s="134">
        <f>'[4]Прочая  субсидия_МР  и  ГО'!AS18/1000</f>
        <v>0</v>
      </c>
      <c r="IW24" s="199">
        <f t="shared" si="65"/>
        <v>0</v>
      </c>
      <c r="IX24" s="354"/>
      <c r="IY24" s="134">
        <f>'[4]Прочая  субсидия_МР  и  ГО'!AT18/1000</f>
        <v>0</v>
      </c>
      <c r="IZ24" s="134">
        <f>'[4]Прочая  субсидия_МР  и  ГО'!AU18/1000</f>
        <v>0</v>
      </c>
      <c r="JA24" s="199">
        <f t="shared" si="66"/>
        <v>0</v>
      </c>
      <c r="JB24" s="354"/>
      <c r="JC24" s="134">
        <f>('[4]Прочая  субсидия_МР  и  ГО'!AV18+'[4]Прочая  субсидия_БП'!BD18)/1000</f>
        <v>13680</v>
      </c>
      <c r="JD24" s="134">
        <f>('[4]Прочая  субсидия_МР  и  ГО'!AW18+'[4]Прочая  субсидия_БП'!BE18)/1000</f>
        <v>13680</v>
      </c>
      <c r="JE24" s="199">
        <f t="shared" si="67"/>
        <v>100</v>
      </c>
      <c r="JF24" s="354"/>
      <c r="JG24" s="134"/>
      <c r="JH24" s="134"/>
      <c r="JI24" s="199">
        <f t="shared" si="68"/>
        <v>0</v>
      </c>
      <c r="JJ24" s="354"/>
      <c r="JK24" s="134">
        <f>('[4]Прочая  субсидия_БП'!BJ18+'[4]Прочая  субсидия_МР  и  ГО'!AX18)/1000</f>
        <v>638.57429999999999</v>
      </c>
      <c r="JL24" s="134">
        <f>('[4]Прочая  субсидия_БП'!BK18+'[4]Прочая  субсидия_МР  и  ГО'!AY18)/1000</f>
        <v>439.67430000000002</v>
      </c>
      <c r="JM24" s="199">
        <f t="shared" si="69"/>
        <v>68.852489052566014</v>
      </c>
      <c r="JN24" s="354"/>
      <c r="JO24" s="134">
        <f>('[4]Прочая  субсидия_МР  и  ГО'!AZ18+'[4]Прочая  субсидия_БП'!BP18)/1000</f>
        <v>0</v>
      </c>
      <c r="JP24" s="134">
        <f>('[4]Прочая  субсидия_МР  и  ГО'!BA18+'[4]Прочая  субсидия_БП'!BQ18)/1000</f>
        <v>0</v>
      </c>
      <c r="JQ24" s="199">
        <f t="shared" si="70"/>
        <v>0</v>
      </c>
      <c r="JR24" s="354"/>
      <c r="JS24" s="134">
        <f>('[4]Прочая  субсидия_МР  и  ГО'!BB18+'[4]Прочая  субсидия_БП'!BV18)/1000</f>
        <v>5799.8447999999999</v>
      </c>
      <c r="JT24" s="134">
        <f>('[4]Прочая  субсидия_МР  и  ГО'!BC18+'[4]Прочая  субсидия_БП'!BW18)/1000</f>
        <v>5785.4048000000003</v>
      </c>
      <c r="JU24" s="199">
        <f t="shared" si="71"/>
        <v>99.751027820606524</v>
      </c>
      <c r="JV24" s="354"/>
      <c r="JW24" s="134">
        <f>('[4]Прочая  субсидия_БП'!CB18+'[4]Прочая  субсидия_МР  и  ГО'!BD18)/1000</f>
        <v>880.21240999999998</v>
      </c>
      <c r="JX24" s="134">
        <f>('[4]Прочая  субсидия_БП'!CC18+'[4]Прочая  субсидия_МР  и  ГО'!BE18)/1000</f>
        <v>869.47698000000014</v>
      </c>
      <c r="JY24" s="199">
        <f t="shared" si="72"/>
        <v>98.780359163534186</v>
      </c>
      <c r="JZ24" s="354"/>
      <c r="KA24" s="134">
        <f>('[4]Проверочная  таблица'!LH22+'[4]Проверочная  таблица'!LI22+'[4]Проверочная  таблица'!LV22+'[4]Проверочная  таблица'!LW22)/1000</f>
        <v>5500</v>
      </c>
      <c r="KB24" s="134">
        <f>('[4]Проверочная  таблица'!LO22+'[4]Проверочная  таблица'!LP22+'[4]Проверочная  таблица'!MA22+'[4]Проверочная  таблица'!MB22)/1000</f>
        <v>5500</v>
      </c>
      <c r="KC24" s="199">
        <f t="shared" si="73"/>
        <v>100</v>
      </c>
      <c r="KD24" s="354"/>
      <c r="KE24" s="134">
        <f>('[4]Проверочная  таблица'!LK22+'[4]Проверочная  таблица'!LJ22+'[4]Проверочная  таблица'!LY22+'[4]Проверочная  таблица'!LX22)/1000</f>
        <v>8000</v>
      </c>
      <c r="KF24" s="134">
        <f>('[4]Проверочная  таблица'!LR22+'[4]Проверочная  таблица'!LQ22+'[4]Проверочная  таблица'!MD22+'[4]Проверочная  таблица'!MC22)/1000</f>
        <v>8000</v>
      </c>
      <c r="KG24" s="199">
        <f t="shared" si="74"/>
        <v>100</v>
      </c>
      <c r="KH24" s="354"/>
      <c r="KI24" s="134">
        <f>('[4]Проверочная  таблица'!LL22+'[4]Проверочная  таблица'!LM22)/1000</f>
        <v>0</v>
      </c>
      <c r="KJ24" s="134">
        <f>('[4]Проверочная  таблица'!LS22+'[4]Проверочная  таблица'!LT22)/1000</f>
        <v>0</v>
      </c>
      <c r="KK24" s="199">
        <f t="shared" si="75"/>
        <v>0</v>
      </c>
      <c r="KL24" s="354"/>
      <c r="KM24" s="134">
        <f>('[4]Прочая  субсидия_МР  и  ГО'!BF18+'[4]Прочая  субсидия_БП'!CH18)/1000</f>
        <v>26949.626</v>
      </c>
      <c r="KN24" s="134">
        <f>('[4]Прочая  субсидия_МР  и  ГО'!BG18+'[4]Прочая  субсидия_БП'!CI18)/1000</f>
        <v>26949.626</v>
      </c>
      <c r="KO24" s="199">
        <f t="shared" si="76"/>
        <v>100</v>
      </c>
      <c r="KP24" s="354"/>
      <c r="KQ24" s="134">
        <f>('[4]Прочая  субсидия_МР  и  ГО'!BH18+'[4]Прочая  субсидия_БП'!CN18)/1000</f>
        <v>835.30196999999998</v>
      </c>
      <c r="KR24" s="134">
        <f>('[4]Прочая  субсидия_МР  и  ГО'!BI18+'[4]Прочая  субсидия_БП'!CO18)/1000</f>
        <v>835.30196999999998</v>
      </c>
      <c r="KS24" s="199">
        <f t="shared" si="77"/>
        <v>100</v>
      </c>
      <c r="KT24" s="354"/>
      <c r="KU24" s="201">
        <f>'[4]Проверочная  таблица'!QK22/1000</f>
        <v>41671.132950000007</v>
      </c>
      <c r="KV24" s="201">
        <f>'[4]Проверочная  таблица'!QL22/1000</f>
        <v>41671.132950000007</v>
      </c>
      <c r="KW24" s="202">
        <f t="shared" si="78"/>
        <v>100</v>
      </c>
      <c r="KY24" s="203">
        <f>C24-'[5]Сводная  таблица'!F19/1000</f>
        <v>0</v>
      </c>
      <c r="KZ24" s="203">
        <f>C24-'[4]Проверочная  таблица'!AI22/1000</f>
        <v>0</v>
      </c>
    </row>
    <row r="25" spans="1:312" ht="21.75" customHeight="1">
      <c r="A25" s="135" t="s">
        <v>40</v>
      </c>
      <c r="B25" s="158">
        <f t="shared" si="4"/>
        <v>0</v>
      </c>
      <c r="C25" s="509">
        <f>K25+O25+S25+W25+AA25+AM25+AE25+AU25+AI25+AY25+BC25+BG25+BK25+BO25+BS25+CE25+CI25+CM25+CQ25+CU25+CY25+DC25+DG25+DK25+DO25+DS25+DW25+EI25+EQ25+EU25+FC25+FG25+FW25+FK25+FS25+GA25+GE25+GI25+GM25+GQ25+GY25+HC25+HG25+HK25+HO25+HS25+HW25+IA25+IM25+IE25+IQ25+IU25+IY25+JC25+JK25+JO25+JS25+JW25+KA25+KE25+KM25+KQ25+KU25+BW25+GU25+II25+EE25+KI25+EM25+EY25+EA25+FO25</f>
        <v>88620.803189999991</v>
      </c>
      <c r="D25" s="158">
        <f>L25+P25+T25+X25+AB25+AN25+AF25+AV25+AJ25+AZ25+BD25+BH25+BL25+BP25+BT25+CF25+CJ25+CN25+CR25+CV25+CZ25+DD25+DH25+DL25+DP25+DT25+DX25+EJ25+ER25+EV25+FD25+FH25+FX25+FL25+FT25+GB25+GF25+GJ25+GN25+GR25+GZ25+HD25+HH25+HL25+HP25+HT25+HX25+IB25+IN25+IF25+IR25+IV25+IZ25+JD25+JL25+JP25+JT25+JX25+KB25+KF25+KN25+KR25+KV25+BX25+GV25+IJ25+EF25+KJ25+EN25+EZ25+EB25+FP25</f>
        <v>86232.778079999989</v>
      </c>
      <c r="E25" s="157">
        <f>'[3]Исполнение для администрации_КБ'!Q25</f>
        <v>88620.803189999991</v>
      </c>
      <c r="F25" s="156">
        <f t="shared" si="5"/>
        <v>0</v>
      </c>
      <c r="G25" s="204">
        <f>'[3]Исполнение для администрации_КБ'!R25</f>
        <v>86232.778080000004</v>
      </c>
      <c r="H25" s="204">
        <f t="shared" si="6"/>
        <v>0</v>
      </c>
      <c r="I25" s="205">
        <f t="shared" si="7"/>
        <v>97.305344767774045</v>
      </c>
      <c r="J25" s="354"/>
      <c r="K25" s="134">
        <f>'[4]Проверочная  таблица'!DV23/1000</f>
        <v>0</v>
      </c>
      <c r="L25" s="134">
        <f>'[4]Проверочная  таблица'!ED23/1000</f>
        <v>0</v>
      </c>
      <c r="M25" s="199">
        <f t="shared" si="8"/>
        <v>0</v>
      </c>
      <c r="N25" s="354"/>
      <c r="O25" s="134">
        <f>('[4]Проверочная  таблица'!DW23+'[4]Проверочная  таблица'!DX23)/1000</f>
        <v>0</v>
      </c>
      <c r="P25" s="134">
        <f>('[4]Проверочная  таблица'!EE23+'[4]Проверочная  таблица'!EF23)/1000</f>
        <v>0</v>
      </c>
      <c r="Q25" s="199">
        <f t="shared" si="9"/>
        <v>0</v>
      </c>
      <c r="R25" s="199"/>
      <c r="S25" s="200">
        <f>('[4]Проверочная  таблица'!DY23+'[4]Проверочная  таблица'!DZ23)/1000</f>
        <v>0</v>
      </c>
      <c r="T25" s="134">
        <f>('[4]Проверочная  таблица'!EG23+'[4]Проверочная  таблица'!EH23)/1000</f>
        <v>0</v>
      </c>
      <c r="U25" s="199">
        <f t="shared" si="10"/>
        <v>0</v>
      </c>
      <c r="V25" s="199"/>
      <c r="W25" s="200">
        <f>'[4]Проверочная  таблица'!EA23/1000</f>
        <v>1014.2</v>
      </c>
      <c r="X25" s="134">
        <f>'[4]Проверочная  таблица'!EI23/1000</f>
        <v>1014.2</v>
      </c>
      <c r="Y25" s="199">
        <f t="shared" si="11"/>
        <v>100</v>
      </c>
      <c r="Z25" s="199"/>
      <c r="AA25" s="200">
        <f>('[4]Проверочная  таблица'!EB23+'[4]Проверочная  таблица'!EL23)/1000</f>
        <v>0</v>
      </c>
      <c r="AB25" s="134">
        <f>('[4]Проверочная  таблица'!EJ23+'[4]Проверочная  таблица'!EN23)/1000</f>
        <v>0</v>
      </c>
      <c r="AC25" s="199">
        <f t="shared" si="12"/>
        <v>0</v>
      </c>
      <c r="AD25" s="199"/>
      <c r="AE25" s="134">
        <f>('[4]Проверочная  таблица'!FF23+'[4]Проверочная  таблица'!FG23)/1000</f>
        <v>0</v>
      </c>
      <c r="AF25" s="134">
        <f>('[4]Проверочная  таблица'!FK23+'[4]Проверочная  таблица'!FL23)/1000</f>
        <v>0</v>
      </c>
      <c r="AG25" s="199">
        <f t="shared" si="13"/>
        <v>0</v>
      </c>
      <c r="AH25" s="354"/>
      <c r="AI25" s="134">
        <f>('[4]Проверочная  таблица'!FH23+'[4]Проверочная  таблица'!FI23)/1000</f>
        <v>0</v>
      </c>
      <c r="AJ25" s="134">
        <f>('[4]Проверочная  таблица'!FM23+'[4]Проверочная  таблица'!FN23)/1000</f>
        <v>0</v>
      </c>
      <c r="AK25" s="199">
        <f t="shared" si="0"/>
        <v>0</v>
      </c>
      <c r="AL25" s="354"/>
      <c r="AM25" s="134">
        <f>('[4]Прочая  субсидия_МР  и  ГО'!D19)/1000</f>
        <v>185</v>
      </c>
      <c r="AN25" s="134">
        <f>('[4]Прочая  субсидия_МР  и  ГО'!E19)/1000</f>
        <v>185</v>
      </c>
      <c r="AO25" s="199">
        <f t="shared" si="14"/>
        <v>100</v>
      </c>
      <c r="AP25" s="354"/>
      <c r="AQ25" s="134"/>
      <c r="AR25" s="134"/>
      <c r="AS25" s="199">
        <f t="shared" si="15"/>
        <v>0</v>
      </c>
      <c r="AT25" s="354"/>
      <c r="AU25" s="134">
        <f>'[4]Прочая  субсидия_МР  и  ГО'!F19/1000</f>
        <v>0</v>
      </c>
      <c r="AV25" s="134">
        <f>'[4]Прочая  субсидия_МР  и  ГО'!G19/1000</f>
        <v>0</v>
      </c>
      <c r="AW25" s="199">
        <f t="shared" si="16"/>
        <v>0</v>
      </c>
      <c r="AX25" s="354"/>
      <c r="AY25" s="134">
        <f>'[4]Прочая  субсидия_МР  и  ГО'!H19/1000</f>
        <v>0</v>
      </c>
      <c r="AZ25" s="134">
        <f>'[4]Прочая  субсидия_МР  и  ГО'!I19/1000</f>
        <v>0</v>
      </c>
      <c r="BA25" s="199">
        <f t="shared" si="17"/>
        <v>0</v>
      </c>
      <c r="BB25" s="354"/>
      <c r="BC25" s="134">
        <f>'[4]Прочая  субсидия_МР  и  ГО'!J19/1000</f>
        <v>56.343379999999996</v>
      </c>
      <c r="BD25" s="134">
        <f>'[4]Прочая  субсидия_МР  и  ГО'!K19/1000</f>
        <v>56.343379999999996</v>
      </c>
      <c r="BE25" s="199">
        <f t="shared" si="18"/>
        <v>100</v>
      </c>
      <c r="BF25" s="354"/>
      <c r="BG25" s="134">
        <f>'[4]Прочая  субсидия_МР  и  ГО'!L19/1000</f>
        <v>0</v>
      </c>
      <c r="BH25" s="134">
        <f>'[4]Прочая  субсидия_МР  и  ГО'!M19/1000</f>
        <v>0</v>
      </c>
      <c r="BI25" s="199">
        <f t="shared" si="19"/>
        <v>0</v>
      </c>
      <c r="BJ25" s="354"/>
      <c r="BK25" s="134">
        <f>'[4]Проверочная  таблица'!ES23/1000</f>
        <v>4181.0420000000004</v>
      </c>
      <c r="BL25" s="134">
        <f>'[4]Проверочная  таблица'!EV23/1000</f>
        <v>4181.0420000000004</v>
      </c>
      <c r="BM25" s="199">
        <f t="shared" si="20"/>
        <v>100</v>
      </c>
      <c r="BN25" s="354"/>
      <c r="BO25" s="134">
        <f>'[4]Проверочная  таблица'!FO23/1000</f>
        <v>0</v>
      </c>
      <c r="BP25" s="134">
        <f>'[4]Проверочная  таблица'!FR23/1000</f>
        <v>0</v>
      </c>
      <c r="BQ25" s="199">
        <f t="shared" si="21"/>
        <v>0</v>
      </c>
      <c r="BR25" s="354"/>
      <c r="BS25" s="134">
        <f>('[4]Проверочная  таблица'!KB23+'[4]Проверочная  таблица'!KC23)/1000</f>
        <v>0</v>
      </c>
      <c r="BT25" s="134">
        <f>('[4]Проверочная  таблица'!KG23+'[4]Проверочная  таблица'!KH23)/1000</f>
        <v>0</v>
      </c>
      <c r="BU25" s="199">
        <f t="shared" si="22"/>
        <v>0</v>
      </c>
      <c r="BV25" s="354"/>
      <c r="BW25" s="134">
        <f>('[4]Проверочная  таблица'!KD23+'[4]Проверочная  таблица'!KE23)/1000</f>
        <v>0</v>
      </c>
      <c r="BX25" s="134">
        <f>('[4]Проверочная  таблица'!KI23+'[4]Проверочная  таблица'!KJ23)/1000</f>
        <v>0</v>
      </c>
      <c r="BY25" s="199">
        <f t="shared" si="23"/>
        <v>0</v>
      </c>
      <c r="BZ25" s="354"/>
      <c r="CA25" s="134"/>
      <c r="CB25" s="134"/>
      <c r="CC25" s="199">
        <f t="shared" si="1"/>
        <v>0</v>
      </c>
      <c r="CD25" s="354"/>
      <c r="CE25" s="134">
        <f>('[4]Проверочная  таблица'!IL23+'[4]Проверочная  таблица'!IM23+'[4]Проверочная  таблица'!HX23+'[4]Проверочная  таблица'!HY23)/1000</f>
        <v>0</v>
      </c>
      <c r="CF25" s="134">
        <f>('[4]Проверочная  таблица'!IE23+'[4]Проверочная  таблица'!IF23+'[4]Проверочная  таблица'!IS23+'[4]Проверочная  таблица'!IT23)/1000</f>
        <v>0</v>
      </c>
      <c r="CG25" s="199">
        <f t="shared" si="2"/>
        <v>0</v>
      </c>
      <c r="CH25" s="354"/>
      <c r="CI25" s="134">
        <f>('[4]Прочая  субсидия_МР  и  ГО'!N19+'[4]Прочая  субсидия_БП'!H19)/1000</f>
        <v>4.8239999999999998</v>
      </c>
      <c r="CJ25" s="134">
        <f>('[4]Прочая  субсидия_МР  и  ГО'!O19+'[4]Прочая  субсидия_БП'!I19)/1000</f>
        <v>4.8239999999999998</v>
      </c>
      <c r="CK25" s="199">
        <f t="shared" si="24"/>
        <v>100</v>
      </c>
      <c r="CL25" s="354"/>
      <c r="CM25" s="134">
        <f>('[4]Проверочная  таблица'!AL23+'[4]Проверочная  таблица'!AV23)/1000</f>
        <v>0</v>
      </c>
      <c r="CN25" s="134">
        <f>('[4]Проверочная  таблица'!AQ23+'[4]Проверочная  таблица'!BB23)/1000</f>
        <v>0</v>
      </c>
      <c r="CO25" s="199">
        <f t="shared" si="25"/>
        <v>0</v>
      </c>
      <c r="CP25" s="354"/>
      <c r="CQ25" s="134">
        <f>('[4]Проверочная  таблица'!HZ23+'[4]Проверочная  таблица'!IA23+'[4]Проверочная  таблица'!IN23+'[4]Проверочная  таблица'!IO23)/1000</f>
        <v>104.95773</v>
      </c>
      <c r="CR25" s="134">
        <f>('[4]Проверочная  таблица'!IG23+'[4]Проверочная  таблица'!IH23+'[4]Проверочная  таблица'!IU23+'[4]Проверочная  таблица'!IV23)/1000</f>
        <v>104.95773</v>
      </c>
      <c r="CS25" s="199">
        <f t="shared" si="26"/>
        <v>100</v>
      </c>
      <c r="CT25" s="354"/>
      <c r="CU25" s="134">
        <f>('[4]Проверочная  таблица'!IB23+'[4]Проверочная  таблица'!IC23+'[4]Проверочная  таблица'!IP23+'[4]Проверочная  таблица'!IQ23)/1000</f>
        <v>0</v>
      </c>
      <c r="CV25" s="134">
        <f>('[4]Проверочная  таблица'!IW23+'[4]Проверочная  таблица'!IX23+'[4]Проверочная  таблица'!II23+'[4]Проверочная  таблица'!IJ23)/1000</f>
        <v>0</v>
      </c>
      <c r="CW25" s="199">
        <f t="shared" si="27"/>
        <v>0</v>
      </c>
      <c r="CX25" s="354"/>
      <c r="CY25" s="134">
        <f>('[4]Проверочная  таблица'!GY23+'[4]Проверочная  таблица'!HE23)/1000</f>
        <v>1348.2329999999999</v>
      </c>
      <c r="CZ25" s="134">
        <f>('[4]Проверочная  таблица'!HB23+'[4]Проверочная  таблица'!HH23)/1000</f>
        <v>1348.2329999999999</v>
      </c>
      <c r="DA25" s="199">
        <f t="shared" si="28"/>
        <v>100</v>
      </c>
      <c r="DB25" s="354"/>
      <c r="DC25" s="134">
        <f>('[4]Проверочная  таблица'!GS23)/1000</f>
        <v>0</v>
      </c>
      <c r="DD25" s="134">
        <f>('[4]Проверочная  таблица'!GV23)/1000</f>
        <v>0</v>
      </c>
      <c r="DE25" s="199">
        <f t="shared" si="3"/>
        <v>0</v>
      </c>
      <c r="DF25" s="354"/>
      <c r="DG25" s="134">
        <f>'[4]Прочая  субсидия_МР  и  ГО'!P19/1000</f>
        <v>0</v>
      </c>
      <c r="DH25" s="134">
        <f>'[4]Прочая  субсидия_МР  и  ГО'!Q19/1000</f>
        <v>0</v>
      </c>
      <c r="DI25" s="199">
        <f t="shared" si="29"/>
        <v>0</v>
      </c>
      <c r="DJ25" s="354"/>
      <c r="DK25" s="134">
        <f>'[4]Прочая  субсидия_МР  и  ГО'!R19/1000</f>
        <v>33.984000000000002</v>
      </c>
      <c r="DL25" s="134">
        <f>'[4]Прочая  субсидия_МР  и  ГО'!S19/1000</f>
        <v>33.984000000000002</v>
      </c>
      <c r="DM25" s="199">
        <f t="shared" si="30"/>
        <v>100</v>
      </c>
      <c r="DN25" s="354"/>
      <c r="DO25" s="134">
        <f>'[4]Прочая  субсидия_МР  и  ГО'!T19/1000</f>
        <v>42.12</v>
      </c>
      <c r="DP25" s="134">
        <f>'[4]Прочая  субсидия_МР  и  ГО'!U19/1000</f>
        <v>42.12</v>
      </c>
      <c r="DQ25" s="199">
        <f t="shared" si="31"/>
        <v>100</v>
      </c>
      <c r="DR25" s="354"/>
      <c r="DS25" s="134">
        <f>('[4]Прочая  субсидия_МР  и  ГО'!V19+'[4]Прочая  субсидия_БП'!N19)/1000</f>
        <v>0</v>
      </c>
      <c r="DT25" s="134">
        <f>('[4]Прочая  субсидия_МР  и  ГО'!W19+'[4]Прочая  субсидия_БП'!O19)/1000</f>
        <v>0</v>
      </c>
      <c r="DU25" s="199">
        <f t="shared" si="32"/>
        <v>0</v>
      </c>
      <c r="DV25" s="354"/>
      <c r="DW25" s="134">
        <f>('[4]Проверочная  таблица'!AM23+'[4]Проверочная  таблица'!AW23+'[4]Прочая  субсидия_МР  и  ГО'!X19+'[4]Прочая  субсидия_БП'!T19)/1000</f>
        <v>13074.705</v>
      </c>
      <c r="DX25" s="134">
        <f>('[4]Проверочная  таблица'!AR23+'[4]Проверочная  таблица'!BC23+'[4]Прочая  субсидия_МР  и  ГО'!Y19+'[4]Прочая  субсидия_БП'!U19)/1000</f>
        <v>13074.705</v>
      </c>
      <c r="DY25" s="199">
        <f t="shared" si="33"/>
        <v>100</v>
      </c>
      <c r="DZ25" s="354"/>
      <c r="EA25" s="134">
        <f>'[4]Проверочная  таблица'!DC23/1000</f>
        <v>0</v>
      </c>
      <c r="EB25" s="134">
        <f>'[4]Проверочная  таблица'!DD23/1000</f>
        <v>0</v>
      </c>
      <c r="EC25" s="199">
        <f t="shared" si="34"/>
        <v>0</v>
      </c>
      <c r="ED25" s="354"/>
      <c r="EE25" s="134">
        <f>('[4]Проверочная  таблица'!DE23+'[4]Проверочная  таблица'!DG23)/1000</f>
        <v>0</v>
      </c>
      <c r="EF25" s="134">
        <f>('[4]Проверочная  таблица'!DF23+'[4]Проверочная  таблица'!DH23)/1000</f>
        <v>0</v>
      </c>
      <c r="EG25" s="199">
        <f t="shared" si="35"/>
        <v>0</v>
      </c>
      <c r="EH25" s="354"/>
      <c r="EI25" s="134">
        <f>('[4]Проверочная  таблица'!DM23+'[4]Проверочная  таблица'!DO23)/1000</f>
        <v>0</v>
      </c>
      <c r="EJ25" s="134">
        <f>('[4]Проверочная  таблица'!DP23+'[4]Проверочная  таблица'!DN23)/1000</f>
        <v>0</v>
      </c>
      <c r="EK25" s="199">
        <f t="shared" si="36"/>
        <v>0</v>
      </c>
      <c r="EL25" s="354"/>
      <c r="EM25" s="134">
        <f>'[4]Проверочная  таблица'!EY23/1000</f>
        <v>0</v>
      </c>
      <c r="EN25" s="134">
        <f>'[4]Проверочная  таблица'!FB23/1000</f>
        <v>0</v>
      </c>
      <c r="EO25" s="199">
        <f t="shared" si="37"/>
        <v>0</v>
      </c>
      <c r="EP25" s="354"/>
      <c r="EQ25" s="134">
        <f>'[4]Прочая  субсидия_МР  и  ГО'!Z19/1000</f>
        <v>0</v>
      </c>
      <c r="ER25" s="134">
        <f>'[4]Прочая  субсидия_МР  и  ГО'!AA19/1000</f>
        <v>0</v>
      </c>
      <c r="ES25" s="199">
        <f t="shared" si="38"/>
        <v>0</v>
      </c>
      <c r="ET25" s="354"/>
      <c r="EU25" s="134">
        <f>('[4]Прочая  субсидия_МР  и  ГО'!AB19+'[4]Прочая  субсидия_БП'!Z19)/1000</f>
        <v>520.04330000000004</v>
      </c>
      <c r="EV25" s="134">
        <f>('[4]Прочая  субсидия_МР  и  ГО'!AC19+'[4]Прочая  субсидия_БП'!AA19)/1000</f>
        <v>520.04330000000004</v>
      </c>
      <c r="EW25" s="199">
        <f t="shared" si="39"/>
        <v>100</v>
      </c>
      <c r="EX25" s="354"/>
      <c r="EY25" s="134">
        <f>('[4]Проверочная  таблица'!FV23+'[4]Проверочная  таблица'!FW23+'[4]Проверочная  таблица'!GB23+'[4]Проверочная  таблица'!GC23)/1000</f>
        <v>88.550540000000012</v>
      </c>
      <c r="EZ25" s="134">
        <f>('[4]Проверочная  таблица'!FY23+'[4]Проверочная  таблица'!FZ23+'[4]Проверочная  таблица'!GE23+'[4]Проверочная  таблица'!GF23)/1000</f>
        <v>0</v>
      </c>
      <c r="FA25" s="199">
        <f t="shared" si="40"/>
        <v>0</v>
      </c>
      <c r="FB25" s="354"/>
      <c r="FC25" s="134">
        <f>('[4]Прочая  субсидия_БП'!AF19+'[4]Прочая  субсидия_МР  и  ГО'!AD19)/1000</f>
        <v>380</v>
      </c>
      <c r="FD25" s="134">
        <f>('[4]Прочая  субсидия_БП'!AG19+'[4]Прочая  субсидия_МР  и  ГО'!AE19)/1000</f>
        <v>380</v>
      </c>
      <c r="FE25" s="199">
        <f t="shared" si="41"/>
        <v>100</v>
      </c>
      <c r="FF25" s="354"/>
      <c r="FG25" s="134">
        <f>'[4]Проверочная  таблица'!KL23/1000</f>
        <v>168</v>
      </c>
      <c r="FH25" s="134">
        <f>'[4]Проверочная  таблица'!KS23/1000</f>
        <v>168</v>
      </c>
      <c r="FI25" s="199">
        <f t="shared" si="42"/>
        <v>100</v>
      </c>
      <c r="FJ25" s="354"/>
      <c r="FK25" s="134">
        <f>('[4]Проверочная  таблица'!KM23+'[4]Проверочная  таблица'!KN23)/1000</f>
        <v>0</v>
      </c>
      <c r="FL25" s="134">
        <f>('[4]Проверочная  таблица'!KT23+'[4]Проверочная  таблица'!KU23)/1000</f>
        <v>0</v>
      </c>
      <c r="FM25" s="199">
        <f t="shared" si="43"/>
        <v>0</v>
      </c>
      <c r="FN25" s="354"/>
      <c r="FO25" s="134">
        <f>'[4]Проверочная  таблица'!KO23/1000</f>
        <v>0</v>
      </c>
      <c r="FP25" s="134">
        <f>'[4]Проверочная  таблица'!KV23/1000</f>
        <v>0</v>
      </c>
      <c r="FQ25" s="199">
        <f t="shared" si="44"/>
        <v>0</v>
      </c>
      <c r="FR25" s="354"/>
      <c r="FS25" s="134">
        <f>'[4]Проверочная  таблица'!KZ23/1000</f>
        <v>0</v>
      </c>
      <c r="FT25" s="134">
        <f>'[4]Проверочная  таблица'!LB23/1000</f>
        <v>0</v>
      </c>
      <c r="FU25" s="199">
        <f t="shared" si="45"/>
        <v>0</v>
      </c>
      <c r="FV25" s="354"/>
      <c r="FW25" s="134">
        <f>('[4]Проверочная  таблица'!KP23+'[4]Проверочная  таблица'!KQ23)/1000</f>
        <v>0</v>
      </c>
      <c r="FX25" s="134">
        <f>('[4]Проверочная  таблица'!KW23+'[4]Проверочная  таблица'!KX23)/1000</f>
        <v>0</v>
      </c>
      <c r="FY25" s="199">
        <f t="shared" si="46"/>
        <v>0</v>
      </c>
      <c r="FZ25" s="354"/>
      <c r="GA25" s="134">
        <f>('[4]Прочая  субсидия_МР  и  ГО'!AF19+'[4]Прочая  субсидия_БП'!AL19)/1000</f>
        <v>8773.6239999999998</v>
      </c>
      <c r="GB25" s="134">
        <f>('[4]Прочая  субсидия_МР  и  ГО'!AG19+'[4]Прочая  субсидия_БП'!AM19)/1000</f>
        <v>6474.1494299999995</v>
      </c>
      <c r="GC25" s="199">
        <f t="shared" si="47"/>
        <v>73.79105179342082</v>
      </c>
      <c r="GD25" s="354"/>
      <c r="GE25" s="134">
        <f>('[4]Прочая  субсидия_МР  и  ГО'!AH19)/1000</f>
        <v>0</v>
      </c>
      <c r="GF25" s="134">
        <f>('[4]Прочая  субсидия_МР  и  ГО'!AI19)/1000</f>
        <v>0</v>
      </c>
      <c r="GG25" s="199">
        <f t="shared" si="48"/>
        <v>0</v>
      </c>
      <c r="GH25" s="354"/>
      <c r="GI25" s="134">
        <f>'[4]Прочая  субсидия_МР  и  ГО'!AJ19/1000</f>
        <v>0</v>
      </c>
      <c r="GJ25" s="134">
        <f>'[4]Прочая  субсидия_МР  и  ГО'!AK19/1000</f>
        <v>0</v>
      </c>
      <c r="GK25" s="199">
        <f t="shared" si="49"/>
        <v>0</v>
      </c>
      <c r="GL25" s="354"/>
      <c r="GM25" s="134">
        <f>('[4]Проверочная  таблица'!ND23+'[4]Проверочная  таблица'!NE23)/1000</f>
        <v>0</v>
      </c>
      <c r="GN25" s="134">
        <f>('[4]Проверочная  таблица'!NG23+'[4]Проверочная  таблица'!NH23)/1000</f>
        <v>0</v>
      </c>
      <c r="GO25" s="199">
        <f t="shared" si="50"/>
        <v>0</v>
      </c>
      <c r="GP25" s="354"/>
      <c r="GQ25" s="134">
        <f>('[4]Проверочная  таблица'!OJ23+'[4]Проверочная  таблица'!OK23)/1000</f>
        <v>0</v>
      </c>
      <c r="GR25" s="134">
        <f>('[4]Проверочная  таблица'!OS23+'[4]Проверочная  таблица'!OT23)/1000</f>
        <v>0</v>
      </c>
      <c r="GS25" s="199">
        <f t="shared" si="51"/>
        <v>0</v>
      </c>
      <c r="GT25" s="354"/>
      <c r="GU25" s="134">
        <f>'[4]Проверочная  таблица'!AX23/1000</f>
        <v>0</v>
      </c>
      <c r="GV25" s="134">
        <f>'[4]Проверочная  таблица'!BD23/1000</f>
        <v>0</v>
      </c>
      <c r="GW25" s="199">
        <f t="shared" si="52"/>
        <v>0</v>
      </c>
      <c r="GX25" s="354"/>
      <c r="GY25" s="134">
        <f>('[4]Проверочная  таблица'!NV23+'[4]Проверочная  таблица'!NW23+'[4]Проверочная  таблица'!OL23+'[4]Проверочная  таблица'!OM23)/1000</f>
        <v>0</v>
      </c>
      <c r="GZ25" s="134">
        <f>('[4]Проверочная  таблица'!OC23+'[4]Проверочная  таблица'!OD23+'[4]Проверочная  таблица'!OU23+'[4]Проверочная  таблица'!OV23)/1000</f>
        <v>0</v>
      </c>
      <c r="HA25" s="199">
        <f t="shared" si="53"/>
        <v>0</v>
      </c>
      <c r="HB25" s="354"/>
      <c r="HC25" s="134">
        <f>('[4]Проверочная  таблица'!AY23+'[4]Проверочная  таблица'!AN23)/1000</f>
        <v>0</v>
      </c>
      <c r="HD25" s="134">
        <f>('[4]Проверочная  таблица'!AS23+'[4]Проверочная  таблица'!BE23)/1000</f>
        <v>0</v>
      </c>
      <c r="HE25" s="199">
        <f t="shared" si="54"/>
        <v>0</v>
      </c>
      <c r="HF25" s="354"/>
      <c r="HG25" s="134">
        <f>('[4]Проверочная  таблица'!NZ23+'[4]Проверочная  таблица'!OP23+'[4]Проверочная  таблица'!OA23+'[4]Проверочная  таблица'!OQ23)/1000</f>
        <v>0</v>
      </c>
      <c r="HH25" s="134">
        <f>('[4]Проверочная  таблица'!OG23+'[4]Проверочная  таблица'!OY23+'[4]Проверочная  таблица'!OZ23+'[4]Проверочная  таблица'!OH23)/1000</f>
        <v>0</v>
      </c>
      <c r="HI25" s="199">
        <f t="shared" si="55"/>
        <v>0</v>
      </c>
      <c r="HJ25" s="354"/>
      <c r="HK25" s="134">
        <f>('[4]Проверочная  таблица'!NX23+'[4]Проверочная  таблица'!NY23+'[4]Проверочная  таблица'!ON23+'[4]Проверочная  таблица'!OO23)/1000</f>
        <v>0</v>
      </c>
      <c r="HL25" s="134">
        <f>('[4]Проверочная  таблица'!OW23+'[4]Проверочная  таблица'!OX23+'[4]Проверочная  таблица'!OE23+'[4]Проверочная  таблица'!OF23)/1000</f>
        <v>0</v>
      </c>
      <c r="HM25" s="199">
        <f t="shared" si="56"/>
        <v>0</v>
      </c>
      <c r="HN25" s="354"/>
      <c r="HO25" s="134">
        <f>('[4]Проверочная  таблица'!AO23+'[4]Проверочная  таблица'!AZ23)/1000</f>
        <v>0</v>
      </c>
      <c r="HP25" s="134">
        <f>('[4]Проверочная  таблица'!AT23+'[4]Проверочная  таблица'!BF23)/1000</f>
        <v>0</v>
      </c>
      <c r="HQ25" s="199">
        <f t="shared" si="57"/>
        <v>0</v>
      </c>
      <c r="HR25" s="354"/>
      <c r="HS25" s="134">
        <f>'[4]Прочая  субсидия_МР  и  ГО'!AL19/1000</f>
        <v>537.14731000000006</v>
      </c>
      <c r="HT25" s="134">
        <f>'[4]Прочая  субсидия_МР  и  ГО'!AM19/1000</f>
        <v>537.14731000000006</v>
      </c>
      <c r="HU25" s="199">
        <f t="shared" si="58"/>
        <v>100</v>
      </c>
      <c r="HV25" s="354"/>
      <c r="HW25" s="134">
        <f>('[4]Проверочная  таблица'!CF23+'[4]Проверочная  таблица'!CP23)/1000</f>
        <v>0</v>
      </c>
      <c r="HX25" s="134">
        <f>('[4]Проверочная  таблица'!CK23+'[4]Проверочная  таблица'!CU23)/1000</f>
        <v>0</v>
      </c>
      <c r="HY25" s="199">
        <f t="shared" si="59"/>
        <v>0</v>
      </c>
      <c r="HZ25" s="354"/>
      <c r="IA25" s="134">
        <f>('[4]Проверочная  таблица'!CG23+'[4]Проверочная  таблица'!CQ23)/1000</f>
        <v>14230.665999999999</v>
      </c>
      <c r="IB25" s="134">
        <f>('[4]Проверочная  таблица'!CL23+'[4]Проверочная  таблица'!CV23)/1000</f>
        <v>14230.665999999999</v>
      </c>
      <c r="IC25" s="199">
        <f t="shared" si="60"/>
        <v>100</v>
      </c>
      <c r="ID25" s="354"/>
      <c r="IE25" s="134">
        <f>('[4]Прочая  субсидия_МР  и  ГО'!AN19+'[4]Прочая  субсидия_БП'!AR19)/1000</f>
        <v>0</v>
      </c>
      <c r="IF25" s="134">
        <f>('[4]Прочая  субсидия_МР  и  ГО'!AO19+'[4]Прочая  субсидия_БП'!AS19)/1000</f>
        <v>0</v>
      </c>
      <c r="IG25" s="199">
        <f t="shared" si="61"/>
        <v>0</v>
      </c>
      <c r="IH25" s="354"/>
      <c r="II25" s="134">
        <f>('[4]Проверочная  таблица'!CH23+'[4]Проверочная  таблица'!CR23)/1000</f>
        <v>0</v>
      </c>
      <c r="IJ25" s="134">
        <f>('[4]Проверочная  таблица'!CM23+'[4]Проверочная  таблица'!CW23)/1000</f>
        <v>0</v>
      </c>
      <c r="IK25" s="199">
        <f t="shared" si="62"/>
        <v>0</v>
      </c>
      <c r="IL25" s="354"/>
      <c r="IM25" s="134">
        <f>('[4]Проверочная  таблица'!CI23+'[4]Проверочная  таблица'!CS23)/1000</f>
        <v>0</v>
      </c>
      <c r="IN25" s="134">
        <f>('[4]Проверочная  таблица'!CN23+'[4]Проверочная  таблица'!CX23)/1000</f>
        <v>0</v>
      </c>
      <c r="IO25" s="199">
        <f t="shared" si="63"/>
        <v>0</v>
      </c>
      <c r="IP25" s="354"/>
      <c r="IQ25" s="134">
        <f>('[4]Прочая  субсидия_БП'!AX19+'[4]Прочая  субсидия_МР  и  ГО'!AP19)/1000</f>
        <v>0</v>
      </c>
      <c r="IR25" s="134">
        <f>('[4]Прочая  субсидия_БП'!AY19+'[4]Прочая  субсидия_МР  и  ГО'!AQ19)/1000</f>
        <v>0</v>
      </c>
      <c r="IS25" s="199">
        <f t="shared" si="64"/>
        <v>0</v>
      </c>
      <c r="IT25" s="354"/>
      <c r="IU25" s="134">
        <f>'[4]Прочая  субсидия_МР  и  ГО'!AR19/1000</f>
        <v>0</v>
      </c>
      <c r="IV25" s="134">
        <f>'[4]Прочая  субсидия_МР  и  ГО'!AS19/1000</f>
        <v>0</v>
      </c>
      <c r="IW25" s="199">
        <f t="shared" si="65"/>
        <v>0</v>
      </c>
      <c r="IX25" s="354"/>
      <c r="IY25" s="134">
        <f>'[4]Прочая  субсидия_МР  и  ГО'!AT19/1000</f>
        <v>0</v>
      </c>
      <c r="IZ25" s="134">
        <f>'[4]Прочая  субсидия_МР  и  ГО'!AU19/1000</f>
        <v>0</v>
      </c>
      <c r="JA25" s="199">
        <f t="shared" si="66"/>
        <v>0</v>
      </c>
      <c r="JB25" s="354"/>
      <c r="JC25" s="134">
        <f>('[4]Прочая  субсидия_МР  и  ГО'!AV19+'[4]Прочая  субсидия_БП'!BD19)/1000</f>
        <v>3420</v>
      </c>
      <c r="JD25" s="134">
        <f>('[4]Прочая  субсидия_МР  и  ГО'!AW19+'[4]Прочая  субсидия_БП'!BE19)/1000</f>
        <v>3420</v>
      </c>
      <c r="JE25" s="199">
        <f t="shared" si="67"/>
        <v>100</v>
      </c>
      <c r="JF25" s="354"/>
      <c r="JG25" s="134"/>
      <c r="JH25" s="134"/>
      <c r="JI25" s="199">
        <f t="shared" si="68"/>
        <v>0</v>
      </c>
      <c r="JJ25" s="354"/>
      <c r="JK25" s="134">
        <f>('[4]Прочая  субсидия_БП'!BJ19+'[4]Прочая  субсидия_МР  и  ГО'!AX19)/1000</f>
        <v>0</v>
      </c>
      <c r="JL25" s="134">
        <f>('[4]Прочая  субсидия_БП'!BK19+'[4]Прочая  субсидия_МР  и  ГО'!AY19)/1000</f>
        <v>0</v>
      </c>
      <c r="JM25" s="199">
        <f t="shared" si="69"/>
        <v>0</v>
      </c>
      <c r="JN25" s="354"/>
      <c r="JO25" s="134">
        <f>('[4]Прочая  субсидия_МР  и  ГО'!AZ19+'[4]Прочая  субсидия_БП'!BP19)/1000</f>
        <v>0</v>
      </c>
      <c r="JP25" s="134">
        <f>('[4]Прочая  субсидия_МР  и  ГО'!BA19+'[4]Прочая  субсидия_БП'!BQ19)/1000</f>
        <v>0</v>
      </c>
      <c r="JQ25" s="199">
        <f t="shared" si="70"/>
        <v>0</v>
      </c>
      <c r="JR25" s="354"/>
      <c r="JS25" s="134">
        <f>('[4]Прочая  субсидия_МР  и  ГО'!BB19+'[4]Прочая  субсидия_БП'!BV19)/1000</f>
        <v>2474</v>
      </c>
      <c r="JT25" s="134">
        <f>('[4]Прочая  субсидия_МР  и  ГО'!BC19+'[4]Прочая  субсидия_БП'!BW19)/1000</f>
        <v>2474</v>
      </c>
      <c r="JU25" s="199">
        <f t="shared" si="71"/>
        <v>100</v>
      </c>
      <c r="JV25" s="354"/>
      <c r="JW25" s="134">
        <f>('[4]Прочая  субсидия_БП'!CB19+'[4]Прочая  субсидия_МР  и  ГО'!BD19)/1000</f>
        <v>607.37161000000003</v>
      </c>
      <c r="JX25" s="134">
        <f>('[4]Прочая  субсидия_БП'!CC19+'[4]Прочая  субсидия_МР  и  ГО'!BE19)/1000</f>
        <v>607.37161000000003</v>
      </c>
      <c r="JY25" s="199">
        <f t="shared" si="72"/>
        <v>100</v>
      </c>
      <c r="JZ25" s="354"/>
      <c r="KA25" s="134">
        <f>('[4]Проверочная  таблица'!LH23+'[4]Проверочная  таблица'!LI23+'[4]Проверочная  таблица'!LV23+'[4]Проверочная  таблица'!LW23)/1000</f>
        <v>0</v>
      </c>
      <c r="KB25" s="134">
        <f>('[4]Проверочная  таблица'!LO23+'[4]Проверочная  таблица'!LP23+'[4]Проверочная  таблица'!MA23+'[4]Проверочная  таблица'!MB23)/1000</f>
        <v>0</v>
      </c>
      <c r="KC25" s="199">
        <f t="shared" si="73"/>
        <v>0</v>
      </c>
      <c r="KD25" s="354"/>
      <c r="KE25" s="134">
        <f>('[4]Проверочная  таблица'!LK23+'[4]Проверочная  таблица'!LJ23+'[4]Проверочная  таблица'!LY23+'[4]Проверочная  таблица'!LX23)/1000</f>
        <v>0</v>
      </c>
      <c r="KF25" s="134">
        <f>('[4]Проверочная  таблица'!LR23+'[4]Проверочная  таблица'!LQ23+'[4]Проверочная  таблица'!MD23+'[4]Проверочная  таблица'!MC23)/1000</f>
        <v>0</v>
      </c>
      <c r="KG25" s="199">
        <f t="shared" si="74"/>
        <v>0</v>
      </c>
      <c r="KH25" s="354"/>
      <c r="KI25" s="134">
        <f>('[4]Проверочная  таблица'!LL23+'[4]Проверочная  таблица'!LM23)/1000</f>
        <v>0</v>
      </c>
      <c r="KJ25" s="134">
        <f>('[4]Проверочная  таблица'!LS23+'[4]Проверочная  таблица'!LT23)/1000</f>
        <v>0</v>
      </c>
      <c r="KK25" s="199">
        <f t="shared" si="75"/>
        <v>0</v>
      </c>
      <c r="KL25" s="354"/>
      <c r="KM25" s="134">
        <f>('[4]Прочая  субсидия_МР  и  ГО'!BF19+'[4]Прочая  субсидия_БП'!CH19)/1000</f>
        <v>11495.846</v>
      </c>
      <c r="KN25" s="134">
        <f>('[4]Прочая  субсидия_МР  и  ГО'!BG19+'[4]Прочая  субсидия_БП'!CI19)/1000</f>
        <v>11495.846</v>
      </c>
      <c r="KO25" s="199">
        <f t="shared" si="76"/>
        <v>100</v>
      </c>
      <c r="KP25" s="354"/>
      <c r="KQ25" s="134">
        <f>('[4]Прочая  субсидия_МР  и  ГО'!BH19+'[4]Прочая  субсидия_БП'!CN19)/1000</f>
        <v>438.39097999999996</v>
      </c>
      <c r="KR25" s="134">
        <f>('[4]Прочая  субсидия_МР  и  ГО'!BI19+'[4]Прочая  субсидия_БП'!CO19)/1000</f>
        <v>438.39097999999996</v>
      </c>
      <c r="KS25" s="199">
        <f t="shared" si="77"/>
        <v>100</v>
      </c>
      <c r="KT25" s="354"/>
      <c r="KU25" s="201">
        <f>'[4]Проверочная  таблица'!QK23/1000</f>
        <v>25441.754339999996</v>
      </c>
      <c r="KV25" s="201">
        <f>'[4]Проверочная  таблица'!QL23/1000</f>
        <v>25441.754339999996</v>
      </c>
      <c r="KW25" s="202">
        <f t="shared" si="78"/>
        <v>100</v>
      </c>
      <c r="KY25" s="203">
        <f>C25-'[5]Сводная  таблица'!F20/1000</f>
        <v>0</v>
      </c>
      <c r="KZ25" s="203">
        <f>C25-'[4]Проверочная  таблица'!AI23/1000</f>
        <v>0</v>
      </c>
    </row>
    <row r="26" spans="1:312" ht="21.75" customHeight="1">
      <c r="A26" s="135" t="s">
        <v>41</v>
      </c>
      <c r="B26" s="158">
        <f t="shared" si="4"/>
        <v>0</v>
      </c>
      <c r="C26" s="509">
        <f>K26+O26+S26+W26+AA26+AM26+AE26+AU26+AI26+AY26+BC26+BG26+BK26+BO26+BS26+CE26+CI26+CM26+CQ26+CU26+CY26+DC26+DG26+DK26+DO26+DS26+DW26+EI26+EQ26+EU26+FC26+FG26+FW26+FK26+FS26+GA26+GE26+GI26+GM26+GQ26+GY26+HC26+HG26+HK26+HO26+HS26+HW26+IA26+IM26+IE26+IQ26+IU26+IY26+JC26+JK26+JO26+JS26+JW26+KA26+KE26+KM26+KQ26+KU26+BW26+GU26+II26+EE26+KI26+EM26+EY26+EA26+FO26</f>
        <v>413409.76923000003</v>
      </c>
      <c r="D26" s="158">
        <f>L26+P26+T26+X26+AB26+AN26+AF26+AV26+AJ26+AZ26+BD26+BH26+BL26+BP26+BT26+CF26+CJ26+CN26+CR26+CV26+CZ26+DD26+DH26+DL26+DP26+DT26+DX26+EJ26+ER26+EV26+FD26+FH26+FX26+FL26+FT26+GB26+GF26+GJ26+GN26+GR26+GZ26+HD26+HH26+HL26+HP26+HT26+HX26+IB26+IN26+IF26+IR26+IV26+IZ26+JD26+JL26+JP26+JT26+JX26+KB26+KF26+KN26+KR26+KV26+BX26+GV26+IJ26+EF26+KJ26+EN26+EZ26+EB26+FP26</f>
        <v>400520.15763000003</v>
      </c>
      <c r="E26" s="157">
        <f>'[3]Исполнение для администрации_КБ'!Q26</f>
        <v>413409.76923000003</v>
      </c>
      <c r="F26" s="156">
        <f t="shared" si="5"/>
        <v>0</v>
      </c>
      <c r="G26" s="204">
        <f>'[3]Исполнение для администрации_КБ'!R26</f>
        <v>400520.15763000003</v>
      </c>
      <c r="H26" s="204">
        <f t="shared" si="6"/>
        <v>0</v>
      </c>
      <c r="I26" s="205">
        <f t="shared" si="7"/>
        <v>96.882122155940422</v>
      </c>
      <c r="J26" s="354"/>
      <c r="K26" s="134">
        <f>'[4]Проверочная  таблица'!DV24/1000</f>
        <v>0</v>
      </c>
      <c r="L26" s="134">
        <f>'[4]Проверочная  таблица'!ED24/1000</f>
        <v>0</v>
      </c>
      <c r="M26" s="199">
        <f t="shared" si="8"/>
        <v>0</v>
      </c>
      <c r="N26" s="354"/>
      <c r="O26" s="134">
        <f>('[4]Проверочная  таблица'!DW24+'[4]Проверочная  таблица'!DX24)/1000</f>
        <v>0</v>
      </c>
      <c r="P26" s="134">
        <f>('[4]Проверочная  таблица'!EE24+'[4]Проверочная  таблица'!EF24)/1000</f>
        <v>0</v>
      </c>
      <c r="Q26" s="199">
        <f t="shared" si="9"/>
        <v>0</v>
      </c>
      <c r="R26" s="199"/>
      <c r="S26" s="200">
        <f>('[4]Проверочная  таблица'!DY24+'[4]Проверочная  таблица'!DZ24)/1000</f>
        <v>0</v>
      </c>
      <c r="T26" s="134">
        <f>('[4]Проверочная  таблица'!EG24+'[4]Проверочная  таблица'!EH24)/1000</f>
        <v>0</v>
      </c>
      <c r="U26" s="199">
        <f t="shared" si="10"/>
        <v>0</v>
      </c>
      <c r="V26" s="199"/>
      <c r="W26" s="200">
        <f>'[4]Проверочная  таблица'!EA24/1000</f>
        <v>0</v>
      </c>
      <c r="X26" s="134">
        <f>'[4]Проверочная  таблица'!EI24/1000</f>
        <v>0</v>
      </c>
      <c r="Y26" s="199">
        <f t="shared" si="11"/>
        <v>0</v>
      </c>
      <c r="Z26" s="199"/>
      <c r="AA26" s="200">
        <f>('[4]Проверочная  таблица'!EB24+'[4]Проверочная  таблица'!EL24)/1000</f>
        <v>0</v>
      </c>
      <c r="AB26" s="134">
        <f>('[4]Проверочная  таблица'!EJ24+'[4]Проверочная  таблица'!EN24)/1000</f>
        <v>0</v>
      </c>
      <c r="AC26" s="199">
        <f t="shared" si="12"/>
        <v>0</v>
      </c>
      <c r="AD26" s="199"/>
      <c r="AE26" s="134">
        <f>('[4]Проверочная  таблица'!FF24+'[4]Проверочная  таблица'!FG24)/1000</f>
        <v>2864.4</v>
      </c>
      <c r="AF26" s="134">
        <f>('[4]Проверочная  таблица'!FK24+'[4]Проверочная  таблица'!FL24)/1000</f>
        <v>2864.4</v>
      </c>
      <c r="AG26" s="199">
        <f t="shared" si="13"/>
        <v>100</v>
      </c>
      <c r="AH26" s="354"/>
      <c r="AI26" s="134">
        <f>('[4]Проверочная  таблица'!FH24+'[4]Проверочная  таблица'!FI24)/1000</f>
        <v>0</v>
      </c>
      <c r="AJ26" s="134">
        <f>('[4]Проверочная  таблица'!FM24+'[4]Проверочная  таблица'!FN24)/1000</f>
        <v>0</v>
      </c>
      <c r="AK26" s="199">
        <f t="shared" si="0"/>
        <v>0</v>
      </c>
      <c r="AL26" s="354"/>
      <c r="AM26" s="134">
        <f>('[4]Прочая  субсидия_МР  и  ГО'!D20)/1000</f>
        <v>220</v>
      </c>
      <c r="AN26" s="134">
        <f>('[4]Прочая  субсидия_МР  и  ГО'!E20)/1000</f>
        <v>220</v>
      </c>
      <c r="AO26" s="199">
        <f t="shared" si="14"/>
        <v>100</v>
      </c>
      <c r="AP26" s="354"/>
      <c r="AQ26" s="134"/>
      <c r="AR26" s="134"/>
      <c r="AS26" s="199">
        <f t="shared" si="15"/>
        <v>0</v>
      </c>
      <c r="AT26" s="354"/>
      <c r="AU26" s="134">
        <f>'[4]Прочая  субсидия_МР  и  ГО'!F20/1000</f>
        <v>0</v>
      </c>
      <c r="AV26" s="134">
        <f>'[4]Прочая  субсидия_МР  и  ГО'!G20/1000</f>
        <v>0</v>
      </c>
      <c r="AW26" s="199">
        <f t="shared" si="16"/>
        <v>0</v>
      </c>
      <c r="AX26" s="354"/>
      <c r="AY26" s="134">
        <f>'[4]Прочая  субсидия_МР  и  ГО'!H20/1000</f>
        <v>4809.09238</v>
      </c>
      <c r="AZ26" s="134">
        <f>'[4]Прочая  субсидия_МР  и  ГО'!I20/1000</f>
        <v>4809.09238</v>
      </c>
      <c r="BA26" s="199">
        <f t="shared" si="17"/>
        <v>100</v>
      </c>
      <c r="BB26" s="354"/>
      <c r="BC26" s="134">
        <f>'[4]Прочая  субсидия_МР  и  ГО'!J20/1000</f>
        <v>97.493039999999993</v>
      </c>
      <c r="BD26" s="134">
        <f>'[4]Прочая  субсидия_МР  и  ГО'!K20/1000</f>
        <v>97.493039999999993</v>
      </c>
      <c r="BE26" s="199">
        <f t="shared" si="18"/>
        <v>100</v>
      </c>
      <c r="BF26" s="354"/>
      <c r="BG26" s="134">
        <f>'[4]Прочая  субсидия_МР  и  ГО'!L20/1000</f>
        <v>0</v>
      </c>
      <c r="BH26" s="134">
        <f>'[4]Прочая  субсидия_МР  и  ГО'!M20/1000</f>
        <v>0</v>
      </c>
      <c r="BI26" s="199">
        <f t="shared" si="19"/>
        <v>0</v>
      </c>
      <c r="BJ26" s="354"/>
      <c r="BK26" s="134">
        <f>'[4]Проверочная  таблица'!ES24/1000</f>
        <v>0</v>
      </c>
      <c r="BL26" s="134">
        <f>'[4]Проверочная  таблица'!EV24/1000</f>
        <v>0</v>
      </c>
      <c r="BM26" s="199">
        <f t="shared" si="20"/>
        <v>0</v>
      </c>
      <c r="BN26" s="354"/>
      <c r="BO26" s="134">
        <f>'[4]Проверочная  таблица'!FO24/1000</f>
        <v>115717.39599999999</v>
      </c>
      <c r="BP26" s="134">
        <f>'[4]Проверочная  таблица'!FR24/1000</f>
        <v>115717.39599999999</v>
      </c>
      <c r="BQ26" s="199">
        <f t="shared" si="21"/>
        <v>100</v>
      </c>
      <c r="BR26" s="354"/>
      <c r="BS26" s="134">
        <f>('[4]Проверочная  таблица'!KB24+'[4]Проверочная  таблица'!KC24)/1000</f>
        <v>0</v>
      </c>
      <c r="BT26" s="134">
        <f>('[4]Проверочная  таблица'!KG24+'[4]Проверочная  таблица'!KH24)/1000</f>
        <v>0</v>
      </c>
      <c r="BU26" s="199">
        <f t="shared" si="22"/>
        <v>0</v>
      </c>
      <c r="BV26" s="354"/>
      <c r="BW26" s="134">
        <f>('[4]Проверочная  таблица'!KD24+'[4]Проверочная  таблица'!KE24)/1000</f>
        <v>0</v>
      </c>
      <c r="BX26" s="134">
        <f>('[4]Проверочная  таблица'!KI24+'[4]Проверочная  таблица'!KJ24)/1000</f>
        <v>0</v>
      </c>
      <c r="BY26" s="199">
        <f t="shared" si="23"/>
        <v>0</v>
      </c>
      <c r="BZ26" s="354"/>
      <c r="CA26" s="134"/>
      <c r="CB26" s="134"/>
      <c r="CC26" s="199">
        <f t="shared" si="1"/>
        <v>0</v>
      </c>
      <c r="CD26" s="354"/>
      <c r="CE26" s="134">
        <f>('[4]Проверочная  таблица'!IL24+'[4]Проверочная  таблица'!IM24+'[4]Проверочная  таблица'!HX24+'[4]Проверочная  таблица'!HY24)/1000</f>
        <v>0</v>
      </c>
      <c r="CF26" s="134">
        <f>('[4]Проверочная  таблица'!IE24+'[4]Проверочная  таблица'!IF24+'[4]Проверочная  таблица'!IS24+'[4]Проверочная  таблица'!IT24)/1000</f>
        <v>0</v>
      </c>
      <c r="CG26" s="199">
        <f t="shared" si="2"/>
        <v>0</v>
      </c>
      <c r="CH26" s="354"/>
      <c r="CI26" s="134">
        <f>('[4]Прочая  субсидия_МР  и  ГО'!N20+'[4]Прочая  субсидия_БП'!H20)/1000</f>
        <v>4.3415499999999998</v>
      </c>
      <c r="CJ26" s="134">
        <f>('[4]Прочая  субсидия_МР  и  ГО'!O20+'[4]Прочая  субсидия_БП'!I20)/1000</f>
        <v>4.3415499999999998</v>
      </c>
      <c r="CK26" s="199">
        <f t="shared" si="24"/>
        <v>100</v>
      </c>
      <c r="CL26" s="354"/>
      <c r="CM26" s="134">
        <f>('[4]Проверочная  таблица'!AL24+'[4]Проверочная  таблица'!AV24)/1000</f>
        <v>60217.801599999992</v>
      </c>
      <c r="CN26" s="134">
        <f>('[4]Проверочная  таблица'!AQ24+'[4]Проверочная  таблица'!BB24)/1000</f>
        <v>49184.748039999999</v>
      </c>
      <c r="CO26" s="199">
        <f t="shared" si="25"/>
        <v>81.678086434825943</v>
      </c>
      <c r="CP26" s="354"/>
      <c r="CQ26" s="134">
        <f>('[4]Проверочная  таблица'!HZ24+'[4]Проверочная  таблица'!IA24+'[4]Проверочная  таблица'!IN24+'[4]Проверочная  таблица'!IO24)/1000</f>
        <v>96.884060000000034</v>
      </c>
      <c r="CR26" s="134">
        <f>('[4]Проверочная  таблица'!IG24+'[4]Проверочная  таблица'!IH24+'[4]Проверочная  таблица'!IU24+'[4]Проверочная  таблица'!IV24)/1000</f>
        <v>96.884060000000034</v>
      </c>
      <c r="CS26" s="199">
        <f t="shared" si="26"/>
        <v>100</v>
      </c>
      <c r="CT26" s="354"/>
      <c r="CU26" s="134">
        <f>('[4]Проверочная  таблица'!IB24+'[4]Проверочная  таблица'!IC24+'[4]Проверочная  таблица'!IP24+'[4]Проверочная  таблица'!IQ24)/1000</f>
        <v>0</v>
      </c>
      <c r="CV26" s="134">
        <f>('[4]Проверочная  таблица'!IW24+'[4]Проверочная  таблица'!IX24+'[4]Проверочная  таблица'!II24+'[4]Проверочная  таблица'!IJ24)/1000</f>
        <v>0</v>
      </c>
      <c r="CW26" s="199">
        <f t="shared" si="27"/>
        <v>0</v>
      </c>
      <c r="CX26" s="354"/>
      <c r="CY26" s="134">
        <f>('[4]Проверочная  таблица'!GY24+'[4]Проверочная  таблица'!HE24)/1000</f>
        <v>1348.2329999999999</v>
      </c>
      <c r="CZ26" s="134">
        <f>('[4]Проверочная  таблица'!HB24+'[4]Проверочная  таблица'!HH24)/1000</f>
        <v>1348.2329999999999</v>
      </c>
      <c r="DA26" s="199">
        <f t="shared" si="28"/>
        <v>100</v>
      </c>
      <c r="DB26" s="354"/>
      <c r="DC26" s="134">
        <f>('[4]Проверочная  таблица'!GS24)/1000</f>
        <v>0</v>
      </c>
      <c r="DD26" s="134">
        <f>('[4]Проверочная  таблица'!GV24)/1000</f>
        <v>0</v>
      </c>
      <c r="DE26" s="199">
        <f t="shared" si="3"/>
        <v>0</v>
      </c>
      <c r="DF26" s="354"/>
      <c r="DG26" s="134">
        <f>'[4]Прочая  субсидия_МР  и  ГО'!P20/1000</f>
        <v>285</v>
      </c>
      <c r="DH26" s="134">
        <f>'[4]Прочая  субсидия_МР  и  ГО'!Q20/1000</f>
        <v>285</v>
      </c>
      <c r="DI26" s="199">
        <f t="shared" si="29"/>
        <v>100</v>
      </c>
      <c r="DJ26" s="354"/>
      <c r="DK26" s="134">
        <f>'[4]Прочая  субсидия_МР  и  ГО'!R20/1000</f>
        <v>0</v>
      </c>
      <c r="DL26" s="134">
        <f>'[4]Прочая  субсидия_МР  и  ГО'!S20/1000</f>
        <v>0</v>
      </c>
      <c r="DM26" s="199">
        <f t="shared" si="30"/>
        <v>0</v>
      </c>
      <c r="DN26" s="354"/>
      <c r="DO26" s="134">
        <f>'[4]Прочая  субсидия_МР  и  ГО'!T20/1000</f>
        <v>141.75</v>
      </c>
      <c r="DP26" s="134">
        <f>'[4]Прочая  субсидия_МР  и  ГО'!U20/1000</f>
        <v>141.75</v>
      </c>
      <c r="DQ26" s="199">
        <f t="shared" si="31"/>
        <v>100</v>
      </c>
      <c r="DR26" s="354"/>
      <c r="DS26" s="134">
        <f>('[4]Прочая  субсидия_МР  и  ГО'!V20+'[4]Прочая  субсидия_БП'!N20)/1000</f>
        <v>825.41700000000003</v>
      </c>
      <c r="DT26" s="134">
        <f>('[4]Прочая  субсидия_МР  и  ГО'!W20+'[4]Прочая  субсидия_БП'!O20)/1000</f>
        <v>825.41700000000003</v>
      </c>
      <c r="DU26" s="199">
        <f t="shared" si="32"/>
        <v>100</v>
      </c>
      <c r="DV26" s="354"/>
      <c r="DW26" s="134">
        <f>('[4]Проверочная  таблица'!AM24+'[4]Проверочная  таблица'!AW24+'[4]Прочая  субсидия_МР  и  ГО'!X20+'[4]Прочая  субсидия_БП'!T20)/1000</f>
        <v>72239.513000000006</v>
      </c>
      <c r="DX26" s="134">
        <f>('[4]Проверочная  таблица'!AR24+'[4]Проверочная  таблица'!BC24+'[4]Прочая  субсидия_МР  и  ГО'!Y20+'[4]Прочая  субсидия_БП'!U20)/1000</f>
        <v>72239.513000000006</v>
      </c>
      <c r="DY26" s="199">
        <f t="shared" si="33"/>
        <v>100</v>
      </c>
      <c r="DZ26" s="354"/>
      <c r="EA26" s="134">
        <f>'[4]Проверочная  таблица'!DC24/1000</f>
        <v>0</v>
      </c>
      <c r="EB26" s="134">
        <f>'[4]Проверочная  таблица'!DD24/1000</f>
        <v>0</v>
      </c>
      <c r="EC26" s="199">
        <f t="shared" si="34"/>
        <v>0</v>
      </c>
      <c r="ED26" s="354"/>
      <c r="EE26" s="134">
        <f>('[4]Проверочная  таблица'!DE24+'[4]Проверочная  таблица'!DG24)/1000</f>
        <v>0</v>
      </c>
      <c r="EF26" s="134">
        <f>('[4]Проверочная  таблица'!DF24+'[4]Проверочная  таблица'!DH24)/1000</f>
        <v>0</v>
      </c>
      <c r="EG26" s="199">
        <f t="shared" si="35"/>
        <v>0</v>
      </c>
      <c r="EH26" s="354"/>
      <c r="EI26" s="134">
        <f>('[4]Проверочная  таблица'!DM24+'[4]Проверочная  таблица'!DO24)/1000</f>
        <v>0</v>
      </c>
      <c r="EJ26" s="134">
        <f>('[4]Проверочная  таблица'!DP24+'[4]Проверочная  таблица'!DN24)/1000</f>
        <v>0</v>
      </c>
      <c r="EK26" s="199">
        <f t="shared" si="36"/>
        <v>0</v>
      </c>
      <c r="EL26" s="354"/>
      <c r="EM26" s="134">
        <f>'[4]Проверочная  таблица'!EY24/1000</f>
        <v>0</v>
      </c>
      <c r="EN26" s="134">
        <f>'[4]Проверочная  таблица'!FB24/1000</f>
        <v>0</v>
      </c>
      <c r="EO26" s="199">
        <f t="shared" si="37"/>
        <v>0</v>
      </c>
      <c r="EP26" s="354"/>
      <c r="EQ26" s="134">
        <f>'[4]Прочая  субсидия_МР  и  ГО'!Z20/1000</f>
        <v>163.41576999999998</v>
      </c>
      <c r="ER26" s="134">
        <f>'[4]Прочая  субсидия_МР  и  ГО'!AA20/1000</f>
        <v>163.41576999999998</v>
      </c>
      <c r="ES26" s="199">
        <f t="shared" si="38"/>
        <v>100</v>
      </c>
      <c r="ET26" s="354"/>
      <c r="EU26" s="134">
        <f>('[4]Прочая  субсидия_МР  и  ГО'!AB20+'[4]Прочая  субсидия_БП'!Z20)/1000</f>
        <v>0</v>
      </c>
      <c r="EV26" s="134">
        <f>('[4]Прочая  субсидия_МР  и  ГО'!AC20+'[4]Прочая  субсидия_БП'!AA20)/1000</f>
        <v>0</v>
      </c>
      <c r="EW26" s="199">
        <f t="shared" si="39"/>
        <v>0</v>
      </c>
      <c r="EX26" s="354"/>
      <c r="EY26" s="134">
        <f>('[4]Проверочная  таблица'!FV24+'[4]Проверочная  таблица'!FW24+'[4]Проверочная  таблица'!GB24+'[4]Проверочная  таблица'!GC24)/1000</f>
        <v>0</v>
      </c>
      <c r="EZ26" s="134">
        <f>('[4]Проверочная  таблица'!FY24+'[4]Проверочная  таблица'!FZ24+'[4]Проверочная  таблица'!GE24+'[4]Проверочная  таблица'!GF24)/1000</f>
        <v>0</v>
      </c>
      <c r="FA26" s="199">
        <f t="shared" si="40"/>
        <v>0</v>
      </c>
      <c r="FB26" s="354"/>
      <c r="FC26" s="134">
        <f>('[4]Прочая  субсидия_БП'!AF20+'[4]Прочая  субсидия_МР  и  ГО'!AD20)/1000</f>
        <v>190</v>
      </c>
      <c r="FD26" s="134">
        <f>('[4]Прочая  субсидия_БП'!AG20+'[4]Прочая  субсидия_МР  и  ГО'!AE20)/1000</f>
        <v>190</v>
      </c>
      <c r="FE26" s="199">
        <f t="shared" si="41"/>
        <v>100</v>
      </c>
      <c r="FF26" s="354"/>
      <c r="FG26" s="134">
        <f>'[4]Проверочная  таблица'!KL24/1000</f>
        <v>1400</v>
      </c>
      <c r="FH26" s="134">
        <f>'[4]Проверочная  таблица'!KS24/1000</f>
        <v>1400</v>
      </c>
      <c r="FI26" s="199">
        <f t="shared" si="42"/>
        <v>100</v>
      </c>
      <c r="FJ26" s="354"/>
      <c r="FK26" s="134">
        <f>('[4]Проверочная  таблица'!KM24+'[4]Проверочная  таблица'!KN24)/1000</f>
        <v>0</v>
      </c>
      <c r="FL26" s="134">
        <f>('[4]Проверочная  таблица'!KT24+'[4]Проверочная  таблица'!KU24)/1000</f>
        <v>0</v>
      </c>
      <c r="FM26" s="199">
        <f t="shared" si="43"/>
        <v>0</v>
      </c>
      <c r="FN26" s="354"/>
      <c r="FO26" s="134">
        <f>'[4]Проверочная  таблица'!KO24/1000</f>
        <v>0</v>
      </c>
      <c r="FP26" s="134">
        <f>'[4]Проверочная  таблица'!KV24/1000</f>
        <v>0</v>
      </c>
      <c r="FQ26" s="199">
        <f t="shared" si="44"/>
        <v>0</v>
      </c>
      <c r="FR26" s="354"/>
      <c r="FS26" s="134">
        <f>'[4]Проверочная  таблица'!KZ24/1000</f>
        <v>0</v>
      </c>
      <c r="FT26" s="134">
        <f>'[4]Проверочная  таблица'!LB24/1000</f>
        <v>0</v>
      </c>
      <c r="FU26" s="199">
        <f t="shared" si="45"/>
        <v>0</v>
      </c>
      <c r="FV26" s="354"/>
      <c r="FW26" s="134">
        <f>('[4]Проверочная  таблица'!KP24+'[4]Проверочная  таблица'!KQ24)/1000</f>
        <v>0</v>
      </c>
      <c r="FX26" s="134">
        <f>('[4]Проверочная  таблица'!KW24+'[4]Проверочная  таблица'!KX24)/1000</f>
        <v>0</v>
      </c>
      <c r="FY26" s="199">
        <f t="shared" si="46"/>
        <v>0</v>
      </c>
      <c r="FZ26" s="354"/>
      <c r="GA26" s="134">
        <f>('[4]Прочая  субсидия_МР  и  ГО'!AF20+'[4]Прочая  субсидия_БП'!AL20)/1000</f>
        <v>17938.916370000003</v>
      </c>
      <c r="GB26" s="134">
        <f>('[4]Прочая  субсидия_МР  и  ГО'!AG20+'[4]Прочая  субсидия_БП'!AM20)/1000</f>
        <v>16149.618329999999</v>
      </c>
      <c r="GC26" s="199">
        <f t="shared" si="47"/>
        <v>90.025606881180835</v>
      </c>
      <c r="GD26" s="354"/>
      <c r="GE26" s="134">
        <f>('[4]Прочая  субсидия_МР  и  ГО'!AH20)/1000</f>
        <v>0</v>
      </c>
      <c r="GF26" s="134">
        <f>('[4]Прочая  субсидия_МР  и  ГО'!AI20)/1000</f>
        <v>0</v>
      </c>
      <c r="GG26" s="199">
        <f t="shared" si="48"/>
        <v>0</v>
      </c>
      <c r="GH26" s="354"/>
      <c r="GI26" s="134">
        <f>'[4]Прочая  субсидия_МР  и  ГО'!AJ20/1000</f>
        <v>0</v>
      </c>
      <c r="GJ26" s="134">
        <f>'[4]Прочая  субсидия_МР  и  ГО'!AK20/1000</f>
        <v>0</v>
      </c>
      <c r="GK26" s="199">
        <f t="shared" si="49"/>
        <v>0</v>
      </c>
      <c r="GL26" s="354"/>
      <c r="GM26" s="134">
        <f>('[4]Проверочная  таблица'!ND24+'[4]Проверочная  таблица'!NE24)/1000</f>
        <v>0</v>
      </c>
      <c r="GN26" s="134">
        <f>('[4]Проверочная  таблица'!NG24+'[4]Проверочная  таблица'!NH24)/1000</f>
        <v>0</v>
      </c>
      <c r="GO26" s="199">
        <f t="shared" si="50"/>
        <v>0</v>
      </c>
      <c r="GP26" s="354"/>
      <c r="GQ26" s="134">
        <f>('[4]Проверочная  таблица'!OJ24+'[4]Проверочная  таблица'!OK24)/1000</f>
        <v>0</v>
      </c>
      <c r="GR26" s="134">
        <f>('[4]Проверочная  таблица'!OS24+'[4]Проверочная  таблица'!OT24)/1000</f>
        <v>0</v>
      </c>
      <c r="GS26" s="199">
        <f t="shared" si="51"/>
        <v>0</v>
      </c>
      <c r="GT26" s="354"/>
      <c r="GU26" s="134">
        <f>'[4]Проверочная  таблица'!AX24/1000</f>
        <v>0</v>
      </c>
      <c r="GV26" s="134">
        <f>'[4]Проверочная  таблица'!BD24/1000</f>
        <v>0</v>
      </c>
      <c r="GW26" s="199">
        <f t="shared" si="52"/>
        <v>0</v>
      </c>
      <c r="GX26" s="354"/>
      <c r="GY26" s="134">
        <f>('[4]Проверочная  таблица'!NV24+'[4]Проверочная  таблица'!NW24+'[4]Проверочная  таблица'!OL24+'[4]Проверочная  таблица'!OM24)/1000</f>
        <v>0</v>
      </c>
      <c r="GZ26" s="134">
        <f>('[4]Проверочная  таблица'!OC24+'[4]Проверочная  таблица'!OD24+'[4]Проверочная  таблица'!OU24+'[4]Проверочная  таблица'!OV24)/1000</f>
        <v>0</v>
      </c>
      <c r="HA26" s="199">
        <f t="shared" si="53"/>
        <v>0</v>
      </c>
      <c r="HB26" s="354"/>
      <c r="HC26" s="134">
        <f>('[4]Проверочная  таблица'!AY24+'[4]Проверочная  таблица'!AN24)/1000</f>
        <v>0</v>
      </c>
      <c r="HD26" s="134">
        <f>('[4]Проверочная  таблица'!AS24+'[4]Проверочная  таблица'!BE24)/1000</f>
        <v>0</v>
      </c>
      <c r="HE26" s="199">
        <f t="shared" si="54"/>
        <v>0</v>
      </c>
      <c r="HF26" s="354"/>
      <c r="HG26" s="134">
        <f>('[4]Проверочная  таблица'!NZ24+'[4]Проверочная  таблица'!OP24+'[4]Проверочная  таблица'!OA24+'[4]Проверочная  таблица'!OQ24)/1000</f>
        <v>0</v>
      </c>
      <c r="HH26" s="134">
        <f>('[4]Проверочная  таблица'!OG24+'[4]Проверочная  таблица'!OY24+'[4]Проверочная  таблица'!OZ24+'[4]Проверочная  таблица'!OH24)/1000</f>
        <v>0</v>
      </c>
      <c r="HI26" s="199">
        <f t="shared" si="55"/>
        <v>0</v>
      </c>
      <c r="HJ26" s="354"/>
      <c r="HK26" s="134">
        <f>('[4]Проверочная  таблица'!NX24+'[4]Проверочная  таблица'!NY24+'[4]Проверочная  таблица'!ON24+'[4]Проверочная  таблица'!OO24)/1000</f>
        <v>0</v>
      </c>
      <c r="HL26" s="134">
        <f>('[4]Проверочная  таблица'!OW24+'[4]Проверочная  таблица'!OX24+'[4]Проверочная  таблица'!OE24+'[4]Проверочная  таблица'!OF24)/1000</f>
        <v>0</v>
      </c>
      <c r="HM26" s="199">
        <f t="shared" si="56"/>
        <v>0</v>
      </c>
      <c r="HN26" s="354"/>
      <c r="HO26" s="134">
        <f>('[4]Проверочная  таблица'!AO24+'[4]Проверочная  таблица'!AZ24)/1000</f>
        <v>0</v>
      </c>
      <c r="HP26" s="134">
        <f>('[4]Проверочная  таблица'!AT24+'[4]Проверочная  таблица'!BF24)/1000</f>
        <v>0</v>
      </c>
      <c r="HQ26" s="199">
        <f t="shared" si="57"/>
        <v>0</v>
      </c>
      <c r="HR26" s="354"/>
      <c r="HS26" s="134">
        <f>'[4]Прочая  субсидия_МР  и  ГО'!AL20/1000</f>
        <v>259.39807999999999</v>
      </c>
      <c r="HT26" s="134">
        <f>'[4]Прочая  субсидия_МР  и  ГО'!AM20/1000</f>
        <v>259.39807999999999</v>
      </c>
      <c r="HU26" s="199">
        <f t="shared" si="58"/>
        <v>100</v>
      </c>
      <c r="HV26" s="354"/>
      <c r="HW26" s="134">
        <f>('[4]Проверочная  таблица'!CF24+'[4]Проверочная  таблица'!CP24)/1000</f>
        <v>0</v>
      </c>
      <c r="HX26" s="134">
        <f>('[4]Проверочная  таблица'!CK24+'[4]Проверочная  таблица'!CU24)/1000</f>
        <v>0</v>
      </c>
      <c r="HY26" s="199">
        <f t="shared" si="59"/>
        <v>0</v>
      </c>
      <c r="HZ26" s="354"/>
      <c r="IA26" s="134">
        <f>('[4]Проверочная  таблица'!CG24+'[4]Проверочная  таблица'!CQ24)/1000</f>
        <v>47290.415000000001</v>
      </c>
      <c r="IB26" s="134">
        <f>('[4]Проверочная  таблица'!CL24+'[4]Проверочная  таблица'!CV24)/1000</f>
        <v>47290.415000000001</v>
      </c>
      <c r="IC26" s="199">
        <f t="shared" si="60"/>
        <v>100</v>
      </c>
      <c r="ID26" s="354"/>
      <c r="IE26" s="134">
        <f>('[4]Прочая  субсидия_МР  и  ГО'!AN20+'[4]Прочая  субсидия_БП'!AR20)/1000</f>
        <v>0</v>
      </c>
      <c r="IF26" s="134">
        <f>('[4]Прочая  субсидия_МР  и  ГО'!AO20+'[4]Прочая  субсидия_БП'!AS20)/1000</f>
        <v>0</v>
      </c>
      <c r="IG26" s="199">
        <f t="shared" si="61"/>
        <v>0</v>
      </c>
      <c r="IH26" s="354"/>
      <c r="II26" s="134">
        <f>('[4]Проверочная  таблица'!CH24+'[4]Проверочная  таблица'!CR24)/1000</f>
        <v>0</v>
      </c>
      <c r="IJ26" s="134">
        <f>('[4]Проверочная  таблица'!CM24+'[4]Проверочная  таблица'!CW24)/1000</f>
        <v>0</v>
      </c>
      <c r="IK26" s="199">
        <f t="shared" si="62"/>
        <v>0</v>
      </c>
      <c r="IL26" s="354"/>
      <c r="IM26" s="134">
        <f>('[4]Проверочная  таблица'!CI24+'[4]Проверочная  таблица'!CS24)/1000</f>
        <v>0</v>
      </c>
      <c r="IN26" s="134">
        <f>('[4]Проверочная  таблица'!CN24+'[4]Проверочная  таблица'!CX24)/1000</f>
        <v>0</v>
      </c>
      <c r="IO26" s="199">
        <f t="shared" si="63"/>
        <v>0</v>
      </c>
      <c r="IP26" s="354"/>
      <c r="IQ26" s="134">
        <f>('[4]Прочая  субсидия_БП'!AX20+'[4]Прочая  субсидия_МР  и  ГО'!AP20)/1000</f>
        <v>0</v>
      </c>
      <c r="IR26" s="134">
        <f>('[4]Прочая  субсидия_БП'!AY20+'[4]Прочая  субсидия_МР  и  ГО'!AQ20)/1000</f>
        <v>0</v>
      </c>
      <c r="IS26" s="199">
        <f t="shared" si="64"/>
        <v>0</v>
      </c>
      <c r="IT26" s="354"/>
      <c r="IU26" s="134">
        <f>'[4]Прочая  субсидия_МР  и  ГО'!AR20/1000</f>
        <v>0</v>
      </c>
      <c r="IV26" s="134">
        <f>'[4]Прочая  субсидия_МР  и  ГО'!AS20/1000</f>
        <v>0</v>
      </c>
      <c r="IW26" s="199">
        <f t="shared" si="65"/>
        <v>0</v>
      </c>
      <c r="IX26" s="354"/>
      <c r="IY26" s="134">
        <f>'[4]Прочая  субсидия_МР  и  ГО'!AT20/1000</f>
        <v>0</v>
      </c>
      <c r="IZ26" s="134">
        <f>'[4]Прочая  субсидия_МР  и  ГО'!AU20/1000</f>
        <v>0</v>
      </c>
      <c r="JA26" s="199">
        <f t="shared" si="66"/>
        <v>0</v>
      </c>
      <c r="JB26" s="354"/>
      <c r="JC26" s="134">
        <f>('[4]Прочая  субсидия_МР  и  ГО'!AV20+'[4]Прочая  субсидия_БП'!BD20)/1000</f>
        <v>0</v>
      </c>
      <c r="JD26" s="134">
        <f>('[4]Прочая  субсидия_МР  и  ГО'!AW20+'[4]Прочая  субсидия_БП'!BE20)/1000</f>
        <v>0</v>
      </c>
      <c r="JE26" s="199">
        <f t="shared" si="67"/>
        <v>0</v>
      </c>
      <c r="JF26" s="354"/>
      <c r="JG26" s="134"/>
      <c r="JH26" s="134"/>
      <c r="JI26" s="199">
        <f t="shared" si="68"/>
        <v>0</v>
      </c>
      <c r="JJ26" s="354"/>
      <c r="JK26" s="134">
        <f>('[4]Прочая  субсидия_БП'!BJ20+'[4]Прочая  субсидия_МР  и  ГО'!AX20)/1000</f>
        <v>0</v>
      </c>
      <c r="JL26" s="134">
        <f>('[4]Прочая  субсидия_БП'!BK20+'[4]Прочая  субсидия_МР  и  ГО'!AY20)/1000</f>
        <v>0</v>
      </c>
      <c r="JM26" s="199">
        <f t="shared" si="69"/>
        <v>0</v>
      </c>
      <c r="JN26" s="354"/>
      <c r="JO26" s="134">
        <f>('[4]Прочая  субсидия_МР  и  ГО'!AZ20+'[4]Прочая  субсидия_БП'!BP20)/1000</f>
        <v>0</v>
      </c>
      <c r="JP26" s="134">
        <f>('[4]Прочая  субсидия_МР  и  ГО'!BA20+'[4]Прочая  субсидия_БП'!BQ20)/1000</f>
        <v>0</v>
      </c>
      <c r="JQ26" s="199">
        <f t="shared" si="70"/>
        <v>0</v>
      </c>
      <c r="JR26" s="354"/>
      <c r="JS26" s="134">
        <f>('[4]Прочая  субсидия_МР  и  ГО'!BB20+'[4]Прочая  субсидия_БП'!BV20)/1000</f>
        <v>4400.2</v>
      </c>
      <c r="JT26" s="134">
        <f>('[4]Прочая  субсидия_МР  и  ГО'!BC20+'[4]Прочая  субсидия_БП'!BW20)/1000</f>
        <v>4332.9399999999996</v>
      </c>
      <c r="JU26" s="199">
        <f t="shared" si="71"/>
        <v>98.471433116676508</v>
      </c>
      <c r="JV26" s="354"/>
      <c r="JW26" s="134">
        <f>('[4]Прочая  субсидия_БП'!CB20+'[4]Прочая  субсидия_МР  и  ГО'!BD20)/1000</f>
        <v>870.76409000000001</v>
      </c>
      <c r="JX26" s="134">
        <f>('[4]Прочая  субсидия_БП'!CC20+'[4]Прочая  субсидия_МР  и  ГО'!BE20)/1000</f>
        <v>870.76409000000001</v>
      </c>
      <c r="JY26" s="199">
        <f t="shared" si="72"/>
        <v>100</v>
      </c>
      <c r="JZ26" s="354"/>
      <c r="KA26" s="134">
        <f>('[4]Проверочная  таблица'!LH24+'[4]Проверочная  таблица'!LI24+'[4]Проверочная  таблица'!LV24+'[4]Проверочная  таблица'!LW24)/1000</f>
        <v>0</v>
      </c>
      <c r="KB26" s="134">
        <f>('[4]Проверочная  таблица'!LO24+'[4]Проверочная  таблица'!LP24+'[4]Проверочная  таблица'!MA24+'[4]Проверочная  таблица'!MB24)/1000</f>
        <v>0</v>
      </c>
      <c r="KC26" s="199">
        <f t="shared" si="73"/>
        <v>0</v>
      </c>
      <c r="KD26" s="354"/>
      <c r="KE26" s="134">
        <f>('[4]Проверочная  таблица'!LK24+'[4]Проверочная  таблица'!LJ24+'[4]Проверочная  таблица'!LY24+'[4]Проверочная  таблица'!LX24)/1000</f>
        <v>0</v>
      </c>
      <c r="KF26" s="134">
        <f>('[4]Проверочная  таблица'!LR24+'[4]Проверочная  таблица'!LQ24+'[4]Проверочная  таблица'!MD24+'[4]Проверочная  таблица'!MC24)/1000</f>
        <v>0</v>
      </c>
      <c r="KG26" s="199">
        <f t="shared" si="74"/>
        <v>0</v>
      </c>
      <c r="KH26" s="354"/>
      <c r="KI26" s="134">
        <f>('[4]Проверочная  таблица'!LL24+'[4]Проверочная  таблица'!LM24)/1000</f>
        <v>0</v>
      </c>
      <c r="KJ26" s="134">
        <f>('[4]Проверочная  таблица'!LS24+'[4]Проверочная  таблица'!LT24)/1000</f>
        <v>0</v>
      </c>
      <c r="KK26" s="199">
        <f t="shared" si="75"/>
        <v>0</v>
      </c>
      <c r="KL26" s="354"/>
      <c r="KM26" s="134">
        <f>('[4]Прочая  субсидия_МР  и  ГО'!BF20+'[4]Прочая  субсидия_БП'!CH20)/1000</f>
        <v>75247.346000000005</v>
      </c>
      <c r="KN26" s="134">
        <f>('[4]Прочая  субсидия_МР  и  ГО'!BG20+'[4]Прочая  субсидия_БП'!CI20)/1000</f>
        <v>75247.346000000005</v>
      </c>
      <c r="KO26" s="199">
        <f t="shared" si="76"/>
        <v>100</v>
      </c>
      <c r="KP26" s="354"/>
      <c r="KQ26" s="134">
        <f>('[4]Прочая  субсидия_МР  и  ГО'!BH20+'[4]Прочая  субсидия_БП'!CN20)/1000</f>
        <v>6781.9922900000001</v>
      </c>
      <c r="KR26" s="134">
        <f>('[4]Прочая  субсидия_МР  и  ГО'!BI20+'[4]Прочая  субсидия_БП'!CO20)/1000</f>
        <v>6781.9922900000001</v>
      </c>
      <c r="KS26" s="199">
        <f t="shared" si="77"/>
        <v>100</v>
      </c>
      <c r="KT26" s="354"/>
      <c r="KU26" s="201">
        <f>'[4]Проверочная  таблица'!QK24/1000</f>
        <v>0</v>
      </c>
      <c r="KV26" s="201">
        <f>'[4]Проверочная  таблица'!QL24/1000</f>
        <v>0</v>
      </c>
      <c r="KW26" s="202">
        <f t="shared" si="78"/>
        <v>0</v>
      </c>
      <c r="KY26" s="203">
        <f>C26-'[5]Сводная  таблица'!F21/1000</f>
        <v>0</v>
      </c>
      <c r="KZ26" s="203">
        <f>C26-'[4]Проверочная  таблица'!AI24/1000</f>
        <v>0</v>
      </c>
    </row>
    <row r="27" spans="1:312" ht="21.75" customHeight="1">
      <c r="A27" s="135" t="s">
        <v>42</v>
      </c>
      <c r="B27" s="158">
        <f t="shared" si="4"/>
        <v>0</v>
      </c>
      <c r="C27" s="509">
        <f>K27+O27+S27+W27+AA27+AM27+AE27+AU27+AI27+AY27+BC27+BG27+BK27+BO27+BS27+CE27+CI27+CM27+CQ27+CU27+CY27+DC27+DG27+DK27+DO27+DS27+DW27+EI27+EQ27+EU27+FC27+FG27+FW27+FK27+FS27+GA27+GE27+GI27+GM27+GQ27+GY27+HC27+HG27+HK27+HO27+HS27+HW27+IA27+IM27+IE27+IQ27+IU27+IY27+JC27+JK27+JO27+JS27+JW27+KA27+KE27+KM27+KQ27+KU27+BW27+GU27+II27+EE27+KI27+EM27+EY27+EA27+FO27</f>
        <v>171480.28547999999</v>
      </c>
      <c r="D27" s="158">
        <f>L27+P27+T27+X27+AB27+AN27+AF27+AV27+AJ27+AZ27+BD27+BH27+BL27+BP27+BT27+CF27+CJ27+CN27+CR27+CV27+CZ27+DD27+DH27+DL27+DP27+DT27+DX27+EJ27+ER27+EV27+FD27+FH27+FX27+FL27+FT27+GB27+GF27+GJ27+GN27+GR27+GZ27+HD27+HH27+HL27+HP27+HT27+HX27+IB27+IN27+IF27+IR27+IV27+IZ27+JD27+JL27+JP27+JT27+JX27+KB27+KF27+KN27+KR27+KV27+BX27+GV27+IJ27+EF27+KJ27+EN27+EZ27+EB27+FP27</f>
        <v>169305.45084999996</v>
      </c>
      <c r="E27" s="157">
        <f>'[3]Исполнение для администрации_КБ'!Q27</f>
        <v>171480.28548000002</v>
      </c>
      <c r="F27" s="156">
        <f t="shared" si="5"/>
        <v>0</v>
      </c>
      <c r="G27" s="204">
        <f>'[3]Исполнение для администрации_КБ'!R27</f>
        <v>169305.45085000002</v>
      </c>
      <c r="H27" s="204">
        <f t="shared" si="6"/>
        <v>0</v>
      </c>
      <c r="I27" s="205">
        <f t="shared" si="7"/>
        <v>98.731729059167165</v>
      </c>
      <c r="J27" s="354"/>
      <c r="K27" s="134">
        <f>'[4]Проверочная  таблица'!DV25/1000</f>
        <v>0</v>
      </c>
      <c r="L27" s="134">
        <f>'[4]Проверочная  таблица'!ED25/1000</f>
        <v>0</v>
      </c>
      <c r="M27" s="199">
        <f t="shared" si="8"/>
        <v>0</v>
      </c>
      <c r="N27" s="354"/>
      <c r="O27" s="134">
        <f>('[4]Проверочная  таблица'!DW25+'[4]Проверочная  таблица'!DX25)/1000</f>
        <v>0</v>
      </c>
      <c r="P27" s="134">
        <f>('[4]Проверочная  таблица'!EE25+'[4]Проверочная  таблица'!EF25)/1000</f>
        <v>0</v>
      </c>
      <c r="Q27" s="199">
        <f t="shared" si="9"/>
        <v>0</v>
      </c>
      <c r="R27" s="199"/>
      <c r="S27" s="200">
        <f>('[4]Проверочная  таблица'!DY25+'[4]Проверочная  таблица'!DZ25)/1000</f>
        <v>0</v>
      </c>
      <c r="T27" s="134">
        <f>('[4]Проверочная  таблица'!EG25+'[4]Проверочная  таблица'!EH25)/1000</f>
        <v>0</v>
      </c>
      <c r="U27" s="199">
        <f t="shared" si="10"/>
        <v>0</v>
      </c>
      <c r="V27" s="199"/>
      <c r="W27" s="200">
        <f>'[4]Проверочная  таблица'!EA25/1000</f>
        <v>0</v>
      </c>
      <c r="X27" s="134">
        <f>'[4]Проверочная  таблица'!EI25/1000</f>
        <v>0</v>
      </c>
      <c r="Y27" s="199">
        <f t="shared" si="11"/>
        <v>0</v>
      </c>
      <c r="Z27" s="199"/>
      <c r="AA27" s="200">
        <f>('[4]Проверочная  таблица'!EB25+'[4]Проверочная  таблица'!EL25)/1000</f>
        <v>0</v>
      </c>
      <c r="AB27" s="134">
        <f>('[4]Проверочная  таблица'!EJ25+'[4]Проверочная  таблица'!EN25)/1000</f>
        <v>0</v>
      </c>
      <c r="AC27" s="199">
        <f t="shared" si="12"/>
        <v>0</v>
      </c>
      <c r="AD27" s="199"/>
      <c r="AE27" s="134">
        <f>('[4]Проверочная  таблица'!FF25+'[4]Проверочная  таблица'!FG25)/1000</f>
        <v>0</v>
      </c>
      <c r="AF27" s="134">
        <f>('[4]Проверочная  таблица'!FK25+'[4]Проверочная  таблица'!FL25)/1000</f>
        <v>0</v>
      </c>
      <c r="AG27" s="199">
        <f t="shared" si="13"/>
        <v>0</v>
      </c>
      <c r="AH27" s="354"/>
      <c r="AI27" s="134">
        <f>('[4]Проверочная  таблица'!FH25+'[4]Проверочная  таблица'!FI25)/1000</f>
        <v>0</v>
      </c>
      <c r="AJ27" s="134">
        <f>('[4]Проверочная  таблица'!FM25+'[4]Проверочная  таблица'!FN25)/1000</f>
        <v>0</v>
      </c>
      <c r="AK27" s="199">
        <f t="shared" si="0"/>
        <v>0</v>
      </c>
      <c r="AL27" s="354"/>
      <c r="AM27" s="134">
        <f>('[4]Прочая  субсидия_МР  и  ГО'!D21)/1000</f>
        <v>132</v>
      </c>
      <c r="AN27" s="134">
        <f>('[4]Прочая  субсидия_МР  и  ГО'!E21)/1000</f>
        <v>132</v>
      </c>
      <c r="AO27" s="199">
        <f t="shared" si="14"/>
        <v>100</v>
      </c>
      <c r="AP27" s="354"/>
      <c r="AQ27" s="134"/>
      <c r="AR27" s="134"/>
      <c r="AS27" s="199">
        <f t="shared" si="15"/>
        <v>0</v>
      </c>
      <c r="AT27" s="354"/>
      <c r="AU27" s="134">
        <f>'[4]Прочая  субсидия_МР  и  ГО'!F21/1000</f>
        <v>0</v>
      </c>
      <c r="AV27" s="134">
        <f>'[4]Прочая  субсидия_МР  и  ГО'!G21/1000</f>
        <v>0</v>
      </c>
      <c r="AW27" s="199">
        <f t="shared" si="16"/>
        <v>0</v>
      </c>
      <c r="AX27" s="354"/>
      <c r="AY27" s="134">
        <f>'[4]Прочая  субсидия_МР  и  ГО'!H21/1000</f>
        <v>0</v>
      </c>
      <c r="AZ27" s="134">
        <f>'[4]Прочая  субсидия_МР  и  ГО'!I21/1000</f>
        <v>0</v>
      </c>
      <c r="BA27" s="199">
        <f t="shared" si="17"/>
        <v>0</v>
      </c>
      <c r="BB27" s="354"/>
      <c r="BC27" s="134">
        <f>'[4]Прочая  субсидия_МР  и  ГО'!J21/1000</f>
        <v>43.681940000000004</v>
      </c>
      <c r="BD27" s="134">
        <f>'[4]Прочая  субсидия_МР  и  ГО'!K21/1000</f>
        <v>43.681940000000004</v>
      </c>
      <c r="BE27" s="199">
        <f t="shared" si="18"/>
        <v>100</v>
      </c>
      <c r="BF27" s="354"/>
      <c r="BG27" s="134">
        <f>'[4]Прочая  субсидия_МР  и  ГО'!L21/1000</f>
        <v>0</v>
      </c>
      <c r="BH27" s="134">
        <f>'[4]Прочая  субсидия_МР  и  ГО'!M21/1000</f>
        <v>0</v>
      </c>
      <c r="BI27" s="199">
        <f t="shared" si="19"/>
        <v>0</v>
      </c>
      <c r="BJ27" s="354"/>
      <c r="BK27" s="134">
        <f>'[4]Проверочная  таблица'!ES25/1000</f>
        <v>0</v>
      </c>
      <c r="BL27" s="134">
        <f>'[4]Проверочная  таблица'!EV25/1000</f>
        <v>0</v>
      </c>
      <c r="BM27" s="199">
        <f t="shared" si="20"/>
        <v>0</v>
      </c>
      <c r="BN27" s="354"/>
      <c r="BO27" s="134">
        <f>'[4]Проверочная  таблица'!FO25/1000</f>
        <v>0</v>
      </c>
      <c r="BP27" s="134">
        <f>'[4]Проверочная  таблица'!FR25/1000</f>
        <v>0</v>
      </c>
      <c r="BQ27" s="199">
        <f t="shared" si="21"/>
        <v>0</v>
      </c>
      <c r="BR27" s="354"/>
      <c r="BS27" s="134">
        <f>('[4]Проверочная  таблица'!KB25+'[4]Проверочная  таблица'!KC25)/1000</f>
        <v>0</v>
      </c>
      <c r="BT27" s="134">
        <f>('[4]Проверочная  таблица'!KG25+'[4]Проверочная  таблица'!KH25)/1000</f>
        <v>0</v>
      </c>
      <c r="BU27" s="199">
        <f t="shared" si="22"/>
        <v>0</v>
      </c>
      <c r="BV27" s="354"/>
      <c r="BW27" s="134">
        <f>('[4]Проверочная  таблица'!KD25+'[4]Проверочная  таблица'!KE25)/1000</f>
        <v>0</v>
      </c>
      <c r="BX27" s="134">
        <f>('[4]Проверочная  таблица'!KI25+'[4]Проверочная  таблица'!KJ25)/1000</f>
        <v>0</v>
      </c>
      <c r="BY27" s="199">
        <f t="shared" si="23"/>
        <v>0</v>
      </c>
      <c r="BZ27" s="354"/>
      <c r="CA27" s="134"/>
      <c r="CB27" s="134"/>
      <c r="CC27" s="199">
        <f t="shared" si="1"/>
        <v>0</v>
      </c>
      <c r="CD27" s="354"/>
      <c r="CE27" s="134">
        <f>('[4]Проверочная  таблица'!IL25+'[4]Проверочная  таблица'!IM25+'[4]Проверочная  таблица'!HX25+'[4]Проверочная  таблица'!HY25)/1000</f>
        <v>0</v>
      </c>
      <c r="CF27" s="134">
        <f>('[4]Проверочная  таблица'!IE25+'[4]Проверочная  таблица'!IF25+'[4]Проверочная  таблица'!IS25+'[4]Проверочная  таблица'!IT25)/1000</f>
        <v>0</v>
      </c>
      <c r="CG27" s="199">
        <f t="shared" si="2"/>
        <v>0</v>
      </c>
      <c r="CH27" s="354"/>
      <c r="CI27" s="134">
        <f>('[4]Прочая  субсидия_МР  и  ГО'!N21+'[4]Прочая  субсидия_БП'!H21)/1000</f>
        <v>4.3416499999999996</v>
      </c>
      <c r="CJ27" s="134">
        <f>('[4]Прочая  субсидия_МР  и  ГО'!O21+'[4]Прочая  субсидия_БП'!I21)/1000</f>
        <v>4.3416499999999996</v>
      </c>
      <c r="CK27" s="199">
        <f t="shared" si="24"/>
        <v>100</v>
      </c>
      <c r="CL27" s="354"/>
      <c r="CM27" s="134">
        <f>('[4]Проверочная  таблица'!AL25+'[4]Проверочная  таблица'!AV25)/1000</f>
        <v>0</v>
      </c>
      <c r="CN27" s="134">
        <f>('[4]Проверочная  таблица'!AQ25+'[4]Проверочная  таблица'!BB25)/1000</f>
        <v>0</v>
      </c>
      <c r="CO27" s="199">
        <f t="shared" si="25"/>
        <v>0</v>
      </c>
      <c r="CP27" s="354"/>
      <c r="CQ27" s="134">
        <f>('[4]Проверочная  таблица'!HZ25+'[4]Проверочная  таблица'!IA25+'[4]Проверочная  таблица'!IN25+'[4]Проверочная  таблица'!IO25)/1000</f>
        <v>80.736710000000002</v>
      </c>
      <c r="CR27" s="134">
        <f>('[4]Проверочная  таблица'!IG25+'[4]Проверочная  таблица'!IH25+'[4]Проверочная  таблица'!IU25+'[4]Проверочная  таблица'!IV25)/1000</f>
        <v>80.736710000000002</v>
      </c>
      <c r="CS27" s="199">
        <f t="shared" si="26"/>
        <v>100</v>
      </c>
      <c r="CT27" s="354"/>
      <c r="CU27" s="134">
        <f>('[4]Проверочная  таблица'!IB25+'[4]Проверочная  таблица'!IC25+'[4]Проверочная  таблица'!IP25+'[4]Проверочная  таблица'!IQ25)/1000</f>
        <v>0</v>
      </c>
      <c r="CV27" s="134">
        <f>('[4]Проверочная  таблица'!IW25+'[4]Проверочная  таблица'!IX25+'[4]Проверочная  таблица'!II25+'[4]Проверочная  таблица'!IJ25)/1000</f>
        <v>0</v>
      </c>
      <c r="CW27" s="199">
        <f t="shared" si="27"/>
        <v>0</v>
      </c>
      <c r="CX27" s="354"/>
      <c r="CY27" s="134">
        <f>('[4]Проверочная  таблица'!GY25+'[4]Проверочная  таблица'!HE25)/1000</f>
        <v>1348.2339999999999</v>
      </c>
      <c r="CZ27" s="134">
        <f>('[4]Проверочная  таблица'!HB25+'[4]Проверочная  таблица'!HH25)/1000</f>
        <v>1348.2339999999999</v>
      </c>
      <c r="DA27" s="199">
        <f t="shared" si="28"/>
        <v>100</v>
      </c>
      <c r="DB27" s="354"/>
      <c r="DC27" s="134">
        <f>('[4]Проверочная  таблица'!GS25)/1000</f>
        <v>0</v>
      </c>
      <c r="DD27" s="134">
        <f>('[4]Проверочная  таблица'!GV25)/1000</f>
        <v>0</v>
      </c>
      <c r="DE27" s="199">
        <f t="shared" si="3"/>
        <v>0</v>
      </c>
      <c r="DF27" s="354"/>
      <c r="DG27" s="134">
        <f>'[4]Прочая  субсидия_МР  и  ГО'!P21/1000</f>
        <v>0</v>
      </c>
      <c r="DH27" s="134">
        <f>'[4]Прочая  субсидия_МР  и  ГО'!Q21/1000</f>
        <v>0</v>
      </c>
      <c r="DI27" s="199">
        <f t="shared" si="29"/>
        <v>0</v>
      </c>
      <c r="DJ27" s="354"/>
      <c r="DK27" s="134">
        <f>'[4]Прочая  субсидия_МР  и  ГО'!R21/1000</f>
        <v>36.84713</v>
      </c>
      <c r="DL27" s="134">
        <f>'[4]Прочая  субсидия_МР  и  ГО'!S21/1000</f>
        <v>36.84713</v>
      </c>
      <c r="DM27" s="199">
        <f t="shared" si="30"/>
        <v>100</v>
      </c>
      <c r="DN27" s="354"/>
      <c r="DO27" s="134">
        <f>'[4]Прочая  субсидия_МР  и  ГО'!T21/1000</f>
        <v>29.16</v>
      </c>
      <c r="DP27" s="134">
        <f>'[4]Прочая  субсидия_МР  и  ГО'!U21/1000</f>
        <v>29.16</v>
      </c>
      <c r="DQ27" s="199">
        <f t="shared" si="31"/>
        <v>100</v>
      </c>
      <c r="DR27" s="354"/>
      <c r="DS27" s="134">
        <f>('[4]Прочая  субсидия_МР  и  ГО'!V21+'[4]Прочая  субсидия_БП'!N21)/1000</f>
        <v>4931.0910000000003</v>
      </c>
      <c r="DT27" s="134">
        <f>('[4]Прочая  субсидия_МР  и  ГО'!W21+'[4]Прочая  субсидия_БП'!O21)/1000</f>
        <v>2791.7910000000002</v>
      </c>
      <c r="DU27" s="199">
        <f t="shared" si="32"/>
        <v>56.616091651928549</v>
      </c>
      <c r="DV27" s="354"/>
      <c r="DW27" s="134">
        <f>('[4]Проверочная  таблица'!AM25+'[4]Проверочная  таблица'!AW25+'[4]Прочая  субсидия_МР  и  ГО'!X21+'[4]Прочая  субсидия_БП'!T21)/1000</f>
        <v>55956.093999999997</v>
      </c>
      <c r="DX27" s="134">
        <f>('[4]Проверочная  таблица'!AR25+'[4]Проверочная  таблица'!BC25+'[4]Прочая  субсидия_МР  и  ГО'!Y21+'[4]Прочая  субсидия_БП'!U21)/1000</f>
        <v>55956.093999999997</v>
      </c>
      <c r="DY27" s="199">
        <f t="shared" si="33"/>
        <v>100</v>
      </c>
      <c r="DZ27" s="354"/>
      <c r="EA27" s="134">
        <f>'[4]Проверочная  таблица'!DC25/1000</f>
        <v>0</v>
      </c>
      <c r="EB27" s="134">
        <f>'[4]Проверочная  таблица'!DD25/1000</f>
        <v>0</v>
      </c>
      <c r="EC27" s="199">
        <f t="shared" si="34"/>
        <v>0</v>
      </c>
      <c r="ED27" s="354"/>
      <c r="EE27" s="134">
        <f>('[4]Проверочная  таблица'!DE25+'[4]Проверочная  таблица'!DG25)/1000</f>
        <v>0</v>
      </c>
      <c r="EF27" s="134">
        <f>('[4]Проверочная  таблица'!DF25+'[4]Проверочная  таблица'!DH25)/1000</f>
        <v>0</v>
      </c>
      <c r="EG27" s="199">
        <f t="shared" si="35"/>
        <v>0</v>
      </c>
      <c r="EH27" s="354"/>
      <c r="EI27" s="134">
        <f>('[4]Проверочная  таблица'!DM25+'[4]Проверочная  таблица'!DO25)/1000</f>
        <v>0</v>
      </c>
      <c r="EJ27" s="134">
        <f>('[4]Проверочная  таблица'!DP25+'[4]Проверочная  таблица'!DN25)/1000</f>
        <v>0</v>
      </c>
      <c r="EK27" s="199">
        <f t="shared" si="36"/>
        <v>0</v>
      </c>
      <c r="EL27" s="354"/>
      <c r="EM27" s="134">
        <f>'[4]Проверочная  таблица'!EY25/1000</f>
        <v>0</v>
      </c>
      <c r="EN27" s="134">
        <f>'[4]Проверочная  таблица'!FB25/1000</f>
        <v>0</v>
      </c>
      <c r="EO27" s="199">
        <f t="shared" si="37"/>
        <v>0</v>
      </c>
      <c r="EP27" s="354"/>
      <c r="EQ27" s="134">
        <f>'[4]Прочая  субсидия_МР  и  ГО'!Z21/1000</f>
        <v>0</v>
      </c>
      <c r="ER27" s="134">
        <f>'[4]Прочая  субсидия_МР  и  ГО'!AA21/1000</f>
        <v>0</v>
      </c>
      <c r="ES27" s="199">
        <f t="shared" si="38"/>
        <v>0</v>
      </c>
      <c r="ET27" s="354"/>
      <c r="EU27" s="134">
        <f>('[4]Прочая  субсидия_МР  и  ГО'!AB21+'[4]Прочая  субсидия_БП'!Z21)/1000</f>
        <v>135</v>
      </c>
      <c r="EV27" s="134">
        <f>('[4]Прочая  субсидия_МР  и  ГО'!AC21+'[4]Прочая  субсидия_БП'!AA21)/1000</f>
        <v>135</v>
      </c>
      <c r="EW27" s="199">
        <f t="shared" si="39"/>
        <v>100</v>
      </c>
      <c r="EX27" s="354"/>
      <c r="EY27" s="134">
        <f>('[4]Проверочная  таблица'!FV25+'[4]Проверочная  таблица'!FW25+'[4]Проверочная  таблица'!GB25+'[4]Проверочная  таблица'!GC25)/1000</f>
        <v>0</v>
      </c>
      <c r="EZ27" s="134">
        <f>('[4]Проверочная  таблица'!FY25+'[4]Проверочная  таблица'!FZ25+'[4]Проверочная  таблица'!GE25+'[4]Проверочная  таблица'!GF25)/1000</f>
        <v>0</v>
      </c>
      <c r="FA27" s="199">
        <f t="shared" si="40"/>
        <v>0</v>
      </c>
      <c r="FB27" s="354"/>
      <c r="FC27" s="134">
        <f>('[4]Прочая  субсидия_БП'!AF21+'[4]Прочая  субсидия_МР  и  ГО'!AD21)/1000</f>
        <v>0</v>
      </c>
      <c r="FD27" s="134">
        <f>('[4]Прочая  субсидия_БП'!AG21+'[4]Прочая  субсидия_МР  и  ГО'!AE21)/1000</f>
        <v>0</v>
      </c>
      <c r="FE27" s="199">
        <f t="shared" si="41"/>
        <v>0</v>
      </c>
      <c r="FF27" s="354"/>
      <c r="FG27" s="134">
        <f>'[4]Проверочная  таблица'!KL25/1000</f>
        <v>0</v>
      </c>
      <c r="FH27" s="134">
        <f>'[4]Проверочная  таблица'!KS25/1000</f>
        <v>0</v>
      </c>
      <c r="FI27" s="199">
        <f t="shared" si="42"/>
        <v>0</v>
      </c>
      <c r="FJ27" s="354"/>
      <c r="FK27" s="134">
        <f>('[4]Проверочная  таблица'!KM25+'[4]Проверочная  таблица'!KN25)/1000</f>
        <v>0</v>
      </c>
      <c r="FL27" s="134">
        <f>('[4]Проверочная  таблица'!KT25+'[4]Проверочная  таблица'!KU25)/1000</f>
        <v>0</v>
      </c>
      <c r="FM27" s="199">
        <f t="shared" si="43"/>
        <v>0</v>
      </c>
      <c r="FN27" s="354"/>
      <c r="FO27" s="134">
        <f>'[4]Проверочная  таблица'!KO25/1000</f>
        <v>0</v>
      </c>
      <c r="FP27" s="134">
        <f>'[4]Проверочная  таблица'!KV25/1000</f>
        <v>0</v>
      </c>
      <c r="FQ27" s="199">
        <f t="shared" si="44"/>
        <v>0</v>
      </c>
      <c r="FR27" s="354"/>
      <c r="FS27" s="134">
        <f>'[4]Проверочная  таблица'!KZ25/1000</f>
        <v>0</v>
      </c>
      <c r="FT27" s="134">
        <f>'[4]Проверочная  таблица'!LB25/1000</f>
        <v>0</v>
      </c>
      <c r="FU27" s="199">
        <f t="shared" si="45"/>
        <v>0</v>
      </c>
      <c r="FV27" s="354"/>
      <c r="FW27" s="134">
        <f>('[4]Проверочная  таблица'!KP25+'[4]Проверочная  таблица'!KQ25)/1000</f>
        <v>0</v>
      </c>
      <c r="FX27" s="134">
        <f>('[4]Проверочная  таблица'!KW25+'[4]Проверочная  таблица'!KX25)/1000</f>
        <v>0</v>
      </c>
      <c r="FY27" s="199">
        <f t="shared" si="46"/>
        <v>0</v>
      </c>
      <c r="FZ27" s="354"/>
      <c r="GA27" s="134">
        <f>('[4]Прочая  субсидия_МР  и  ГО'!AF21+'[4]Прочая  субсидия_БП'!AL21)/1000</f>
        <v>31524.652129999999</v>
      </c>
      <c r="GB27" s="134">
        <f>('[4]Прочая  субсидия_МР  и  ГО'!AG21+'[4]Прочая  субсидия_БП'!AM21)/1000</f>
        <v>31501.407999999999</v>
      </c>
      <c r="GC27" s="199">
        <f t="shared" si="47"/>
        <v>99.92626681523987</v>
      </c>
      <c r="GD27" s="354"/>
      <c r="GE27" s="134">
        <f>('[4]Прочая  субсидия_МР  и  ГО'!AH21)/1000</f>
        <v>0</v>
      </c>
      <c r="GF27" s="134">
        <f>('[4]Прочая  субсидия_МР  и  ГО'!AI21)/1000</f>
        <v>0</v>
      </c>
      <c r="GG27" s="199">
        <f t="shared" si="48"/>
        <v>0</v>
      </c>
      <c r="GH27" s="354"/>
      <c r="GI27" s="134">
        <f>'[4]Прочая  субсидия_МР  и  ГО'!AJ21/1000</f>
        <v>1761.5</v>
      </c>
      <c r="GJ27" s="134">
        <f>'[4]Прочая  субсидия_МР  и  ГО'!AK21/1000</f>
        <v>1761.5</v>
      </c>
      <c r="GK27" s="199">
        <f t="shared" si="49"/>
        <v>100</v>
      </c>
      <c r="GL27" s="354"/>
      <c r="GM27" s="134">
        <f>('[4]Проверочная  таблица'!ND25+'[4]Проверочная  таблица'!NE25)/1000</f>
        <v>0</v>
      </c>
      <c r="GN27" s="134">
        <f>('[4]Проверочная  таблица'!NG25+'[4]Проверочная  таблица'!NH25)/1000</f>
        <v>0</v>
      </c>
      <c r="GO27" s="199">
        <f t="shared" si="50"/>
        <v>0</v>
      </c>
      <c r="GP27" s="354"/>
      <c r="GQ27" s="134">
        <f>('[4]Проверочная  таблица'!OJ25+'[4]Проверочная  таблица'!OK25)/1000</f>
        <v>0</v>
      </c>
      <c r="GR27" s="134">
        <f>('[4]Проверочная  таблица'!OS25+'[4]Проверочная  таблица'!OT25)/1000</f>
        <v>0</v>
      </c>
      <c r="GS27" s="199">
        <f t="shared" si="51"/>
        <v>0</v>
      </c>
      <c r="GT27" s="354"/>
      <c r="GU27" s="134">
        <f>'[4]Проверочная  таблица'!AX25/1000</f>
        <v>0</v>
      </c>
      <c r="GV27" s="134">
        <f>'[4]Проверочная  таблица'!BD25/1000</f>
        <v>0</v>
      </c>
      <c r="GW27" s="199">
        <f t="shared" si="52"/>
        <v>0</v>
      </c>
      <c r="GX27" s="354"/>
      <c r="GY27" s="134">
        <f>('[4]Проверочная  таблица'!NV25+'[4]Проверочная  таблица'!NW25+'[4]Проверочная  таблица'!OL25+'[4]Проверочная  таблица'!OM25)/1000</f>
        <v>0</v>
      </c>
      <c r="GZ27" s="134">
        <f>('[4]Проверочная  таблица'!OC25+'[4]Проверочная  таблица'!OD25+'[4]Проверочная  таблица'!OU25+'[4]Проверочная  таблица'!OV25)/1000</f>
        <v>0</v>
      </c>
      <c r="HA27" s="199">
        <f t="shared" si="53"/>
        <v>0</v>
      </c>
      <c r="HB27" s="354"/>
      <c r="HC27" s="134">
        <f>('[4]Проверочная  таблица'!AY25+'[4]Проверочная  таблица'!AN25)/1000</f>
        <v>0</v>
      </c>
      <c r="HD27" s="134">
        <f>('[4]Проверочная  таблица'!AS25+'[4]Проверочная  таблица'!BE25)/1000</f>
        <v>0</v>
      </c>
      <c r="HE27" s="199">
        <f t="shared" si="54"/>
        <v>0</v>
      </c>
      <c r="HF27" s="354"/>
      <c r="HG27" s="134">
        <f>('[4]Проверочная  таблица'!NZ25+'[4]Проверочная  таблица'!OP25+'[4]Проверочная  таблица'!OA25+'[4]Проверочная  таблица'!OQ25)/1000</f>
        <v>0</v>
      </c>
      <c r="HH27" s="134">
        <f>('[4]Проверочная  таблица'!OG25+'[4]Проверочная  таблица'!OY25+'[4]Проверочная  таблица'!OZ25+'[4]Проверочная  таблица'!OH25)/1000</f>
        <v>0</v>
      </c>
      <c r="HI27" s="199">
        <f t="shared" si="55"/>
        <v>0</v>
      </c>
      <c r="HJ27" s="354"/>
      <c r="HK27" s="134">
        <f>('[4]Проверочная  таблица'!NX25+'[4]Проверочная  таблица'!NY25+'[4]Проверочная  таблица'!ON25+'[4]Проверочная  таблица'!OO25)/1000</f>
        <v>0</v>
      </c>
      <c r="HL27" s="134">
        <f>('[4]Проверочная  таблица'!OW25+'[4]Проверочная  таблица'!OX25+'[4]Проверочная  таблица'!OE25+'[4]Проверочная  таблица'!OF25)/1000</f>
        <v>0</v>
      </c>
      <c r="HM27" s="199">
        <f t="shared" si="56"/>
        <v>0</v>
      </c>
      <c r="HN27" s="354"/>
      <c r="HO27" s="134">
        <f>('[4]Проверочная  таблица'!AO25+'[4]Проверочная  таблица'!AZ25)/1000</f>
        <v>0</v>
      </c>
      <c r="HP27" s="134">
        <f>('[4]Проверочная  таблица'!AT25+'[4]Проверочная  таблица'!BF25)/1000</f>
        <v>0</v>
      </c>
      <c r="HQ27" s="199">
        <f t="shared" si="57"/>
        <v>0</v>
      </c>
      <c r="HR27" s="354"/>
      <c r="HS27" s="134">
        <f>'[4]Прочая  субсидия_МР  и  ГО'!AL21/1000</f>
        <v>478.71462999999994</v>
      </c>
      <c r="HT27" s="134">
        <f>'[4]Прочая  субсидия_МР  и  ГО'!AM21/1000</f>
        <v>478.71462999999994</v>
      </c>
      <c r="HU27" s="199">
        <f t="shared" si="58"/>
        <v>100</v>
      </c>
      <c r="HV27" s="354"/>
      <c r="HW27" s="134">
        <f>('[4]Проверочная  таблица'!CF25+'[4]Проверочная  таблица'!CP25)/1000</f>
        <v>0</v>
      </c>
      <c r="HX27" s="134">
        <f>('[4]Проверочная  таблица'!CK25+'[4]Проверочная  таблица'!CU25)/1000</f>
        <v>0</v>
      </c>
      <c r="HY27" s="199">
        <f t="shared" si="59"/>
        <v>0</v>
      </c>
      <c r="HZ27" s="354"/>
      <c r="IA27" s="134">
        <f>('[4]Проверочная  таблица'!CG25+'[4]Проверочная  таблица'!CQ25)/1000</f>
        <v>19784.457999999999</v>
      </c>
      <c r="IB27" s="134">
        <f>('[4]Проверочная  таблица'!CL25+'[4]Проверочная  таблица'!CV25)/1000</f>
        <v>19772.1675</v>
      </c>
      <c r="IC27" s="199">
        <f t="shared" si="60"/>
        <v>99.937878005048205</v>
      </c>
      <c r="ID27" s="354"/>
      <c r="IE27" s="134">
        <f>('[4]Прочая  субсидия_МР  и  ГО'!AN21+'[4]Прочая  субсидия_БП'!AR21)/1000</f>
        <v>0</v>
      </c>
      <c r="IF27" s="134">
        <f>('[4]Прочая  субсидия_МР  и  ГО'!AO21+'[4]Прочая  субсидия_БП'!AS21)/1000</f>
        <v>0</v>
      </c>
      <c r="IG27" s="199">
        <f t="shared" si="61"/>
        <v>0</v>
      </c>
      <c r="IH27" s="354"/>
      <c r="II27" s="134">
        <f>('[4]Проверочная  таблица'!CH25+'[4]Проверочная  таблица'!CR25)/1000</f>
        <v>0</v>
      </c>
      <c r="IJ27" s="134">
        <f>('[4]Проверочная  таблица'!CM25+'[4]Проверочная  таблица'!CW25)/1000</f>
        <v>0</v>
      </c>
      <c r="IK27" s="199">
        <f t="shared" si="62"/>
        <v>0</v>
      </c>
      <c r="IL27" s="354"/>
      <c r="IM27" s="134">
        <f>('[4]Проверочная  таблица'!CI25+'[4]Проверочная  таблица'!CS25)/1000</f>
        <v>0</v>
      </c>
      <c r="IN27" s="134">
        <f>('[4]Проверочная  таблица'!CN25+'[4]Проверочная  таблица'!CX25)/1000</f>
        <v>0</v>
      </c>
      <c r="IO27" s="199">
        <f t="shared" si="63"/>
        <v>0</v>
      </c>
      <c r="IP27" s="354"/>
      <c r="IQ27" s="134">
        <f>('[4]Прочая  субсидия_БП'!AX21+'[4]Прочая  субсидия_МР  и  ГО'!AP21)/1000</f>
        <v>0</v>
      </c>
      <c r="IR27" s="134">
        <f>('[4]Прочая  субсидия_БП'!AY21+'[4]Прочая  субсидия_МР  и  ГО'!AQ21)/1000</f>
        <v>0</v>
      </c>
      <c r="IS27" s="199">
        <f t="shared" si="64"/>
        <v>0</v>
      </c>
      <c r="IT27" s="354"/>
      <c r="IU27" s="134">
        <f>'[4]Прочая  субсидия_МР  и  ГО'!AR21/1000</f>
        <v>0</v>
      </c>
      <c r="IV27" s="134">
        <f>'[4]Прочая  субсидия_МР  и  ГО'!AS21/1000</f>
        <v>0</v>
      </c>
      <c r="IW27" s="199">
        <f t="shared" si="65"/>
        <v>0</v>
      </c>
      <c r="IX27" s="354"/>
      <c r="IY27" s="134">
        <f>'[4]Прочая  субсидия_МР  и  ГО'!AT21/1000</f>
        <v>0</v>
      </c>
      <c r="IZ27" s="134">
        <f>'[4]Прочая  субсидия_МР  и  ГО'!AU21/1000</f>
        <v>0</v>
      </c>
      <c r="JA27" s="199">
        <f t="shared" si="66"/>
        <v>0</v>
      </c>
      <c r="JB27" s="354"/>
      <c r="JC27" s="134">
        <f>('[4]Прочая  субсидия_МР  и  ГО'!AV21+'[4]Прочая  субсидия_БП'!BD21)/1000</f>
        <v>3150</v>
      </c>
      <c r="JD27" s="134">
        <f>('[4]Прочая  субсидия_МР  и  ГО'!AW21+'[4]Прочая  субсидия_БП'!BE21)/1000</f>
        <v>3150</v>
      </c>
      <c r="JE27" s="199">
        <f t="shared" si="67"/>
        <v>100</v>
      </c>
      <c r="JF27" s="354"/>
      <c r="JG27" s="134"/>
      <c r="JH27" s="134"/>
      <c r="JI27" s="199">
        <f t="shared" si="68"/>
        <v>0</v>
      </c>
      <c r="JJ27" s="354"/>
      <c r="JK27" s="134">
        <f>('[4]Прочая  субсидия_БП'!BJ21+'[4]Прочая  субсидия_МР  и  ГО'!AX21)/1000</f>
        <v>0</v>
      </c>
      <c r="JL27" s="134">
        <f>('[4]Прочая  субсидия_БП'!BK21+'[4]Прочая  субсидия_МР  и  ГО'!AY21)/1000</f>
        <v>0</v>
      </c>
      <c r="JM27" s="199">
        <f t="shared" si="69"/>
        <v>0</v>
      </c>
      <c r="JN27" s="354"/>
      <c r="JO27" s="134">
        <f>('[4]Прочая  субсидия_МР  и  ГО'!AZ21+'[4]Прочая  субсидия_БП'!BP21)/1000</f>
        <v>0</v>
      </c>
      <c r="JP27" s="134">
        <f>('[4]Прочая  субсидия_МР  и  ГО'!BA21+'[4]Прочая  субсидия_БП'!BQ21)/1000</f>
        <v>0</v>
      </c>
      <c r="JQ27" s="199">
        <f t="shared" si="70"/>
        <v>0</v>
      </c>
      <c r="JR27" s="354"/>
      <c r="JS27" s="134">
        <f>('[4]Прочая  субсидия_МР  и  ГО'!BB21+'[4]Прочая  субсидия_БП'!BV21)/1000</f>
        <v>2813.1840000000002</v>
      </c>
      <c r="JT27" s="134">
        <f>('[4]Прочая  субсидия_МР  и  ГО'!BC21+'[4]Прочая  субсидия_БП'!BW21)/1000</f>
        <v>2813.1840000000002</v>
      </c>
      <c r="JU27" s="199">
        <f t="shared" si="71"/>
        <v>100</v>
      </c>
      <c r="JV27" s="354"/>
      <c r="JW27" s="134">
        <f>('[4]Прочая  субсидия_БП'!CB21+'[4]Прочая  субсидия_МР  и  ГО'!BD21)/1000</f>
        <v>694.03439000000003</v>
      </c>
      <c r="JX27" s="134">
        <f>('[4]Прочая  субсидия_БП'!CC21+'[4]Прочая  субсидия_МР  и  ГО'!BE21)/1000</f>
        <v>694.03439000000003</v>
      </c>
      <c r="JY27" s="199">
        <f t="shared" si="72"/>
        <v>100</v>
      </c>
      <c r="JZ27" s="354"/>
      <c r="KA27" s="134">
        <f>('[4]Проверочная  таблица'!LH25+'[4]Проверочная  таблица'!LI25+'[4]Проверочная  таблица'!LV25+'[4]Проверочная  таблица'!LW25)/1000</f>
        <v>0</v>
      </c>
      <c r="KB27" s="134">
        <f>('[4]Проверочная  таблица'!LO25+'[4]Проверочная  таблица'!LP25+'[4]Проверочная  таблица'!MA25+'[4]Проверочная  таблица'!MB25)/1000</f>
        <v>0</v>
      </c>
      <c r="KC27" s="199">
        <f t="shared" si="73"/>
        <v>0</v>
      </c>
      <c r="KD27" s="354"/>
      <c r="KE27" s="134">
        <f>('[4]Проверочная  таблица'!LK25+'[4]Проверочная  таблица'!LJ25+'[4]Проверочная  таблица'!LY25+'[4]Проверочная  таблица'!LX25)/1000</f>
        <v>0</v>
      </c>
      <c r="KF27" s="134">
        <f>('[4]Проверочная  таблица'!LR25+'[4]Проверочная  таблица'!LQ25+'[4]Проверочная  таблица'!MD25+'[4]Проверочная  таблица'!MC25)/1000</f>
        <v>0</v>
      </c>
      <c r="KG27" s="199">
        <f t="shared" si="74"/>
        <v>0</v>
      </c>
      <c r="KH27" s="354"/>
      <c r="KI27" s="134">
        <f>('[4]Проверочная  таблица'!LL25+'[4]Проверочная  таблица'!LM25)/1000</f>
        <v>0</v>
      </c>
      <c r="KJ27" s="134">
        <f>('[4]Проверочная  таблица'!LS25+'[4]Проверочная  таблица'!LT25)/1000</f>
        <v>0</v>
      </c>
      <c r="KK27" s="199">
        <f t="shared" si="75"/>
        <v>0</v>
      </c>
      <c r="KL27" s="354"/>
      <c r="KM27" s="134">
        <f>('[4]Прочая  субсидия_МР  и  ГО'!BF21+'[4]Прочая  субсидия_БП'!CH21)/1000</f>
        <v>22033.452000000001</v>
      </c>
      <c r="KN27" s="134">
        <f>('[4]Прочая  субсидия_МР  и  ГО'!BG21+'[4]Прочая  субсидия_БП'!CI21)/1000</f>
        <v>22033.452000000001</v>
      </c>
      <c r="KO27" s="199">
        <f t="shared" si="76"/>
        <v>100</v>
      </c>
      <c r="KP27" s="354"/>
      <c r="KQ27" s="134">
        <f>('[4]Прочая  субсидия_МР  и  ГО'!BH21+'[4]Прочая  субсидия_БП'!CN21)/1000</f>
        <v>1549.3742500000001</v>
      </c>
      <c r="KR27" s="134">
        <f>('[4]Прочая  субсидия_МР  и  ГО'!BI21+'[4]Прочая  субсидия_БП'!CO21)/1000</f>
        <v>1549.3742500000001</v>
      </c>
      <c r="KS27" s="199">
        <f t="shared" si="77"/>
        <v>100</v>
      </c>
      <c r="KT27" s="354"/>
      <c r="KU27" s="201">
        <f>'[4]Проверочная  таблица'!QK25/1000</f>
        <v>24993.729649999997</v>
      </c>
      <c r="KV27" s="201">
        <f>'[4]Проверочная  таблица'!QL25/1000</f>
        <v>24993.729649999997</v>
      </c>
      <c r="KW27" s="202">
        <f t="shared" si="78"/>
        <v>100</v>
      </c>
      <c r="KY27" s="203">
        <f>C27-'[5]Сводная  таблица'!F22/1000</f>
        <v>0</v>
      </c>
      <c r="KZ27" s="203">
        <f>C27-'[4]Проверочная  таблица'!AI25/1000</f>
        <v>0</v>
      </c>
    </row>
    <row r="28" spans="1:312" ht="21.75" customHeight="1">
      <c r="A28" s="135" t="s">
        <v>43</v>
      </c>
      <c r="B28" s="158">
        <f t="shared" si="4"/>
        <v>0</v>
      </c>
      <c r="C28" s="509">
        <f>K28+O28+S28+W28+AA28+AM28+AE28+AU28+AI28+AY28+BC28+BG28+BK28+BO28+BS28+CE28+CI28+CM28+CQ28+CU28+CY28+DC28+DG28+DK28+DO28+DS28+DW28+EI28+EQ28+EU28+FC28+FG28+FW28+FK28+FS28+GA28+GE28+GI28+GM28+GQ28+GY28+HC28+HG28+HK28+HO28+HS28+HW28+IA28+IM28+IE28+IQ28+IU28+IY28+JC28+JK28+JO28+JS28+JW28+KA28+KE28+KM28+KQ28+KU28+BW28+GU28+II28+EE28+KI28+EM28+EY28+EA28+FO28</f>
        <v>140579.92666</v>
      </c>
      <c r="D28" s="158">
        <f>L28+P28+T28+X28+AB28+AN28+AF28+AV28+AJ28+AZ28+BD28+BH28+BL28+BP28+BT28+CF28+CJ28+CN28+CR28+CV28+CZ28+DD28+DH28+DL28+DP28+DT28+DX28+EJ28+ER28+EV28+FD28+FH28+FX28+FL28+FT28+GB28+GF28+GJ28+GN28+GR28+GZ28+HD28+HH28+HL28+HP28+HT28+HX28+IB28+IN28+IF28+IR28+IV28+IZ28+JD28+JL28+JP28+JT28+JX28+KB28+KF28+KN28+KR28+KV28+BX28+GV28+IJ28+EF28+KJ28+EN28+EZ28+EB28+FP28</f>
        <v>136841.38099000001</v>
      </c>
      <c r="E28" s="157">
        <f>'[3]Исполнение для администрации_КБ'!Q28</f>
        <v>140579.92666</v>
      </c>
      <c r="F28" s="156">
        <f t="shared" si="5"/>
        <v>0</v>
      </c>
      <c r="G28" s="204">
        <f>'[3]Исполнение для администрации_КБ'!R28</f>
        <v>136841.38099000001</v>
      </c>
      <c r="H28" s="204">
        <f t="shared" si="6"/>
        <v>0</v>
      </c>
      <c r="I28" s="205">
        <f t="shared" si="7"/>
        <v>97.340626248125844</v>
      </c>
      <c r="J28" s="354"/>
      <c r="K28" s="134">
        <f>'[4]Проверочная  таблица'!DV26/1000</f>
        <v>1000</v>
      </c>
      <c r="L28" s="134">
        <f>'[4]Проверочная  таблица'!ED26/1000</f>
        <v>1000</v>
      </c>
      <c r="M28" s="199">
        <f t="shared" si="8"/>
        <v>100</v>
      </c>
      <c r="N28" s="354"/>
      <c r="O28" s="134">
        <f>('[4]Проверочная  таблица'!DW26+'[4]Проверочная  таблица'!DX26)/1000</f>
        <v>0</v>
      </c>
      <c r="P28" s="134">
        <f>('[4]Проверочная  таблица'!EE26+'[4]Проверочная  таблица'!EF26)/1000</f>
        <v>0</v>
      </c>
      <c r="Q28" s="199">
        <f t="shared" si="9"/>
        <v>0</v>
      </c>
      <c r="R28" s="199"/>
      <c r="S28" s="200">
        <f>('[4]Проверочная  таблица'!DY26+'[4]Проверочная  таблица'!DZ26)/1000</f>
        <v>0</v>
      </c>
      <c r="T28" s="134">
        <f>('[4]Проверочная  таблица'!EG26+'[4]Проверочная  таблица'!EH26)/1000</f>
        <v>0</v>
      </c>
      <c r="U28" s="199">
        <f t="shared" si="10"/>
        <v>0</v>
      </c>
      <c r="V28" s="199"/>
      <c r="W28" s="200">
        <f>'[4]Проверочная  таблица'!EA26/1000</f>
        <v>1434.3</v>
      </c>
      <c r="X28" s="134">
        <f>'[4]Проверочная  таблица'!EI26/1000</f>
        <v>1216.3570099999999</v>
      </c>
      <c r="Y28" s="199">
        <f t="shared" si="11"/>
        <v>84.804922958934668</v>
      </c>
      <c r="Z28" s="199"/>
      <c r="AA28" s="200">
        <f>('[4]Проверочная  таблица'!EB26+'[4]Проверочная  таблица'!EL26)/1000</f>
        <v>253.125</v>
      </c>
      <c r="AB28" s="134">
        <f>('[4]Проверочная  таблица'!EJ26+'[4]Проверочная  таблица'!EN26)/1000</f>
        <v>253.125</v>
      </c>
      <c r="AC28" s="199">
        <f t="shared" si="12"/>
        <v>100</v>
      </c>
      <c r="AD28" s="199"/>
      <c r="AE28" s="134">
        <f>('[4]Проверочная  таблица'!FF26+'[4]Проверочная  таблица'!FG26)/1000</f>
        <v>2864.4</v>
      </c>
      <c r="AF28" s="134">
        <f>('[4]Проверочная  таблица'!FK26+'[4]Проверочная  таблица'!FL26)/1000</f>
        <v>2864.4</v>
      </c>
      <c r="AG28" s="199">
        <f t="shared" si="13"/>
        <v>100</v>
      </c>
      <c r="AH28" s="354"/>
      <c r="AI28" s="134">
        <f>('[4]Проверочная  таблица'!FH26+'[4]Проверочная  таблица'!FI26)/1000</f>
        <v>0</v>
      </c>
      <c r="AJ28" s="134">
        <f>('[4]Проверочная  таблица'!FM26+'[4]Проверочная  таблица'!FN26)/1000</f>
        <v>0</v>
      </c>
      <c r="AK28" s="199">
        <f t="shared" si="0"/>
        <v>0</v>
      </c>
      <c r="AL28" s="354"/>
      <c r="AM28" s="134">
        <f>('[4]Прочая  субсидия_МР  и  ГО'!D22)/1000</f>
        <v>132</v>
      </c>
      <c r="AN28" s="134">
        <f>('[4]Прочая  субсидия_МР  и  ГО'!E22)/1000</f>
        <v>132</v>
      </c>
      <c r="AO28" s="199">
        <f t="shared" si="14"/>
        <v>100</v>
      </c>
      <c r="AP28" s="354"/>
      <c r="AQ28" s="134"/>
      <c r="AR28" s="134"/>
      <c r="AS28" s="199">
        <f t="shared" si="15"/>
        <v>0</v>
      </c>
      <c r="AT28" s="354"/>
      <c r="AU28" s="134">
        <f>'[4]Прочая  субсидия_МР  и  ГО'!F22/1000</f>
        <v>0</v>
      </c>
      <c r="AV28" s="134">
        <f>'[4]Прочая  субсидия_МР  и  ГО'!G22/1000</f>
        <v>0</v>
      </c>
      <c r="AW28" s="199">
        <f t="shared" si="16"/>
        <v>0</v>
      </c>
      <c r="AX28" s="354"/>
      <c r="AY28" s="134">
        <f>'[4]Прочая  субсидия_МР  и  ГО'!H22/1000</f>
        <v>5523.8103799999999</v>
      </c>
      <c r="AZ28" s="134">
        <f>'[4]Прочая  субсидия_МР  и  ГО'!I22/1000</f>
        <v>5523.8103799999999</v>
      </c>
      <c r="BA28" s="199">
        <f t="shared" si="17"/>
        <v>100</v>
      </c>
      <c r="BB28" s="354"/>
      <c r="BC28" s="134">
        <f>'[4]Прочая  субсидия_МР  и  ГО'!J22/1000</f>
        <v>55.71031</v>
      </c>
      <c r="BD28" s="134">
        <f>'[4]Прочая  субсидия_МР  и  ГО'!K22/1000</f>
        <v>55.71031</v>
      </c>
      <c r="BE28" s="199">
        <f t="shared" si="18"/>
        <v>100</v>
      </c>
      <c r="BF28" s="354"/>
      <c r="BG28" s="134">
        <f>'[4]Прочая  субсидия_МР  и  ГО'!L22/1000</f>
        <v>492.63249000000002</v>
      </c>
      <c r="BH28" s="134">
        <f>'[4]Прочая  субсидия_МР  и  ГО'!M22/1000</f>
        <v>492.63249000000002</v>
      </c>
      <c r="BI28" s="199">
        <f t="shared" si="19"/>
        <v>100</v>
      </c>
      <c r="BJ28" s="354"/>
      <c r="BK28" s="134">
        <f>'[4]Проверочная  таблица'!ES26/1000</f>
        <v>0</v>
      </c>
      <c r="BL28" s="134">
        <f>'[4]Проверочная  таблица'!EV26/1000</f>
        <v>0</v>
      </c>
      <c r="BM28" s="199">
        <f t="shared" si="20"/>
        <v>0</v>
      </c>
      <c r="BN28" s="354"/>
      <c r="BO28" s="134">
        <f>'[4]Проверочная  таблица'!FO26/1000</f>
        <v>0</v>
      </c>
      <c r="BP28" s="134">
        <f>'[4]Проверочная  таблица'!FR26/1000</f>
        <v>0</v>
      </c>
      <c r="BQ28" s="199">
        <f t="shared" si="21"/>
        <v>0</v>
      </c>
      <c r="BR28" s="354"/>
      <c r="BS28" s="134">
        <f>('[4]Проверочная  таблица'!KB26+'[4]Проверочная  таблица'!KC26)/1000</f>
        <v>0</v>
      </c>
      <c r="BT28" s="134">
        <f>('[4]Проверочная  таблица'!KG26+'[4]Проверочная  таблица'!KH26)/1000</f>
        <v>0</v>
      </c>
      <c r="BU28" s="199">
        <f t="shared" si="22"/>
        <v>0</v>
      </c>
      <c r="BV28" s="354"/>
      <c r="BW28" s="134">
        <f>('[4]Проверочная  таблица'!KD26+'[4]Проверочная  таблица'!KE26)/1000</f>
        <v>0</v>
      </c>
      <c r="BX28" s="134">
        <f>('[4]Проверочная  таблица'!KI26+'[4]Проверочная  таблица'!KJ26)/1000</f>
        <v>0</v>
      </c>
      <c r="BY28" s="199">
        <f t="shared" si="23"/>
        <v>0</v>
      </c>
      <c r="BZ28" s="354"/>
      <c r="CA28" s="134"/>
      <c r="CB28" s="134"/>
      <c r="CC28" s="199">
        <f t="shared" si="1"/>
        <v>0</v>
      </c>
      <c r="CD28" s="354"/>
      <c r="CE28" s="134">
        <f>('[4]Проверочная  таблица'!IL26+'[4]Проверочная  таблица'!IM26+'[4]Проверочная  таблица'!HX26+'[4]Проверочная  таблица'!HY26)/1000</f>
        <v>0</v>
      </c>
      <c r="CF28" s="134">
        <f>('[4]Проверочная  таблица'!IE26+'[4]Проверочная  таблица'!IF26+'[4]Проверочная  таблица'!IS26+'[4]Проверочная  таблица'!IT26)/1000</f>
        <v>0</v>
      </c>
      <c r="CG28" s="199">
        <f t="shared" si="2"/>
        <v>0</v>
      </c>
      <c r="CH28" s="354"/>
      <c r="CI28" s="134">
        <f>('[4]Прочая  субсидия_МР  и  ГО'!N22+'[4]Прочая  субсидия_БП'!H22)/1000</f>
        <v>4.8239200000000002</v>
      </c>
      <c r="CJ28" s="134">
        <f>('[4]Прочая  субсидия_МР  и  ГО'!O22+'[4]Прочая  субсидия_БП'!I22)/1000</f>
        <v>4.8239200000000002</v>
      </c>
      <c r="CK28" s="199">
        <f t="shared" si="24"/>
        <v>100</v>
      </c>
      <c r="CL28" s="354"/>
      <c r="CM28" s="134">
        <f>('[4]Проверочная  таблица'!AL26+'[4]Проверочная  таблица'!AV26)/1000</f>
        <v>0</v>
      </c>
      <c r="CN28" s="134">
        <f>('[4]Проверочная  таблица'!AQ26+'[4]Проверочная  таблица'!BB26)/1000</f>
        <v>0</v>
      </c>
      <c r="CO28" s="199">
        <f t="shared" si="25"/>
        <v>0</v>
      </c>
      <c r="CP28" s="354"/>
      <c r="CQ28" s="134">
        <f>('[4]Проверочная  таблица'!HZ26+'[4]Проверочная  таблица'!IA26+'[4]Проверочная  таблица'!IN26+'[4]Проверочная  таблица'!IO26)/1000</f>
        <v>121.10507</v>
      </c>
      <c r="CR28" s="134">
        <f>('[4]Проверочная  таблица'!IG26+'[4]Проверочная  таблица'!IH26+'[4]Проверочная  таблица'!IU26+'[4]Проверочная  таблица'!IV26)/1000</f>
        <v>121.10507</v>
      </c>
      <c r="CS28" s="199">
        <f t="shared" si="26"/>
        <v>100</v>
      </c>
      <c r="CT28" s="354"/>
      <c r="CU28" s="134">
        <f>('[4]Проверочная  таблица'!IB26+'[4]Проверочная  таблица'!IC26+'[4]Проверочная  таблица'!IP26+'[4]Проверочная  таблица'!IQ26)/1000</f>
        <v>0</v>
      </c>
      <c r="CV28" s="134">
        <f>('[4]Проверочная  таблица'!IW26+'[4]Проверочная  таблица'!IX26+'[4]Проверочная  таблица'!II26+'[4]Проверочная  таблица'!IJ26)/1000</f>
        <v>0</v>
      </c>
      <c r="CW28" s="199">
        <f t="shared" si="27"/>
        <v>0</v>
      </c>
      <c r="CX28" s="354"/>
      <c r="CY28" s="134">
        <f>('[4]Проверочная  таблица'!GY26+'[4]Проверочная  таблица'!HE26)/1000</f>
        <v>1348.2329999999999</v>
      </c>
      <c r="CZ28" s="134">
        <f>('[4]Проверочная  таблица'!HB26+'[4]Проверочная  таблица'!HH26)/1000</f>
        <v>1348.2329999999999</v>
      </c>
      <c r="DA28" s="199">
        <f t="shared" si="28"/>
        <v>100</v>
      </c>
      <c r="DB28" s="354"/>
      <c r="DC28" s="134">
        <f>('[4]Проверочная  таблица'!GS26)/1000</f>
        <v>0</v>
      </c>
      <c r="DD28" s="134">
        <f>('[4]Проверочная  таблица'!GV26)/1000</f>
        <v>0</v>
      </c>
      <c r="DE28" s="199">
        <f t="shared" si="3"/>
        <v>0</v>
      </c>
      <c r="DF28" s="354"/>
      <c r="DG28" s="134">
        <f>'[4]Прочая  субсидия_МР  и  ГО'!P22/1000</f>
        <v>0</v>
      </c>
      <c r="DH28" s="134">
        <f>'[4]Прочая  субсидия_МР  и  ГО'!Q22/1000</f>
        <v>0</v>
      </c>
      <c r="DI28" s="199">
        <f t="shared" si="29"/>
        <v>0</v>
      </c>
      <c r="DJ28" s="354"/>
      <c r="DK28" s="134">
        <f>'[4]Прочая  субсидия_МР  и  ГО'!R22/1000</f>
        <v>53.684710000000003</v>
      </c>
      <c r="DL28" s="134">
        <f>'[4]Прочая  субсидия_МР  и  ГО'!S22/1000</f>
        <v>53.684710000000003</v>
      </c>
      <c r="DM28" s="199">
        <f t="shared" si="30"/>
        <v>100</v>
      </c>
      <c r="DN28" s="354"/>
      <c r="DO28" s="134">
        <f>'[4]Прочая  субсидия_МР  и  ГО'!T22/1000</f>
        <v>21.06</v>
      </c>
      <c r="DP28" s="134">
        <f>'[4]Прочая  субсидия_МР  и  ГО'!U22/1000</f>
        <v>21.06</v>
      </c>
      <c r="DQ28" s="199">
        <f t="shared" si="31"/>
        <v>100</v>
      </c>
      <c r="DR28" s="354"/>
      <c r="DS28" s="134">
        <f>('[4]Прочая  субсидия_МР  и  ГО'!V22+'[4]Прочая  субсидия_БП'!N22)/1000</f>
        <v>0</v>
      </c>
      <c r="DT28" s="134">
        <f>('[4]Прочая  субсидия_МР  и  ГО'!W22+'[4]Прочая  субсидия_БП'!O22)/1000</f>
        <v>0</v>
      </c>
      <c r="DU28" s="199">
        <f t="shared" si="32"/>
        <v>0</v>
      </c>
      <c r="DV28" s="354"/>
      <c r="DW28" s="134">
        <f>('[4]Проверочная  таблица'!AM26+'[4]Проверочная  таблица'!AW26+'[4]Прочая  субсидия_МР  и  ГО'!X22+'[4]Прочая  субсидия_БП'!T22)/1000</f>
        <v>30495.347000000002</v>
      </c>
      <c r="DX28" s="134">
        <f>('[4]Проверочная  таблица'!AR26+'[4]Проверочная  таблица'!BC26+'[4]Прочая  субсидия_МР  и  ГО'!Y22+'[4]Прочая  субсидия_БП'!U22)/1000</f>
        <v>27750.00792</v>
      </c>
      <c r="DY28" s="199">
        <f t="shared" si="33"/>
        <v>90.997514866776228</v>
      </c>
      <c r="DZ28" s="354"/>
      <c r="EA28" s="134">
        <f>'[4]Проверочная  таблица'!DC26/1000</f>
        <v>0</v>
      </c>
      <c r="EB28" s="134">
        <f>'[4]Проверочная  таблица'!DD26/1000</f>
        <v>0</v>
      </c>
      <c r="EC28" s="199">
        <f t="shared" si="34"/>
        <v>0</v>
      </c>
      <c r="ED28" s="354"/>
      <c r="EE28" s="134">
        <f>('[4]Проверочная  таблица'!DE26+'[4]Проверочная  таблица'!DG26)/1000</f>
        <v>0</v>
      </c>
      <c r="EF28" s="134">
        <f>('[4]Проверочная  таблица'!DF26+'[4]Проверочная  таблица'!DH26)/1000</f>
        <v>0</v>
      </c>
      <c r="EG28" s="199">
        <f t="shared" si="35"/>
        <v>0</v>
      </c>
      <c r="EH28" s="354"/>
      <c r="EI28" s="134">
        <f>('[4]Проверочная  таблица'!DM26+'[4]Проверочная  таблица'!DO26)/1000</f>
        <v>0</v>
      </c>
      <c r="EJ28" s="134">
        <f>('[4]Проверочная  таблица'!DP26+'[4]Проверочная  таблица'!DN26)/1000</f>
        <v>0</v>
      </c>
      <c r="EK28" s="199">
        <f t="shared" si="36"/>
        <v>0</v>
      </c>
      <c r="EL28" s="354"/>
      <c r="EM28" s="134">
        <f>'[4]Проверочная  таблица'!EY26/1000</f>
        <v>0</v>
      </c>
      <c r="EN28" s="134">
        <f>'[4]Проверочная  таблица'!FB26/1000</f>
        <v>0</v>
      </c>
      <c r="EO28" s="199">
        <f t="shared" si="37"/>
        <v>0</v>
      </c>
      <c r="EP28" s="354"/>
      <c r="EQ28" s="134">
        <f>'[4]Прочая  субсидия_МР  и  ГО'!Z22/1000</f>
        <v>118.89229</v>
      </c>
      <c r="ER28" s="134">
        <f>'[4]Прочая  субсидия_МР  и  ГО'!AA22/1000</f>
        <v>118.89229</v>
      </c>
      <c r="ES28" s="199">
        <f t="shared" si="38"/>
        <v>100</v>
      </c>
      <c r="ET28" s="354"/>
      <c r="EU28" s="134">
        <f>('[4]Прочая  субсидия_МР  и  ГО'!AB22+'[4]Прочая  субсидия_БП'!Z22)/1000</f>
        <v>465.28500000000003</v>
      </c>
      <c r="EV28" s="134">
        <f>('[4]Прочая  субсидия_МР  и  ГО'!AC22+'[4]Прочая  субсидия_БП'!AA22)/1000</f>
        <v>465.28500000000003</v>
      </c>
      <c r="EW28" s="199">
        <f t="shared" si="39"/>
        <v>100</v>
      </c>
      <c r="EX28" s="354"/>
      <c r="EY28" s="134">
        <f>('[4]Проверочная  таблица'!FV26+'[4]Проверочная  таблица'!FW26+'[4]Проверочная  таблица'!GB26+'[4]Проверочная  таблица'!GC26)/1000</f>
        <v>552.7881000000001</v>
      </c>
      <c r="EZ28" s="134">
        <f>('[4]Проверочная  таблица'!FY26+'[4]Проверочная  таблица'!FZ26+'[4]Проверочная  таблица'!GE26+'[4]Проверочная  таблица'!GF26)/1000</f>
        <v>0</v>
      </c>
      <c r="FA28" s="199">
        <f t="shared" si="40"/>
        <v>0</v>
      </c>
      <c r="FB28" s="354"/>
      <c r="FC28" s="134">
        <f>('[4]Прочая  субсидия_БП'!AF22+'[4]Прочая  субсидия_МР  и  ГО'!AD22)/1000</f>
        <v>0</v>
      </c>
      <c r="FD28" s="134">
        <f>('[4]Прочая  субсидия_БП'!AG22+'[4]Прочая  субсидия_МР  и  ГО'!AE22)/1000</f>
        <v>0</v>
      </c>
      <c r="FE28" s="199">
        <f t="shared" si="41"/>
        <v>0</v>
      </c>
      <c r="FF28" s="354"/>
      <c r="FG28" s="134">
        <f>'[4]Проверочная  таблица'!KL26/1000</f>
        <v>327.25</v>
      </c>
      <c r="FH28" s="134">
        <f>'[4]Проверочная  таблица'!KS26/1000</f>
        <v>327.25</v>
      </c>
      <c r="FI28" s="199">
        <f t="shared" si="42"/>
        <v>100</v>
      </c>
      <c r="FJ28" s="354"/>
      <c r="FK28" s="134">
        <f>('[4]Проверочная  таблица'!KM26+'[4]Проверочная  таблица'!KN26)/1000</f>
        <v>0</v>
      </c>
      <c r="FL28" s="134">
        <f>('[4]Проверочная  таблица'!KT26+'[4]Проверочная  таблица'!KU26)/1000</f>
        <v>0</v>
      </c>
      <c r="FM28" s="199">
        <f t="shared" si="43"/>
        <v>0</v>
      </c>
      <c r="FN28" s="354"/>
      <c r="FO28" s="134">
        <f>'[4]Проверочная  таблица'!KO26/1000</f>
        <v>0</v>
      </c>
      <c r="FP28" s="134">
        <f>'[4]Проверочная  таблица'!KV26/1000</f>
        <v>0</v>
      </c>
      <c r="FQ28" s="199">
        <f t="shared" si="44"/>
        <v>0</v>
      </c>
      <c r="FR28" s="354"/>
      <c r="FS28" s="134">
        <f>'[4]Проверочная  таблица'!KZ26/1000</f>
        <v>0</v>
      </c>
      <c r="FT28" s="134">
        <f>'[4]Проверочная  таблица'!LB26/1000</f>
        <v>0</v>
      </c>
      <c r="FU28" s="199">
        <f t="shared" si="45"/>
        <v>0</v>
      </c>
      <c r="FV28" s="354"/>
      <c r="FW28" s="134">
        <f>('[4]Проверочная  таблица'!KP26+'[4]Проверочная  таблица'!KQ26)/1000</f>
        <v>0</v>
      </c>
      <c r="FX28" s="134">
        <f>('[4]Проверочная  таблица'!KW26+'[4]Проверочная  таблица'!KX26)/1000</f>
        <v>0</v>
      </c>
      <c r="FY28" s="199">
        <f t="shared" si="46"/>
        <v>0</v>
      </c>
      <c r="FZ28" s="354"/>
      <c r="GA28" s="134">
        <f>('[4]Прочая  субсидия_МР  и  ГО'!AF22+'[4]Прочая  субсидия_БП'!AL22)/1000</f>
        <v>3709.71</v>
      </c>
      <c r="GB28" s="134">
        <f>('[4]Прочая  субсидия_МР  и  ГО'!AG22+'[4]Прочая  субсидия_БП'!AM22)/1000</f>
        <v>3709.71</v>
      </c>
      <c r="GC28" s="199">
        <f t="shared" si="47"/>
        <v>100</v>
      </c>
      <c r="GD28" s="354"/>
      <c r="GE28" s="134">
        <f>('[4]Прочая  субсидия_МР  и  ГО'!AH22)/1000</f>
        <v>0</v>
      </c>
      <c r="GF28" s="134">
        <f>('[4]Прочая  субсидия_МР  и  ГО'!AI22)/1000</f>
        <v>0</v>
      </c>
      <c r="GG28" s="199">
        <f t="shared" si="48"/>
        <v>0</v>
      </c>
      <c r="GH28" s="354"/>
      <c r="GI28" s="134">
        <f>'[4]Прочая  субсидия_МР  и  ГО'!AJ22/1000</f>
        <v>455</v>
      </c>
      <c r="GJ28" s="134">
        <f>'[4]Прочая  субсидия_МР  и  ГО'!AK22/1000</f>
        <v>455</v>
      </c>
      <c r="GK28" s="199">
        <f t="shared" si="49"/>
        <v>100</v>
      </c>
      <c r="GL28" s="354"/>
      <c r="GM28" s="134">
        <f>('[4]Проверочная  таблица'!ND26+'[4]Проверочная  таблица'!NE26)/1000</f>
        <v>0</v>
      </c>
      <c r="GN28" s="134">
        <f>('[4]Проверочная  таблица'!NG26+'[4]Проверочная  таблица'!NH26)/1000</f>
        <v>0</v>
      </c>
      <c r="GO28" s="199">
        <f t="shared" si="50"/>
        <v>0</v>
      </c>
      <c r="GP28" s="354"/>
      <c r="GQ28" s="134">
        <f>('[4]Проверочная  таблица'!OJ26+'[4]Проверочная  таблица'!OK26)/1000</f>
        <v>0</v>
      </c>
      <c r="GR28" s="134">
        <f>('[4]Проверочная  таблица'!OS26+'[4]Проверочная  таблица'!OT26)/1000</f>
        <v>0</v>
      </c>
      <c r="GS28" s="199">
        <f t="shared" si="51"/>
        <v>0</v>
      </c>
      <c r="GT28" s="354"/>
      <c r="GU28" s="134">
        <f>'[4]Проверочная  таблица'!AX26/1000</f>
        <v>0</v>
      </c>
      <c r="GV28" s="134">
        <f>'[4]Проверочная  таблица'!BD26/1000</f>
        <v>0</v>
      </c>
      <c r="GW28" s="199">
        <f t="shared" si="52"/>
        <v>0</v>
      </c>
      <c r="GX28" s="354"/>
      <c r="GY28" s="134">
        <f>('[4]Проверочная  таблица'!NV26+'[4]Проверочная  таблица'!NW26+'[4]Проверочная  таблица'!OL26+'[4]Проверочная  таблица'!OM26)/1000</f>
        <v>0</v>
      </c>
      <c r="GZ28" s="134">
        <f>('[4]Проверочная  таблица'!OC26+'[4]Проверочная  таблица'!OD26+'[4]Проверочная  таблица'!OU26+'[4]Проверочная  таблица'!OV26)/1000</f>
        <v>0</v>
      </c>
      <c r="HA28" s="199">
        <f t="shared" si="53"/>
        <v>0</v>
      </c>
      <c r="HB28" s="354"/>
      <c r="HC28" s="134">
        <f>('[4]Проверочная  таблица'!AY26+'[4]Проверочная  таблица'!AN26)/1000</f>
        <v>0</v>
      </c>
      <c r="HD28" s="134">
        <f>('[4]Проверочная  таблица'!AS26+'[4]Проверочная  таблица'!BE26)/1000</f>
        <v>0</v>
      </c>
      <c r="HE28" s="199">
        <f t="shared" si="54"/>
        <v>0</v>
      </c>
      <c r="HF28" s="354"/>
      <c r="HG28" s="134">
        <f>('[4]Проверочная  таблица'!NZ26+'[4]Проверочная  таблица'!OP26+'[4]Проверочная  таблица'!OA26+'[4]Проверочная  таблица'!OQ26)/1000</f>
        <v>9996.7154600000013</v>
      </c>
      <c r="HH28" s="134">
        <f>('[4]Проверочная  таблица'!OG26+'[4]Проверочная  таблица'!OY26+'[4]Проверочная  таблица'!OZ26+'[4]Проверочная  таблица'!OH26)/1000</f>
        <v>9996.7154600000013</v>
      </c>
      <c r="HI28" s="199">
        <f t="shared" si="55"/>
        <v>100</v>
      </c>
      <c r="HJ28" s="354"/>
      <c r="HK28" s="134">
        <f>('[4]Проверочная  таблица'!NX26+'[4]Проверочная  таблица'!NY26+'[4]Проверочная  таблица'!ON26+'[4]Проверочная  таблица'!OO26)/1000</f>
        <v>0</v>
      </c>
      <c r="HL28" s="134">
        <f>('[4]Проверочная  таблица'!OW26+'[4]Проверочная  таблица'!OX26+'[4]Проверочная  таблица'!OE26+'[4]Проверочная  таблица'!OF26)/1000</f>
        <v>0</v>
      </c>
      <c r="HM28" s="199">
        <f t="shared" si="56"/>
        <v>0</v>
      </c>
      <c r="HN28" s="354"/>
      <c r="HO28" s="134">
        <f>('[4]Проверочная  таблица'!AO26+'[4]Проверочная  таблица'!AZ26)/1000</f>
        <v>0</v>
      </c>
      <c r="HP28" s="134">
        <f>('[4]Проверочная  таблица'!AT26+'[4]Проверочная  таблица'!BF26)/1000</f>
        <v>0</v>
      </c>
      <c r="HQ28" s="199">
        <f t="shared" si="57"/>
        <v>0</v>
      </c>
      <c r="HR28" s="354"/>
      <c r="HS28" s="134">
        <f>'[4]Прочая  субсидия_МР  и  ГО'!AL22/1000</f>
        <v>521.45073000000002</v>
      </c>
      <c r="HT28" s="134">
        <f>'[4]Прочая  субсидия_МР  и  ГО'!AM22/1000</f>
        <v>521.45073000000002</v>
      </c>
      <c r="HU28" s="199">
        <f t="shared" si="58"/>
        <v>100</v>
      </c>
      <c r="HV28" s="354"/>
      <c r="HW28" s="134">
        <f>('[4]Проверочная  таблица'!CF26+'[4]Проверочная  таблица'!CP26)/1000</f>
        <v>0</v>
      </c>
      <c r="HX28" s="134">
        <f>('[4]Проверочная  таблица'!CK26+'[4]Проверочная  таблица'!CU26)/1000</f>
        <v>0</v>
      </c>
      <c r="HY28" s="199">
        <f t="shared" si="59"/>
        <v>0</v>
      </c>
      <c r="HZ28" s="354"/>
      <c r="IA28" s="134">
        <f>('[4]Проверочная  таблица'!CG26+'[4]Проверочная  таблица'!CQ26)/1000</f>
        <v>23341.728999999999</v>
      </c>
      <c r="IB28" s="134">
        <f>('[4]Проверочная  таблица'!CL26+'[4]Проверочная  таблица'!CV26)/1000</f>
        <v>23341.728999999999</v>
      </c>
      <c r="IC28" s="199">
        <f t="shared" si="60"/>
        <v>100</v>
      </c>
      <c r="ID28" s="354"/>
      <c r="IE28" s="134">
        <f>('[4]Прочая  субсидия_МР  и  ГО'!AN22+'[4]Прочая  субсидия_БП'!AR22)/1000</f>
        <v>0</v>
      </c>
      <c r="IF28" s="134">
        <f>('[4]Прочая  субсидия_МР  и  ГО'!AO22+'[4]Прочая  субсидия_БП'!AS22)/1000</f>
        <v>0</v>
      </c>
      <c r="IG28" s="199">
        <f t="shared" si="61"/>
        <v>0</v>
      </c>
      <c r="IH28" s="354"/>
      <c r="II28" s="134">
        <f>('[4]Проверочная  таблица'!CH26+'[4]Проверочная  таблица'!CR26)/1000</f>
        <v>0</v>
      </c>
      <c r="IJ28" s="134">
        <f>('[4]Проверочная  таблица'!CM26+'[4]Проверочная  таблица'!CW26)/1000</f>
        <v>0</v>
      </c>
      <c r="IK28" s="199">
        <f t="shared" si="62"/>
        <v>0</v>
      </c>
      <c r="IL28" s="354"/>
      <c r="IM28" s="134">
        <f>('[4]Проверочная  таблица'!CI26+'[4]Проверочная  таблица'!CS26)/1000</f>
        <v>0</v>
      </c>
      <c r="IN28" s="134">
        <f>('[4]Проверочная  таблица'!CN26+'[4]Проверочная  таблица'!CX26)/1000</f>
        <v>0</v>
      </c>
      <c r="IO28" s="199">
        <f t="shared" si="63"/>
        <v>0</v>
      </c>
      <c r="IP28" s="354"/>
      <c r="IQ28" s="134">
        <f>('[4]Прочая  субсидия_БП'!AX22+'[4]Прочая  субсидия_МР  и  ГО'!AP22)/1000</f>
        <v>0</v>
      </c>
      <c r="IR28" s="134">
        <f>('[4]Прочая  субсидия_БП'!AY22+'[4]Прочая  субсидия_МР  и  ГО'!AQ22)/1000</f>
        <v>0</v>
      </c>
      <c r="IS28" s="199">
        <f t="shared" si="64"/>
        <v>0</v>
      </c>
      <c r="IT28" s="354"/>
      <c r="IU28" s="134">
        <f>'[4]Прочая  субсидия_МР  и  ГО'!AR22/1000</f>
        <v>0</v>
      </c>
      <c r="IV28" s="134">
        <f>'[4]Прочая  субсидия_МР  и  ГО'!AS22/1000</f>
        <v>0</v>
      </c>
      <c r="IW28" s="199">
        <f t="shared" si="65"/>
        <v>0</v>
      </c>
      <c r="IX28" s="354"/>
      <c r="IY28" s="134">
        <f>'[4]Прочая  субсидия_МР  и  ГО'!AT22/1000</f>
        <v>0</v>
      </c>
      <c r="IZ28" s="134">
        <f>'[4]Прочая  субсидия_МР  и  ГО'!AU22/1000</f>
        <v>0</v>
      </c>
      <c r="JA28" s="199">
        <f t="shared" si="66"/>
        <v>0</v>
      </c>
      <c r="JB28" s="354"/>
      <c r="JC28" s="134">
        <f>('[4]Прочая  субсидия_МР  и  ГО'!AV22+'[4]Прочая  субсидия_БП'!BD22)/1000</f>
        <v>3150</v>
      </c>
      <c r="JD28" s="134">
        <f>('[4]Прочая  субсидия_МР  и  ГО'!AW22+'[4]Прочая  субсидия_БП'!BE22)/1000</f>
        <v>3150</v>
      </c>
      <c r="JE28" s="199">
        <f t="shared" si="67"/>
        <v>100</v>
      </c>
      <c r="JF28" s="354"/>
      <c r="JG28" s="134"/>
      <c r="JH28" s="134"/>
      <c r="JI28" s="199">
        <f t="shared" si="68"/>
        <v>0</v>
      </c>
      <c r="JJ28" s="354"/>
      <c r="JK28" s="134">
        <f>('[4]Прочая  субсидия_БП'!BJ22+'[4]Прочая  субсидия_МР  и  ГО'!AX22)/1000</f>
        <v>720</v>
      </c>
      <c r="JL28" s="134">
        <f>('[4]Прочая  субсидия_БП'!BK22+'[4]Прочая  субсидия_МР  и  ГО'!AY22)/1000</f>
        <v>527.44949999999994</v>
      </c>
      <c r="JM28" s="199">
        <f t="shared" si="69"/>
        <v>73.256874999999994</v>
      </c>
      <c r="JN28" s="354"/>
      <c r="JO28" s="134">
        <f>('[4]Прочая  субсидия_МР  и  ГО'!AZ22+'[4]Прочая  субсидия_БП'!BP22)/1000</f>
        <v>0</v>
      </c>
      <c r="JP28" s="134">
        <f>('[4]Прочая  субсидия_МР  и  ГО'!BA22+'[4]Прочая  субсидия_БП'!BQ22)/1000</f>
        <v>0</v>
      </c>
      <c r="JQ28" s="199">
        <f t="shared" si="70"/>
        <v>0</v>
      </c>
      <c r="JR28" s="354"/>
      <c r="JS28" s="134">
        <f>('[4]Прочая  субсидия_МР  и  ГО'!BB22+'[4]Прочая  субсидия_БП'!BV22)/1000</f>
        <v>2291.7445899999998</v>
      </c>
      <c r="JT28" s="134">
        <f>('[4]Прочая  субсидия_МР  и  ГО'!BC22+'[4]Прочая  субсидия_БП'!BW22)/1000</f>
        <v>2261.8195900000001</v>
      </c>
      <c r="JU28" s="199">
        <f t="shared" si="71"/>
        <v>98.694226218289032</v>
      </c>
      <c r="JV28" s="354"/>
      <c r="JW28" s="134">
        <f>('[4]Прочая  субсидия_БП'!CB22+'[4]Прочая  субсидия_МР  и  ГО'!BD22)/1000</f>
        <v>607.20119999999997</v>
      </c>
      <c r="JX28" s="134">
        <f>('[4]Прочая  субсидия_БП'!CC22+'[4]Прочая  субсидия_МР  и  ГО'!BE22)/1000</f>
        <v>607.20119999999997</v>
      </c>
      <c r="JY28" s="199">
        <f t="shared" si="72"/>
        <v>100</v>
      </c>
      <c r="JZ28" s="354"/>
      <c r="KA28" s="134">
        <f>('[4]Проверочная  таблица'!LH26+'[4]Проверочная  таблица'!LI26+'[4]Проверочная  таблица'!LV26+'[4]Проверочная  таблица'!LW26)/1000</f>
        <v>0</v>
      </c>
      <c r="KB28" s="134">
        <f>('[4]Проверочная  таблица'!LO26+'[4]Проверочная  таблица'!LP26+'[4]Проверочная  таблица'!MA26+'[4]Проверочная  таблица'!MB26)/1000</f>
        <v>0</v>
      </c>
      <c r="KC28" s="199">
        <f t="shared" si="73"/>
        <v>0</v>
      </c>
      <c r="KD28" s="354"/>
      <c r="KE28" s="134">
        <f>('[4]Проверочная  таблица'!LK26+'[4]Проверочная  таблица'!LJ26+'[4]Проверочная  таблица'!LY26+'[4]Проверочная  таблица'!LX26)/1000</f>
        <v>0</v>
      </c>
      <c r="KF28" s="134">
        <f>('[4]Проверочная  таблица'!LR26+'[4]Проверочная  таблица'!LQ26+'[4]Проверочная  таблица'!MD26+'[4]Проверочная  таблица'!MC26)/1000</f>
        <v>0</v>
      </c>
      <c r="KG28" s="199">
        <f t="shared" si="74"/>
        <v>0</v>
      </c>
      <c r="KH28" s="354"/>
      <c r="KI28" s="134">
        <f>('[4]Проверочная  таблица'!LL26+'[4]Проверочная  таблица'!LM26)/1000</f>
        <v>0</v>
      </c>
      <c r="KJ28" s="134">
        <f>('[4]Проверочная  таблица'!LS26+'[4]Проверочная  таблица'!LT26)/1000</f>
        <v>0</v>
      </c>
      <c r="KK28" s="199">
        <f t="shared" si="75"/>
        <v>0</v>
      </c>
      <c r="KL28" s="354"/>
      <c r="KM28" s="134">
        <f>('[4]Прочая  субсидия_МР  и  ГО'!BF22+'[4]Прочая  субсидия_БП'!CH22)/1000</f>
        <v>20992.223999999998</v>
      </c>
      <c r="KN28" s="134">
        <f>('[4]Прочая  субсидия_МР  и  ГО'!BG22+'[4]Прочая  субсидия_БП'!CI22)/1000</f>
        <v>20992.223999999998</v>
      </c>
      <c r="KO28" s="199">
        <f t="shared" si="76"/>
        <v>100</v>
      </c>
      <c r="KP28" s="354"/>
      <c r="KQ28" s="134">
        <f>('[4]Прочая  субсидия_МР  и  ГО'!BH22+'[4]Прочая  субсидия_БП'!CN22)/1000</f>
        <v>7388.8400899999997</v>
      </c>
      <c r="KR28" s="134">
        <f>('[4]Прочая  субсидия_МР  и  ГО'!BI22+'[4]Прочая  субсидия_БП'!CO22)/1000</f>
        <v>7388.8400899999997</v>
      </c>
      <c r="KS28" s="199">
        <f t="shared" si="77"/>
        <v>100</v>
      </c>
      <c r="KT28" s="354"/>
      <c r="KU28" s="201">
        <f>'[4]Проверочная  таблица'!QK26/1000</f>
        <v>22140.864320000001</v>
      </c>
      <c r="KV28" s="201">
        <f>'[4]Проверочная  таблица'!QL26/1000</f>
        <v>22140.864320000001</v>
      </c>
      <c r="KW28" s="202">
        <f t="shared" si="78"/>
        <v>100</v>
      </c>
      <c r="KY28" s="203">
        <f>C28-'[5]Сводная  таблица'!F23/1000</f>
        <v>0</v>
      </c>
      <c r="KZ28" s="203">
        <f>C28-'[4]Проверочная  таблица'!AI26/1000</f>
        <v>0</v>
      </c>
    </row>
    <row r="29" spans="1:312" ht="21.75" customHeight="1">
      <c r="A29" s="135" t="s">
        <v>44</v>
      </c>
      <c r="B29" s="158">
        <f t="shared" si="4"/>
        <v>0</v>
      </c>
      <c r="C29" s="509">
        <f>K29+O29+S29+W29+AA29+AM29+AE29+AU29+AI29+AY29+BC29+BG29+BK29+BO29+BS29+CE29+CI29+CM29+CQ29+CU29+CY29+DC29+DG29+DK29+DO29+DS29+DW29+EI29+EQ29+EU29+FC29+FG29+FW29+FK29+FS29+GA29+GE29+GI29+GM29+GQ29+GY29+HC29+HG29+HK29+HO29+HS29+HW29+IA29+IM29+IE29+IQ29+IU29+IY29+JC29+JK29+JO29+JS29+JW29+KA29+KE29+KM29+KQ29+KU29+BW29+GU29+II29+EE29+KI29+EM29+EY29+EA29+FO29</f>
        <v>525408.08199999994</v>
      </c>
      <c r="D29" s="158">
        <f>L29+P29+T29+X29+AB29+AN29+AF29+AV29+AJ29+AZ29+BD29+BH29+BL29+BP29+BT29+CF29+CJ29+CN29+CR29+CV29+CZ29+DD29+DH29+DL29+DP29+DT29+DX29+EJ29+ER29+EV29+FD29+FH29+FX29+FL29+FT29+GB29+GF29+GJ29+GN29+GR29+GZ29+HD29+HH29+HL29+HP29+HT29+HX29+IB29+IN29+IF29+IR29+IV29+IZ29+JD29+JL29+JP29+JT29+JX29+KB29+KF29+KN29+KR29+KV29+BX29+GV29+IJ29+EF29+KJ29+EN29+EZ29+EB29+FP29</f>
        <v>524184.38644999993</v>
      </c>
      <c r="E29" s="157">
        <f>'[3]Исполнение для администрации_КБ'!Q29</f>
        <v>525408.08199999994</v>
      </c>
      <c r="F29" s="156">
        <f t="shared" si="5"/>
        <v>0</v>
      </c>
      <c r="G29" s="204">
        <f>'[3]Исполнение для администрации_КБ'!R29</f>
        <v>524184.38644999993</v>
      </c>
      <c r="H29" s="204">
        <f t="shared" si="6"/>
        <v>0</v>
      </c>
      <c r="I29" s="205">
        <f t="shared" si="7"/>
        <v>99.767096169259148</v>
      </c>
      <c r="J29" s="354"/>
      <c r="K29" s="134">
        <f>'[4]Проверочная  таблица'!DV27/1000</f>
        <v>0</v>
      </c>
      <c r="L29" s="134">
        <f>'[4]Проверочная  таблица'!ED27/1000</f>
        <v>0</v>
      </c>
      <c r="M29" s="199">
        <f t="shared" si="8"/>
        <v>0</v>
      </c>
      <c r="N29" s="354"/>
      <c r="O29" s="134">
        <f>('[4]Проверочная  таблица'!DW27+'[4]Проверочная  таблица'!DX27)/1000</f>
        <v>0</v>
      </c>
      <c r="P29" s="134">
        <f>('[4]Проверочная  таблица'!EE27+'[4]Проверочная  таблица'!EF27)/1000</f>
        <v>0</v>
      </c>
      <c r="Q29" s="199">
        <f t="shared" si="9"/>
        <v>0</v>
      </c>
      <c r="R29" s="199"/>
      <c r="S29" s="200">
        <f>('[4]Проверочная  таблица'!DY27+'[4]Проверочная  таблица'!DZ27)/1000</f>
        <v>2558.8564000000001</v>
      </c>
      <c r="T29" s="134">
        <f>('[4]Проверочная  таблица'!EG27+'[4]Проверочная  таблица'!EH27)/1000</f>
        <v>2558.8564000000001</v>
      </c>
      <c r="U29" s="199">
        <f t="shared" si="10"/>
        <v>100</v>
      </c>
      <c r="V29" s="199"/>
      <c r="W29" s="200">
        <f>'[4]Проверочная  таблица'!EA27/1000</f>
        <v>0</v>
      </c>
      <c r="X29" s="134">
        <f>'[4]Проверочная  таблица'!EI27/1000</f>
        <v>0</v>
      </c>
      <c r="Y29" s="199">
        <f t="shared" si="11"/>
        <v>0</v>
      </c>
      <c r="Z29" s="199"/>
      <c r="AA29" s="200">
        <f>('[4]Проверочная  таблица'!EB27+'[4]Проверочная  таблица'!EL27)/1000</f>
        <v>351.5625</v>
      </c>
      <c r="AB29" s="134">
        <f>('[4]Проверочная  таблица'!EJ27+'[4]Проверочная  таблица'!EN27)/1000</f>
        <v>351.5625</v>
      </c>
      <c r="AC29" s="199">
        <f t="shared" si="12"/>
        <v>100</v>
      </c>
      <c r="AD29" s="199"/>
      <c r="AE29" s="134">
        <f>('[4]Проверочная  таблица'!FF27+'[4]Проверочная  таблица'!FG27)/1000</f>
        <v>2864.4</v>
      </c>
      <c r="AF29" s="134">
        <f>('[4]Проверочная  таблица'!FK27+'[4]Проверочная  таблица'!FL27)/1000</f>
        <v>2864.4</v>
      </c>
      <c r="AG29" s="199">
        <f t="shared" si="13"/>
        <v>100</v>
      </c>
      <c r="AH29" s="354"/>
      <c r="AI29" s="134">
        <f>('[4]Проверочная  таблица'!FH27+'[4]Проверочная  таблица'!FI27)/1000</f>
        <v>0</v>
      </c>
      <c r="AJ29" s="134">
        <f>('[4]Проверочная  таблица'!FM27+'[4]Проверочная  таблица'!FN27)/1000</f>
        <v>0</v>
      </c>
      <c r="AK29" s="199">
        <f t="shared" si="0"/>
        <v>0</v>
      </c>
      <c r="AL29" s="354"/>
      <c r="AM29" s="134">
        <f>('[4]Прочая  субсидия_МР  и  ГО'!D23)/1000</f>
        <v>264</v>
      </c>
      <c r="AN29" s="134">
        <f>('[4]Прочая  субсидия_МР  и  ГО'!E23)/1000</f>
        <v>264</v>
      </c>
      <c r="AO29" s="199">
        <f t="shared" si="14"/>
        <v>100</v>
      </c>
      <c r="AP29" s="354"/>
      <c r="AQ29" s="134"/>
      <c r="AR29" s="134"/>
      <c r="AS29" s="199">
        <f t="shared" si="15"/>
        <v>0</v>
      </c>
      <c r="AT29" s="354"/>
      <c r="AU29" s="134">
        <f>'[4]Прочая  субсидия_МР  и  ГО'!F23/1000</f>
        <v>0</v>
      </c>
      <c r="AV29" s="134">
        <f>'[4]Прочая  субсидия_МР  и  ГО'!G23/1000</f>
        <v>0</v>
      </c>
      <c r="AW29" s="199">
        <f t="shared" si="16"/>
        <v>0</v>
      </c>
      <c r="AX29" s="354"/>
      <c r="AY29" s="134">
        <f>'[4]Прочая  субсидия_МР  и  ГО'!H23/1000</f>
        <v>7209.5699599999998</v>
      </c>
      <c r="AZ29" s="134">
        <f>'[4]Прочая  субсидия_МР  и  ГО'!I23/1000</f>
        <v>7209.5699599999998</v>
      </c>
      <c r="BA29" s="199">
        <f t="shared" si="17"/>
        <v>100</v>
      </c>
      <c r="BB29" s="354"/>
      <c r="BC29" s="134">
        <f>'[4]Прочая  субсидия_МР  и  ГО'!J23/1000</f>
        <v>118.3844</v>
      </c>
      <c r="BD29" s="134">
        <f>'[4]Прочая  субсидия_МР  и  ГО'!K23/1000</f>
        <v>118.3844</v>
      </c>
      <c r="BE29" s="199">
        <f t="shared" si="18"/>
        <v>100</v>
      </c>
      <c r="BF29" s="354"/>
      <c r="BG29" s="134">
        <f>'[4]Прочая  субсидия_МР  и  ГО'!L23/1000</f>
        <v>0</v>
      </c>
      <c r="BH29" s="134">
        <f>'[4]Прочая  субсидия_МР  и  ГО'!M23/1000</f>
        <v>0</v>
      </c>
      <c r="BI29" s="199">
        <f t="shared" si="19"/>
        <v>0</v>
      </c>
      <c r="BJ29" s="354"/>
      <c r="BK29" s="134">
        <f>'[4]Проверочная  таблица'!ES27/1000</f>
        <v>0</v>
      </c>
      <c r="BL29" s="134">
        <f>'[4]Проверочная  таблица'!EV27/1000</f>
        <v>0</v>
      </c>
      <c r="BM29" s="199">
        <f t="shared" si="20"/>
        <v>0</v>
      </c>
      <c r="BN29" s="354"/>
      <c r="BO29" s="134">
        <f>'[4]Проверочная  таблица'!FO27/1000</f>
        <v>0</v>
      </c>
      <c r="BP29" s="134">
        <f>'[4]Проверочная  таблица'!FR27/1000</f>
        <v>0</v>
      </c>
      <c r="BQ29" s="199">
        <f t="shared" si="21"/>
        <v>0</v>
      </c>
      <c r="BR29" s="354"/>
      <c r="BS29" s="134">
        <f>('[4]Проверочная  таблица'!KB27+'[4]Проверочная  таблица'!KC27)/1000</f>
        <v>217157.1</v>
      </c>
      <c r="BT29" s="134">
        <f>('[4]Проверочная  таблица'!KG27+'[4]Проверочная  таблица'!KH27)/1000</f>
        <v>217157.1</v>
      </c>
      <c r="BU29" s="199">
        <f t="shared" si="22"/>
        <v>100</v>
      </c>
      <c r="BV29" s="354"/>
      <c r="BW29" s="134">
        <f>('[4]Проверочная  таблица'!KD27+'[4]Проверочная  таблица'!KE27)/1000</f>
        <v>0</v>
      </c>
      <c r="BX29" s="134">
        <f>('[4]Проверочная  таблица'!KI27+'[4]Проверочная  таблица'!KJ27)/1000</f>
        <v>0</v>
      </c>
      <c r="BY29" s="199">
        <f t="shared" si="23"/>
        <v>0</v>
      </c>
      <c r="BZ29" s="354"/>
      <c r="CA29" s="134"/>
      <c r="CB29" s="134"/>
      <c r="CC29" s="199">
        <f t="shared" si="1"/>
        <v>0</v>
      </c>
      <c r="CD29" s="354"/>
      <c r="CE29" s="134">
        <f>('[4]Проверочная  таблица'!IL27+'[4]Проверочная  таблица'!IM27+'[4]Проверочная  таблица'!HX27+'[4]Проверочная  таблица'!HY27)/1000</f>
        <v>0</v>
      </c>
      <c r="CF29" s="134">
        <f>('[4]Проверочная  таблица'!IE27+'[4]Проверочная  таблица'!IF27+'[4]Проверочная  таблица'!IS27+'[4]Проверочная  таблица'!IT27)/1000</f>
        <v>0</v>
      </c>
      <c r="CG29" s="199">
        <f t="shared" si="2"/>
        <v>0</v>
      </c>
      <c r="CH29" s="354"/>
      <c r="CI29" s="134">
        <f>('[4]Прочая  субсидия_МР  и  ГО'!N23+'[4]Прочая  субсидия_БП'!H23)/1000</f>
        <v>9.6479200000000009</v>
      </c>
      <c r="CJ29" s="134">
        <f>('[4]Прочая  субсидия_МР  и  ГО'!O23+'[4]Прочая  субсидия_БП'!I23)/1000</f>
        <v>9.6479200000000009</v>
      </c>
      <c r="CK29" s="199">
        <f t="shared" si="24"/>
        <v>100</v>
      </c>
      <c r="CL29" s="354"/>
      <c r="CM29" s="134">
        <f>('[4]Проверочная  таблица'!AL27+'[4]Проверочная  таблица'!AV27)/1000</f>
        <v>0</v>
      </c>
      <c r="CN29" s="134">
        <f>('[4]Проверочная  таблица'!AQ27+'[4]Проверочная  таблица'!BB27)/1000</f>
        <v>0</v>
      </c>
      <c r="CO29" s="199">
        <f t="shared" si="25"/>
        <v>0</v>
      </c>
      <c r="CP29" s="354"/>
      <c r="CQ29" s="134">
        <f>('[4]Проверочная  таблица'!HZ27+'[4]Проверочная  таблица'!IA27+'[4]Проверочная  таблица'!IN27+'[4]Проверочная  таблица'!IO27)/1000</f>
        <v>84.77355</v>
      </c>
      <c r="CR29" s="134">
        <f>('[4]Проверочная  таблица'!IG27+'[4]Проверочная  таблица'!IH27+'[4]Проверочная  таблица'!IU27+'[4]Проверочная  таблица'!IV27)/1000</f>
        <v>84.77355</v>
      </c>
      <c r="CS29" s="199">
        <f t="shared" si="26"/>
        <v>100</v>
      </c>
      <c r="CT29" s="354"/>
      <c r="CU29" s="134">
        <f>('[4]Проверочная  таблица'!IB27+'[4]Проверочная  таблица'!IC27+'[4]Проверочная  таблица'!IP27+'[4]Проверочная  таблица'!IQ27)/1000</f>
        <v>0</v>
      </c>
      <c r="CV29" s="134">
        <f>('[4]Проверочная  таблица'!IW27+'[4]Проверочная  таблица'!IX27+'[4]Проверочная  таблица'!II27+'[4]Проверочная  таблица'!IJ27)/1000</f>
        <v>0</v>
      </c>
      <c r="CW29" s="199">
        <f t="shared" si="27"/>
        <v>0</v>
      </c>
      <c r="CX29" s="354"/>
      <c r="CY29" s="134">
        <f>('[4]Проверочная  таблица'!GY27+'[4]Проверочная  таблица'!HE27)/1000</f>
        <v>1600</v>
      </c>
      <c r="CZ29" s="134">
        <f>('[4]Проверочная  таблица'!HB27+'[4]Проверочная  таблица'!HH27)/1000</f>
        <v>1600</v>
      </c>
      <c r="DA29" s="199">
        <f t="shared" si="28"/>
        <v>100</v>
      </c>
      <c r="DB29" s="354"/>
      <c r="DC29" s="134">
        <f>('[4]Проверочная  таблица'!GS27)/1000</f>
        <v>0</v>
      </c>
      <c r="DD29" s="134">
        <f>('[4]Проверочная  таблица'!GV27)/1000</f>
        <v>0</v>
      </c>
      <c r="DE29" s="199">
        <f t="shared" si="3"/>
        <v>0</v>
      </c>
      <c r="DF29" s="354"/>
      <c r="DG29" s="134">
        <f>'[4]Прочая  субсидия_МР  и  ГО'!P23/1000</f>
        <v>196.42635000000001</v>
      </c>
      <c r="DH29" s="134">
        <f>'[4]Прочая  субсидия_МР  и  ГО'!Q23/1000</f>
        <v>196.42635000000001</v>
      </c>
      <c r="DI29" s="199">
        <f t="shared" si="29"/>
        <v>100</v>
      </c>
      <c r="DJ29" s="354"/>
      <c r="DK29" s="134">
        <f>'[4]Прочая  субсидия_МР  и  ГО'!R23/1000</f>
        <v>453.69740000000002</v>
      </c>
      <c r="DL29" s="134">
        <f>'[4]Прочая  субсидия_МР  и  ГО'!S23/1000</f>
        <v>453.69740000000002</v>
      </c>
      <c r="DM29" s="199">
        <f t="shared" si="30"/>
        <v>100</v>
      </c>
      <c r="DN29" s="354"/>
      <c r="DO29" s="134">
        <f>'[4]Прочая  субсидия_МР  и  ГО'!T23/1000</f>
        <v>294.83999999999997</v>
      </c>
      <c r="DP29" s="134">
        <f>'[4]Прочая  субсидия_МР  и  ГО'!U23/1000</f>
        <v>294.83999999999997</v>
      </c>
      <c r="DQ29" s="199">
        <f t="shared" si="31"/>
        <v>100</v>
      </c>
      <c r="DR29" s="354"/>
      <c r="DS29" s="134">
        <f>('[4]Прочая  субсидия_МР  и  ГО'!V23+'[4]Прочая  субсидия_БП'!N23)/1000</f>
        <v>315</v>
      </c>
      <c r="DT29" s="134">
        <f>('[4]Прочая  субсидия_МР  и  ГО'!W23+'[4]Прочая  субсидия_БП'!O23)/1000</f>
        <v>315</v>
      </c>
      <c r="DU29" s="199">
        <f t="shared" si="32"/>
        <v>100</v>
      </c>
      <c r="DV29" s="354"/>
      <c r="DW29" s="134">
        <f>('[4]Проверочная  таблица'!AM27+'[4]Проверочная  таблица'!AW27+'[4]Прочая  субсидия_МР  и  ГО'!X23+'[4]Прочая  субсидия_БП'!T23)/1000</f>
        <v>95521.411999999997</v>
      </c>
      <c r="DX29" s="134">
        <f>('[4]Проверочная  таблица'!AR27+'[4]Проверочная  таблица'!BC27+'[4]Прочая  субсидия_МР  и  ГО'!Y23+'[4]Прочая  субсидия_БП'!U23)/1000</f>
        <v>94985.126080000002</v>
      </c>
      <c r="DY29" s="199">
        <f t="shared" si="33"/>
        <v>99.43856994073748</v>
      </c>
      <c r="DZ29" s="354"/>
      <c r="EA29" s="134">
        <f>'[4]Проверочная  таблица'!DC27/1000</f>
        <v>0</v>
      </c>
      <c r="EB29" s="134">
        <f>'[4]Проверочная  таблица'!DD27/1000</f>
        <v>0</v>
      </c>
      <c r="EC29" s="199">
        <f t="shared" si="34"/>
        <v>0</v>
      </c>
      <c r="ED29" s="354"/>
      <c r="EE29" s="134">
        <f>('[4]Проверочная  таблица'!DE27+'[4]Проверочная  таблица'!DG27)/1000</f>
        <v>0</v>
      </c>
      <c r="EF29" s="134">
        <f>('[4]Проверочная  таблица'!DF27+'[4]Проверочная  таблица'!DH27)/1000</f>
        <v>0</v>
      </c>
      <c r="EG29" s="199">
        <f t="shared" si="35"/>
        <v>0</v>
      </c>
      <c r="EH29" s="354"/>
      <c r="EI29" s="134">
        <f>('[4]Проверочная  таблица'!DM27+'[4]Проверочная  таблица'!DO27)/1000</f>
        <v>0</v>
      </c>
      <c r="EJ29" s="134">
        <f>('[4]Проверочная  таблица'!DP27+'[4]Проверочная  таблица'!DN27)/1000</f>
        <v>0</v>
      </c>
      <c r="EK29" s="199">
        <f t="shared" si="36"/>
        <v>0</v>
      </c>
      <c r="EL29" s="354"/>
      <c r="EM29" s="134">
        <f>'[4]Проверочная  таблица'!EY27/1000</f>
        <v>0</v>
      </c>
      <c r="EN29" s="134">
        <f>'[4]Проверочная  таблица'!FB27/1000</f>
        <v>0</v>
      </c>
      <c r="EO29" s="199">
        <f t="shared" si="37"/>
        <v>0</v>
      </c>
      <c r="EP29" s="354"/>
      <c r="EQ29" s="134">
        <f>'[4]Прочая  субсидия_МР  и  ГО'!Z23/1000</f>
        <v>137.25635</v>
      </c>
      <c r="ER29" s="134">
        <f>'[4]Прочая  субсидия_МР  и  ГО'!AA23/1000</f>
        <v>137.25635</v>
      </c>
      <c r="ES29" s="199">
        <f t="shared" si="38"/>
        <v>100</v>
      </c>
      <c r="ET29" s="354"/>
      <c r="EU29" s="134">
        <f>('[4]Прочая  субсидия_МР  и  ГО'!AB23+'[4]Прочая  субсидия_БП'!Z23)/1000</f>
        <v>135.1</v>
      </c>
      <c r="EV29" s="134">
        <f>('[4]Прочая  субсидия_МР  и  ГО'!AC23+'[4]Прочая  субсидия_БП'!AA23)/1000</f>
        <v>135.1</v>
      </c>
      <c r="EW29" s="199">
        <f t="shared" si="39"/>
        <v>100</v>
      </c>
      <c r="EX29" s="354"/>
      <c r="EY29" s="134">
        <f>('[4]Проверочная  таблица'!FV27+'[4]Проверочная  таблица'!FW27+'[4]Проверочная  таблица'!GB27+'[4]Проверочная  таблица'!GC27)/1000</f>
        <v>605.99831000000006</v>
      </c>
      <c r="EZ29" s="134">
        <f>('[4]Проверочная  таблица'!FY27+'[4]Проверочная  таблица'!FZ27+'[4]Проверочная  таблица'!GE27+'[4]Проверочная  таблица'!GF27)/1000</f>
        <v>0</v>
      </c>
      <c r="FA29" s="199">
        <f t="shared" si="40"/>
        <v>0</v>
      </c>
      <c r="FB29" s="354"/>
      <c r="FC29" s="134">
        <f>('[4]Прочая  субсидия_БП'!AF23+'[4]Прочая  субсидия_МР  и  ГО'!AD23)/1000</f>
        <v>350</v>
      </c>
      <c r="FD29" s="134">
        <f>('[4]Прочая  субсидия_БП'!AG23+'[4]Прочая  субсидия_МР  и  ГО'!AE23)/1000</f>
        <v>350</v>
      </c>
      <c r="FE29" s="199">
        <f t="shared" si="41"/>
        <v>100</v>
      </c>
      <c r="FF29" s="354"/>
      <c r="FG29" s="134">
        <f>'[4]Проверочная  таблица'!KL27/1000</f>
        <v>698.78075999999999</v>
      </c>
      <c r="FH29" s="134">
        <f>'[4]Проверочная  таблица'!KS27/1000</f>
        <v>698.78075999999999</v>
      </c>
      <c r="FI29" s="199">
        <f t="shared" si="42"/>
        <v>100</v>
      </c>
      <c r="FJ29" s="354"/>
      <c r="FK29" s="134">
        <f>('[4]Проверочная  таблица'!KM27+'[4]Проверочная  таблица'!KN27)/1000</f>
        <v>0</v>
      </c>
      <c r="FL29" s="134">
        <f>('[4]Проверочная  таблица'!KT27+'[4]Проверочная  таблица'!KU27)/1000</f>
        <v>0</v>
      </c>
      <c r="FM29" s="199">
        <f t="shared" si="43"/>
        <v>0</v>
      </c>
      <c r="FN29" s="354"/>
      <c r="FO29" s="134">
        <f>'[4]Проверочная  таблица'!KO27/1000</f>
        <v>0</v>
      </c>
      <c r="FP29" s="134">
        <f>'[4]Проверочная  таблица'!KV27/1000</f>
        <v>0</v>
      </c>
      <c r="FQ29" s="199">
        <f t="shared" si="44"/>
        <v>0</v>
      </c>
      <c r="FR29" s="354"/>
      <c r="FS29" s="134">
        <f>'[4]Проверочная  таблица'!KZ27/1000</f>
        <v>0</v>
      </c>
      <c r="FT29" s="134">
        <f>'[4]Проверочная  таблица'!LB27/1000</f>
        <v>0</v>
      </c>
      <c r="FU29" s="199">
        <f t="shared" si="45"/>
        <v>0</v>
      </c>
      <c r="FV29" s="354"/>
      <c r="FW29" s="134">
        <f>('[4]Проверочная  таблица'!KP27+'[4]Проверочная  таблица'!KQ27)/1000</f>
        <v>0</v>
      </c>
      <c r="FX29" s="134">
        <f>('[4]Проверочная  таблица'!KW27+'[4]Проверочная  таблица'!KX27)/1000</f>
        <v>0</v>
      </c>
      <c r="FY29" s="199">
        <f t="shared" si="46"/>
        <v>0</v>
      </c>
      <c r="FZ29" s="354"/>
      <c r="GA29" s="134">
        <f>('[4]Прочая  субсидия_МР  и  ГО'!AF23+'[4]Прочая  субсидия_БП'!AL23)/1000</f>
        <v>2547.6419999999998</v>
      </c>
      <c r="GB29" s="134">
        <f>('[4]Прочая  субсидия_МР  и  ГО'!AG23+'[4]Прочая  субсидия_БП'!AM23)/1000</f>
        <v>2507.13168</v>
      </c>
      <c r="GC29" s="199">
        <f t="shared" si="47"/>
        <v>98.409889615573931</v>
      </c>
      <c r="GD29" s="354"/>
      <c r="GE29" s="134">
        <f>('[4]Прочая  субсидия_МР  и  ГО'!AH23)/1000</f>
        <v>0</v>
      </c>
      <c r="GF29" s="134">
        <f>('[4]Прочая  субсидия_МР  и  ГО'!AI23)/1000</f>
        <v>0</v>
      </c>
      <c r="GG29" s="199">
        <f t="shared" si="48"/>
        <v>0</v>
      </c>
      <c r="GH29" s="354"/>
      <c r="GI29" s="134">
        <f>'[4]Прочая  субсидия_МР  и  ГО'!AJ23/1000</f>
        <v>0</v>
      </c>
      <c r="GJ29" s="134">
        <f>'[4]Прочая  субсидия_МР  и  ГО'!AK23/1000</f>
        <v>0</v>
      </c>
      <c r="GK29" s="199">
        <f t="shared" si="49"/>
        <v>0</v>
      </c>
      <c r="GL29" s="354"/>
      <c r="GM29" s="134">
        <f>('[4]Проверочная  таблица'!ND27+'[4]Проверочная  таблица'!NE27)/1000</f>
        <v>0</v>
      </c>
      <c r="GN29" s="134">
        <f>('[4]Проверочная  таблица'!NG27+'[4]Проверочная  таблица'!NH27)/1000</f>
        <v>0</v>
      </c>
      <c r="GO29" s="199">
        <f t="shared" si="50"/>
        <v>0</v>
      </c>
      <c r="GP29" s="354"/>
      <c r="GQ29" s="134">
        <f>('[4]Проверочная  таблица'!OJ27+'[4]Проверочная  таблица'!OK27)/1000</f>
        <v>0</v>
      </c>
      <c r="GR29" s="134">
        <f>('[4]Проверочная  таблица'!OS27+'[4]Проверочная  таблица'!OT27)/1000</f>
        <v>0</v>
      </c>
      <c r="GS29" s="199">
        <f t="shared" si="51"/>
        <v>0</v>
      </c>
      <c r="GT29" s="354"/>
      <c r="GU29" s="134">
        <f>'[4]Проверочная  таблица'!AX27/1000</f>
        <v>0</v>
      </c>
      <c r="GV29" s="134">
        <f>'[4]Проверочная  таблица'!BD27/1000</f>
        <v>0</v>
      </c>
      <c r="GW29" s="199">
        <f t="shared" si="52"/>
        <v>0</v>
      </c>
      <c r="GX29" s="354"/>
      <c r="GY29" s="134">
        <f>('[4]Проверочная  таблица'!NV27+'[4]Проверочная  таблица'!NW27+'[4]Проверочная  таблица'!OL27+'[4]Проверочная  таблица'!OM27)/1000</f>
        <v>0</v>
      </c>
      <c r="GZ29" s="134">
        <f>('[4]Проверочная  таблица'!OC27+'[4]Проверочная  таблица'!OD27+'[4]Проверочная  таблица'!OU27+'[4]Проверочная  таблица'!OV27)/1000</f>
        <v>0</v>
      </c>
      <c r="HA29" s="199">
        <f t="shared" si="53"/>
        <v>0</v>
      </c>
      <c r="HB29" s="354"/>
      <c r="HC29" s="134">
        <f>('[4]Проверочная  таблица'!AY27+'[4]Проверочная  таблица'!AN27)/1000</f>
        <v>0</v>
      </c>
      <c r="HD29" s="134">
        <f>('[4]Проверочная  таблица'!AS27+'[4]Проверочная  таблица'!BE27)/1000</f>
        <v>0</v>
      </c>
      <c r="HE29" s="199">
        <f t="shared" si="54"/>
        <v>0</v>
      </c>
      <c r="HF29" s="354"/>
      <c r="HG29" s="134">
        <f>('[4]Проверочная  таблица'!NZ27+'[4]Проверочная  таблица'!OP27+'[4]Проверочная  таблица'!OA27+'[4]Проверочная  таблица'!OQ27)/1000</f>
        <v>0</v>
      </c>
      <c r="HH29" s="134">
        <f>('[4]Проверочная  таблица'!OG27+'[4]Проверочная  таблица'!OY27+'[4]Проверочная  таблица'!OZ27+'[4]Проверочная  таблица'!OH27)/1000</f>
        <v>0</v>
      </c>
      <c r="HI29" s="199">
        <f t="shared" si="55"/>
        <v>0</v>
      </c>
      <c r="HJ29" s="354"/>
      <c r="HK29" s="134">
        <f>('[4]Проверочная  таблица'!NX27+'[4]Проверочная  таблица'!NY27+'[4]Проверочная  таблица'!ON27+'[4]Проверочная  таблица'!OO27)/1000</f>
        <v>0</v>
      </c>
      <c r="HL29" s="134">
        <f>('[4]Проверочная  таблица'!OW27+'[4]Проверочная  таблица'!OX27+'[4]Проверочная  таблица'!OE27+'[4]Проверочная  таблица'!OF27)/1000</f>
        <v>0</v>
      </c>
      <c r="HM29" s="199">
        <f t="shared" si="56"/>
        <v>0</v>
      </c>
      <c r="HN29" s="354"/>
      <c r="HO29" s="134">
        <f>('[4]Проверочная  таблица'!AO27+'[4]Проверочная  таблица'!AZ27)/1000</f>
        <v>0</v>
      </c>
      <c r="HP29" s="134">
        <f>('[4]Проверочная  таблица'!AT27+'[4]Проверочная  таблица'!BF27)/1000</f>
        <v>0</v>
      </c>
      <c r="HQ29" s="199">
        <f t="shared" si="57"/>
        <v>0</v>
      </c>
      <c r="HR29" s="354"/>
      <c r="HS29" s="134">
        <f>'[4]Прочая  субсидия_МР  и  ГО'!AL23/1000</f>
        <v>1662.41335</v>
      </c>
      <c r="HT29" s="134">
        <f>'[4]Прочая  субсидия_МР  и  ГО'!AM23/1000</f>
        <v>1662.41335</v>
      </c>
      <c r="HU29" s="199">
        <f t="shared" si="58"/>
        <v>100</v>
      </c>
      <c r="HV29" s="354"/>
      <c r="HW29" s="134">
        <f>('[4]Проверочная  таблица'!CF27+'[4]Проверочная  таблица'!CP27)/1000</f>
        <v>0</v>
      </c>
      <c r="HX29" s="134">
        <f>('[4]Проверочная  таблица'!CK27+'[4]Проверочная  таблица'!CU27)/1000</f>
        <v>0</v>
      </c>
      <c r="HY29" s="199">
        <f t="shared" si="59"/>
        <v>0</v>
      </c>
      <c r="HZ29" s="354"/>
      <c r="IA29" s="134">
        <f>('[4]Проверочная  таблица'!CG27+'[4]Проверочная  таблица'!CQ27)/1000</f>
        <v>68545.445160000003</v>
      </c>
      <c r="IB29" s="134">
        <f>('[4]Проверочная  таблица'!CL27+'[4]Проверочная  таблица'!CV27)/1000</f>
        <v>68524.810519999999</v>
      </c>
      <c r="IC29" s="199">
        <f t="shared" si="60"/>
        <v>99.969896409671222</v>
      </c>
      <c r="ID29" s="354"/>
      <c r="IE29" s="134">
        <f>('[4]Прочая  субсидия_МР  и  ГО'!AN23+'[4]Прочая  субсидия_БП'!AR23)/1000</f>
        <v>0</v>
      </c>
      <c r="IF29" s="134">
        <f>('[4]Прочая  субсидия_МР  и  ГО'!AO23+'[4]Прочая  субсидия_БП'!AS23)/1000</f>
        <v>0</v>
      </c>
      <c r="IG29" s="199">
        <f t="shared" si="61"/>
        <v>0</v>
      </c>
      <c r="IH29" s="354"/>
      <c r="II29" s="134">
        <f>('[4]Проверочная  таблица'!CH27+'[4]Проверочная  таблица'!CR27)/1000</f>
        <v>0</v>
      </c>
      <c r="IJ29" s="134">
        <f>('[4]Проверочная  таблица'!CM27+'[4]Проверочная  таблица'!CW27)/1000</f>
        <v>0</v>
      </c>
      <c r="IK29" s="199">
        <f t="shared" si="62"/>
        <v>0</v>
      </c>
      <c r="IL29" s="354"/>
      <c r="IM29" s="134">
        <f>('[4]Проверочная  таблица'!CI27+'[4]Проверочная  таблица'!CS27)/1000</f>
        <v>0</v>
      </c>
      <c r="IN29" s="134">
        <f>('[4]Проверочная  таблица'!CN27+'[4]Проверочная  таблица'!CX27)/1000</f>
        <v>0</v>
      </c>
      <c r="IO29" s="199">
        <f t="shared" si="63"/>
        <v>0</v>
      </c>
      <c r="IP29" s="354"/>
      <c r="IQ29" s="134">
        <f>('[4]Прочая  субсидия_БП'!AX23+'[4]Прочая  субсидия_МР  и  ГО'!AP23)/1000</f>
        <v>0</v>
      </c>
      <c r="IR29" s="134">
        <f>('[4]Прочая  субсидия_БП'!AY23+'[4]Прочая  субсидия_МР  и  ГО'!AQ23)/1000</f>
        <v>0</v>
      </c>
      <c r="IS29" s="199">
        <f t="shared" si="64"/>
        <v>0</v>
      </c>
      <c r="IT29" s="354"/>
      <c r="IU29" s="134">
        <f>'[4]Прочая  субсидия_МР  и  ГО'!AR23/1000</f>
        <v>0</v>
      </c>
      <c r="IV29" s="134">
        <f>'[4]Прочая  субсидия_МР  и  ГО'!AS23/1000</f>
        <v>0</v>
      </c>
      <c r="IW29" s="199">
        <f t="shared" si="65"/>
        <v>0</v>
      </c>
      <c r="IX29" s="354"/>
      <c r="IY29" s="134">
        <f>'[4]Прочая  субсидия_МР  и  ГО'!AT23/1000</f>
        <v>0</v>
      </c>
      <c r="IZ29" s="134">
        <f>'[4]Прочая  субсидия_МР  и  ГО'!AU23/1000</f>
        <v>0</v>
      </c>
      <c r="JA29" s="199">
        <f t="shared" si="66"/>
        <v>0</v>
      </c>
      <c r="JB29" s="354"/>
      <c r="JC29" s="134">
        <f>('[4]Прочая  субсидия_МР  и  ГО'!AV23+'[4]Прочая  субсидия_БП'!BD23)/1000</f>
        <v>12870</v>
      </c>
      <c r="JD29" s="134">
        <f>('[4]Прочая  субсидия_МР  и  ГО'!AW23+'[4]Прочая  субсидия_БП'!BE23)/1000</f>
        <v>12870</v>
      </c>
      <c r="JE29" s="199">
        <f t="shared" si="67"/>
        <v>100</v>
      </c>
      <c r="JF29" s="354"/>
      <c r="JG29" s="134"/>
      <c r="JH29" s="134"/>
      <c r="JI29" s="199">
        <f t="shared" si="68"/>
        <v>0</v>
      </c>
      <c r="JJ29" s="354"/>
      <c r="JK29" s="134">
        <f>('[4]Прочая  субсидия_БП'!BJ23+'[4]Прочая  субсидия_МР  и  ГО'!AX23)/1000</f>
        <v>0</v>
      </c>
      <c r="JL29" s="134">
        <f>('[4]Прочая  субсидия_БП'!BK23+'[4]Прочая  субсидия_МР  и  ГО'!AY23)/1000</f>
        <v>0</v>
      </c>
      <c r="JM29" s="199">
        <f t="shared" si="69"/>
        <v>0</v>
      </c>
      <c r="JN29" s="354"/>
      <c r="JO29" s="134">
        <f>('[4]Прочая  субсидия_МР  и  ГО'!AZ23+'[4]Прочая  субсидия_БП'!BP23)/1000</f>
        <v>0</v>
      </c>
      <c r="JP29" s="134">
        <f>('[4]Прочая  субсидия_МР  и  ГО'!BA23+'[4]Прочая  субсидия_БП'!BQ23)/1000</f>
        <v>0</v>
      </c>
      <c r="JQ29" s="199">
        <f t="shared" si="70"/>
        <v>0</v>
      </c>
      <c r="JR29" s="354"/>
      <c r="JS29" s="134">
        <f>('[4]Прочая  субсидия_МР  и  ГО'!BB23+'[4]Прочая  субсидия_БП'!BV23)/1000</f>
        <v>8091.0240000000003</v>
      </c>
      <c r="JT29" s="134">
        <f>('[4]Прочая  субсидия_МР  и  ГО'!BC23+'[4]Прочая  субсидия_БП'!BW23)/1000</f>
        <v>8087.2619999999997</v>
      </c>
      <c r="JU29" s="199">
        <f t="shared" si="71"/>
        <v>99.953504031133761</v>
      </c>
      <c r="JV29" s="354"/>
      <c r="JW29" s="134">
        <f>('[4]Прочая  субсидия_БП'!CB23+'[4]Прочая  субсидия_МР  и  ГО'!BD23)/1000</f>
        <v>1004.4329399999999</v>
      </c>
      <c r="JX29" s="134">
        <f>('[4]Прочая  субсидия_БП'!CC23+'[4]Прочая  субсидия_МР  и  ГО'!BE23)/1000</f>
        <v>987.92858000000001</v>
      </c>
      <c r="JY29" s="199">
        <f t="shared" si="72"/>
        <v>98.356847994252377</v>
      </c>
      <c r="JZ29" s="354"/>
      <c r="KA29" s="134">
        <f>('[4]Проверочная  таблица'!LH27+'[4]Проверочная  таблица'!LI27+'[4]Проверочная  таблица'!LV27+'[4]Проверочная  таблица'!LW27)/1000</f>
        <v>5500</v>
      </c>
      <c r="KB29" s="134">
        <f>('[4]Проверочная  таблица'!LO27+'[4]Проверочная  таблица'!LP27+'[4]Проверочная  таблица'!MA27+'[4]Проверочная  таблица'!MB27)/1000</f>
        <v>5500</v>
      </c>
      <c r="KC29" s="199">
        <f t="shared" si="73"/>
        <v>100</v>
      </c>
      <c r="KD29" s="354"/>
      <c r="KE29" s="134">
        <f>('[4]Проверочная  таблица'!LK27+'[4]Проверочная  таблица'!LJ27+'[4]Проверочная  таблица'!LY27+'[4]Проверочная  таблица'!LX27)/1000</f>
        <v>0</v>
      </c>
      <c r="KF29" s="134">
        <f>('[4]Проверочная  таблица'!LR27+'[4]Проверочная  таблица'!LQ27+'[4]Проверочная  таблица'!MD27+'[4]Проверочная  таблица'!MC27)/1000</f>
        <v>0</v>
      </c>
      <c r="KG29" s="199">
        <f t="shared" si="74"/>
        <v>0</v>
      </c>
      <c r="KH29" s="354"/>
      <c r="KI29" s="134">
        <f>('[4]Проверочная  таблица'!LL27+'[4]Проверочная  таблица'!LM27)/1000</f>
        <v>0</v>
      </c>
      <c r="KJ29" s="134">
        <f>('[4]Проверочная  таблица'!LS27+'[4]Проверочная  таблица'!LT27)/1000</f>
        <v>0</v>
      </c>
      <c r="KK29" s="199">
        <f t="shared" si="75"/>
        <v>0</v>
      </c>
      <c r="KL29" s="354"/>
      <c r="KM29" s="134">
        <f>('[4]Прочая  субсидия_МР  и  ГО'!BF23+'[4]Прочая  субсидия_БП'!CH23)/1000</f>
        <v>36652.309000000001</v>
      </c>
      <c r="KN29" s="134">
        <f>('[4]Прочая  субсидия_МР  и  ГО'!BG23+'[4]Прочая  субсидия_БП'!CI23)/1000</f>
        <v>36652.309000000001</v>
      </c>
      <c r="KO29" s="199">
        <f t="shared" si="76"/>
        <v>100</v>
      </c>
      <c r="KP29" s="354"/>
      <c r="KQ29" s="134">
        <f>('[4]Прочая  субсидия_МР  и  ГО'!BH23+'[4]Прочая  субсидия_БП'!CN23)/1000</f>
        <v>0</v>
      </c>
      <c r="KR29" s="134">
        <f>('[4]Прочая  субсидия_МР  и  ГО'!BI23+'[4]Прочая  субсидия_БП'!CO23)/1000</f>
        <v>0</v>
      </c>
      <c r="KS29" s="199">
        <f t="shared" si="77"/>
        <v>0</v>
      </c>
      <c r="KT29" s="354"/>
      <c r="KU29" s="201">
        <f>'[4]Проверочная  таблица'!QK27/1000</f>
        <v>57608.009650000007</v>
      </c>
      <c r="KV29" s="201">
        <f>'[4]Проверочная  таблица'!QL27/1000</f>
        <v>57608.009650000007</v>
      </c>
      <c r="KW29" s="202">
        <f t="shared" si="78"/>
        <v>100</v>
      </c>
      <c r="KY29" s="203">
        <f>C29-'[5]Сводная  таблица'!F24/1000</f>
        <v>0</v>
      </c>
      <c r="KZ29" s="203">
        <f>C29-'[4]Проверочная  таблица'!AI27/1000</f>
        <v>0</v>
      </c>
    </row>
    <row r="30" spans="1:312" ht="21.75" customHeight="1">
      <c r="A30" s="135" t="s">
        <v>45</v>
      </c>
      <c r="B30" s="158">
        <f t="shared" si="4"/>
        <v>0</v>
      </c>
      <c r="C30" s="509">
        <f>K30+O30+S30+W30+AA30+AM30+AE30+AU30+AI30+AY30+BC30+BG30+BK30+BO30+BS30+CE30+CI30+CM30+CQ30+CU30+CY30+DC30+DG30+DK30+DO30+DS30+DW30+EI30+EQ30+EU30+FC30+FG30+FW30+FK30+FS30+GA30+GE30+GI30+GM30+GQ30+GY30+HC30+HG30+HK30+HO30+HS30+HW30+IA30+IM30+IE30+IQ30+IU30+IY30+JC30+JK30+JO30+JS30+JW30+KA30+KE30+KM30+KQ30+KU30+BW30+GU30+II30+EE30+KI30+EM30+EY30+EA30+FO30</f>
        <v>226458.32892999999</v>
      </c>
      <c r="D30" s="158">
        <f>L30+P30+T30+X30+AB30+AN30+AF30+AV30+AJ30+AZ30+BD30+BH30+BL30+BP30+BT30+CF30+CJ30+CN30+CR30+CV30+CZ30+DD30+DH30+DL30+DP30+DT30+DX30+EJ30+ER30+EV30+FD30+FH30+FX30+FL30+FT30+GB30+GF30+GJ30+GN30+GR30+GZ30+HD30+HH30+HL30+HP30+HT30+HX30+IB30+IN30+IF30+IR30+IV30+IZ30+JD30+JL30+JP30+JT30+JX30+KB30+KF30+KN30+KR30+KV30+BX30+GV30+IJ30+EF30+KJ30+EN30+EZ30+EB30+FP30</f>
        <v>226211.44098000001</v>
      </c>
      <c r="E30" s="157">
        <f>'[3]Исполнение для администрации_КБ'!Q30</f>
        <v>226458.32892999999</v>
      </c>
      <c r="F30" s="156">
        <f t="shared" si="5"/>
        <v>0</v>
      </c>
      <c r="G30" s="204">
        <f>'[3]Исполнение для администрации_КБ'!R30</f>
        <v>226211.44097999998</v>
      </c>
      <c r="H30" s="204">
        <f t="shared" si="6"/>
        <v>0</v>
      </c>
      <c r="I30" s="205">
        <f t="shared" si="7"/>
        <v>99.890978640014467</v>
      </c>
      <c r="J30" s="354"/>
      <c r="K30" s="134">
        <f>'[4]Проверочная  таблица'!DV28/1000</f>
        <v>0</v>
      </c>
      <c r="L30" s="134">
        <f>'[4]Проверочная  таблица'!ED28/1000</f>
        <v>0</v>
      </c>
      <c r="M30" s="199">
        <f t="shared" si="8"/>
        <v>0</v>
      </c>
      <c r="N30" s="354"/>
      <c r="O30" s="134">
        <f>('[4]Проверочная  таблица'!DW28+'[4]Проверочная  таблица'!DX28)/1000</f>
        <v>0</v>
      </c>
      <c r="P30" s="134">
        <f>('[4]Проверочная  таблица'!EE28+'[4]Проверочная  таблица'!EF28)/1000</f>
        <v>0</v>
      </c>
      <c r="Q30" s="199">
        <f t="shared" si="9"/>
        <v>0</v>
      </c>
      <c r="R30" s="199"/>
      <c r="S30" s="200">
        <f>('[4]Проверочная  таблица'!DY28+'[4]Проверочная  таблица'!DZ28)/1000</f>
        <v>0</v>
      </c>
      <c r="T30" s="134">
        <f>('[4]Проверочная  таблица'!EG28+'[4]Проверочная  таблица'!EH28)/1000</f>
        <v>0</v>
      </c>
      <c r="U30" s="199">
        <f t="shared" si="10"/>
        <v>0</v>
      </c>
      <c r="V30" s="199"/>
      <c r="W30" s="200">
        <f>'[4]Проверочная  таблица'!EA28/1000</f>
        <v>1035</v>
      </c>
      <c r="X30" s="134">
        <f>'[4]Проверочная  таблица'!EI28/1000</f>
        <v>1035</v>
      </c>
      <c r="Y30" s="199">
        <f t="shared" si="11"/>
        <v>100</v>
      </c>
      <c r="Z30" s="199"/>
      <c r="AA30" s="200">
        <f>('[4]Проверочная  таблица'!EB28+'[4]Проверочная  таблица'!EL28)/1000</f>
        <v>281.25</v>
      </c>
      <c r="AB30" s="134">
        <f>('[4]Проверочная  таблица'!EJ28+'[4]Проверочная  таблица'!EN28)/1000</f>
        <v>281.25</v>
      </c>
      <c r="AC30" s="199">
        <f t="shared" si="12"/>
        <v>100</v>
      </c>
      <c r="AD30" s="199"/>
      <c r="AE30" s="134">
        <f>('[4]Проверочная  таблица'!FF28+'[4]Проверочная  таблица'!FG28)/1000</f>
        <v>2864.4</v>
      </c>
      <c r="AF30" s="134">
        <f>('[4]Проверочная  таблица'!FK28+'[4]Проверочная  таблица'!FL28)/1000</f>
        <v>2864.4</v>
      </c>
      <c r="AG30" s="199">
        <f t="shared" si="13"/>
        <v>100</v>
      </c>
      <c r="AH30" s="354"/>
      <c r="AI30" s="134">
        <f>('[4]Проверочная  таблица'!FH28+'[4]Проверочная  таблица'!FI28)/1000</f>
        <v>0</v>
      </c>
      <c r="AJ30" s="134">
        <f>('[4]Проверочная  таблица'!FM28+'[4]Проверочная  таблица'!FN28)/1000</f>
        <v>0</v>
      </c>
      <c r="AK30" s="199">
        <f t="shared" si="0"/>
        <v>0</v>
      </c>
      <c r="AL30" s="354"/>
      <c r="AM30" s="134">
        <f>('[4]Прочая  субсидия_МР  и  ГО'!D24)/1000</f>
        <v>352</v>
      </c>
      <c r="AN30" s="134">
        <f>('[4]Прочая  субсидия_МР  и  ГО'!E24)/1000</f>
        <v>352</v>
      </c>
      <c r="AO30" s="199">
        <f t="shared" si="14"/>
        <v>100</v>
      </c>
      <c r="AP30" s="354"/>
      <c r="AQ30" s="134"/>
      <c r="AR30" s="134"/>
      <c r="AS30" s="199">
        <f t="shared" si="15"/>
        <v>0</v>
      </c>
      <c r="AT30" s="354"/>
      <c r="AU30" s="134">
        <f>'[4]Прочая  субсидия_МР  и  ГО'!F24/1000</f>
        <v>0</v>
      </c>
      <c r="AV30" s="134">
        <f>'[4]Прочая  субсидия_МР  и  ГО'!G24/1000</f>
        <v>0</v>
      </c>
      <c r="AW30" s="199">
        <f t="shared" si="16"/>
        <v>0</v>
      </c>
      <c r="AX30" s="354"/>
      <c r="AY30" s="134">
        <f>'[4]Прочая  субсидия_МР  и  ГО'!H24/1000</f>
        <v>3206.06158</v>
      </c>
      <c r="AZ30" s="134">
        <f>'[4]Прочая  субсидия_МР  и  ГО'!I24/1000</f>
        <v>3206.06158</v>
      </c>
      <c r="BA30" s="199">
        <f t="shared" si="17"/>
        <v>100</v>
      </c>
      <c r="BB30" s="354"/>
      <c r="BC30" s="134">
        <f>'[4]Прочая  субсидия_МР  и  ГО'!J24/1000</f>
        <v>75.968600000000009</v>
      </c>
      <c r="BD30" s="134">
        <f>'[4]Прочая  субсидия_МР  и  ГО'!K24/1000</f>
        <v>75.968600000000009</v>
      </c>
      <c r="BE30" s="199">
        <f t="shared" si="18"/>
        <v>100</v>
      </c>
      <c r="BF30" s="354"/>
      <c r="BG30" s="134">
        <f>'[4]Прочая  субсидия_МР  и  ГО'!L24/1000</f>
        <v>329.40359999999998</v>
      </c>
      <c r="BH30" s="134">
        <f>'[4]Прочая  субсидия_МР  и  ГО'!M24/1000</f>
        <v>329.40359999999998</v>
      </c>
      <c r="BI30" s="199">
        <f t="shared" si="19"/>
        <v>100</v>
      </c>
      <c r="BJ30" s="354"/>
      <c r="BK30" s="134">
        <f>'[4]Проверочная  таблица'!ES28/1000</f>
        <v>0</v>
      </c>
      <c r="BL30" s="134">
        <f>'[4]Проверочная  таблица'!EV28/1000</f>
        <v>0</v>
      </c>
      <c r="BM30" s="199">
        <f t="shared" si="20"/>
        <v>0</v>
      </c>
      <c r="BN30" s="354"/>
      <c r="BO30" s="134">
        <f>'[4]Проверочная  таблица'!FO28/1000</f>
        <v>0</v>
      </c>
      <c r="BP30" s="134">
        <f>'[4]Проверочная  таблица'!FR28/1000</f>
        <v>0</v>
      </c>
      <c r="BQ30" s="199">
        <f t="shared" si="21"/>
        <v>0</v>
      </c>
      <c r="BR30" s="354"/>
      <c r="BS30" s="134">
        <f>('[4]Проверочная  таблица'!KB28+'[4]Проверочная  таблица'!KC28)/1000</f>
        <v>0</v>
      </c>
      <c r="BT30" s="134">
        <f>('[4]Проверочная  таблица'!KG28+'[4]Проверочная  таблица'!KH28)/1000</f>
        <v>0</v>
      </c>
      <c r="BU30" s="199">
        <f t="shared" si="22"/>
        <v>0</v>
      </c>
      <c r="BV30" s="354"/>
      <c r="BW30" s="134">
        <f>('[4]Проверочная  таблица'!KD28+'[4]Проверочная  таблица'!KE28)/1000</f>
        <v>0</v>
      </c>
      <c r="BX30" s="134">
        <f>('[4]Проверочная  таблица'!KI28+'[4]Проверочная  таблица'!KJ28)/1000</f>
        <v>0</v>
      </c>
      <c r="BY30" s="199">
        <f t="shared" si="23"/>
        <v>0</v>
      </c>
      <c r="BZ30" s="354"/>
      <c r="CA30" s="134"/>
      <c r="CB30" s="134"/>
      <c r="CC30" s="199">
        <f t="shared" si="1"/>
        <v>0</v>
      </c>
      <c r="CD30" s="354"/>
      <c r="CE30" s="134">
        <f>('[4]Проверочная  таблица'!IL28+'[4]Проверочная  таблица'!IM28+'[4]Проверочная  таблица'!HX28+'[4]Проверочная  таблица'!HY28)/1000</f>
        <v>0</v>
      </c>
      <c r="CF30" s="134">
        <f>('[4]Проверочная  таблица'!IE28+'[4]Проверочная  таблица'!IF28+'[4]Проверочная  таблица'!IS28+'[4]Проверочная  таблица'!IT28)/1000</f>
        <v>0</v>
      </c>
      <c r="CG30" s="199">
        <f t="shared" si="2"/>
        <v>0</v>
      </c>
      <c r="CH30" s="354"/>
      <c r="CI30" s="134">
        <f>('[4]Прочая  субсидия_МР  и  ГО'!N24+'[4]Прочая  субсидия_БП'!H24)/1000</f>
        <v>4.8239999999999998</v>
      </c>
      <c r="CJ30" s="134">
        <f>('[4]Прочая  субсидия_МР  и  ГО'!O24+'[4]Прочая  субсидия_БП'!I24)/1000</f>
        <v>4.8239999999999998</v>
      </c>
      <c r="CK30" s="199">
        <f t="shared" si="24"/>
        <v>100</v>
      </c>
      <c r="CL30" s="354"/>
      <c r="CM30" s="134">
        <f>('[4]Проверочная  таблица'!AL28+'[4]Проверочная  таблица'!AV28)/1000</f>
        <v>0</v>
      </c>
      <c r="CN30" s="134">
        <f>('[4]Проверочная  таблица'!AQ28+'[4]Проверочная  таблица'!BB28)/1000</f>
        <v>0</v>
      </c>
      <c r="CO30" s="199">
        <f t="shared" si="25"/>
        <v>0</v>
      </c>
      <c r="CP30" s="354"/>
      <c r="CQ30" s="134">
        <f>('[4]Проверочная  таблица'!HZ28+'[4]Проверочная  таблица'!IA28+'[4]Проверочная  таблица'!IN28+'[4]Проверочная  таблица'!IO28)/1000</f>
        <v>24.221010000000003</v>
      </c>
      <c r="CR30" s="134">
        <f>('[4]Проверочная  таблица'!IG28+'[4]Проверочная  таблица'!IH28+'[4]Проверочная  таблица'!IU28+'[4]Проверочная  таблица'!IV28)/1000</f>
        <v>24.221010000000003</v>
      </c>
      <c r="CS30" s="199">
        <f t="shared" si="26"/>
        <v>100</v>
      </c>
      <c r="CT30" s="354"/>
      <c r="CU30" s="134">
        <f>('[4]Проверочная  таблица'!IB28+'[4]Проверочная  таблица'!IC28+'[4]Проверочная  таблица'!IP28+'[4]Проверочная  таблица'!IQ28)/1000</f>
        <v>0</v>
      </c>
      <c r="CV30" s="134">
        <f>('[4]Проверочная  таблица'!IW28+'[4]Проверочная  таблица'!IX28+'[4]Проверочная  таблица'!II28+'[4]Проверочная  таблица'!IJ28)/1000</f>
        <v>0</v>
      </c>
      <c r="CW30" s="199">
        <f t="shared" si="27"/>
        <v>0</v>
      </c>
      <c r="CX30" s="354"/>
      <c r="CY30" s="134">
        <f>('[4]Проверочная  таблица'!GY28+'[4]Проверочная  таблица'!HE28)/1000</f>
        <v>1348.2329999999999</v>
      </c>
      <c r="CZ30" s="134">
        <f>('[4]Проверочная  таблица'!HB28+'[4]Проверочная  таблица'!HH28)/1000</f>
        <v>1348.2329999999999</v>
      </c>
      <c r="DA30" s="199">
        <f t="shared" si="28"/>
        <v>100</v>
      </c>
      <c r="DB30" s="354"/>
      <c r="DC30" s="134">
        <f>('[4]Проверочная  таблица'!GS28)/1000</f>
        <v>0</v>
      </c>
      <c r="DD30" s="134">
        <f>('[4]Проверочная  таблица'!GV28)/1000</f>
        <v>0</v>
      </c>
      <c r="DE30" s="199">
        <f t="shared" si="3"/>
        <v>0</v>
      </c>
      <c r="DF30" s="354"/>
      <c r="DG30" s="134">
        <f>'[4]Прочая  субсидия_МР  и  ГО'!P24/1000</f>
        <v>285</v>
      </c>
      <c r="DH30" s="134">
        <f>'[4]Прочая  субсидия_МР  и  ГО'!Q24/1000</f>
        <v>285</v>
      </c>
      <c r="DI30" s="199">
        <f t="shared" si="29"/>
        <v>100</v>
      </c>
      <c r="DJ30" s="354"/>
      <c r="DK30" s="134">
        <f>'[4]Прочая  субсидия_МР  и  ГО'!R24/1000</f>
        <v>95.295059999999992</v>
      </c>
      <c r="DL30" s="134">
        <f>'[4]Прочая  субсидия_МР  и  ГО'!S24/1000</f>
        <v>95.295059999999992</v>
      </c>
      <c r="DM30" s="199">
        <f t="shared" si="30"/>
        <v>100</v>
      </c>
      <c r="DN30" s="354"/>
      <c r="DO30" s="134">
        <f>'[4]Прочая  субсидия_МР  и  ГО'!T24/1000</f>
        <v>136.88999999999999</v>
      </c>
      <c r="DP30" s="134">
        <f>'[4]Прочая  субсидия_МР  и  ГО'!U24/1000</f>
        <v>136.88999999999999</v>
      </c>
      <c r="DQ30" s="199">
        <f t="shared" si="31"/>
        <v>100</v>
      </c>
      <c r="DR30" s="354"/>
      <c r="DS30" s="134">
        <f>('[4]Прочая  субсидия_МР  и  ГО'!V24+'[4]Прочая  субсидия_БП'!N24)/1000</f>
        <v>1080.153</v>
      </c>
      <c r="DT30" s="134">
        <f>('[4]Прочая  субсидия_МР  и  ГО'!W24+'[4]Прочая  субсидия_БП'!O24)/1000</f>
        <v>1080.153</v>
      </c>
      <c r="DU30" s="199">
        <f t="shared" si="32"/>
        <v>100</v>
      </c>
      <c r="DV30" s="354"/>
      <c r="DW30" s="134">
        <f>('[4]Проверочная  таблица'!AM28+'[4]Проверочная  таблица'!AW28+'[4]Прочая  субсидия_МР  и  ГО'!X24+'[4]Прочая  субсидия_БП'!T24)/1000</f>
        <v>85871.085599999991</v>
      </c>
      <c r="DX30" s="134">
        <f>('[4]Проверочная  таблица'!AR28+'[4]Проверочная  таблица'!BC28+'[4]Прочая  субсидия_МР  и  ГО'!Y24+'[4]Прочая  субсидия_БП'!U24)/1000</f>
        <v>85871.085599999991</v>
      </c>
      <c r="DY30" s="199">
        <f t="shared" si="33"/>
        <v>100</v>
      </c>
      <c r="DZ30" s="354"/>
      <c r="EA30" s="134">
        <f>'[4]Проверочная  таблица'!DC28/1000</f>
        <v>0</v>
      </c>
      <c r="EB30" s="134">
        <f>'[4]Проверочная  таблица'!DD28/1000</f>
        <v>0</v>
      </c>
      <c r="EC30" s="199">
        <f t="shared" si="34"/>
        <v>0</v>
      </c>
      <c r="ED30" s="354"/>
      <c r="EE30" s="134">
        <f>('[4]Проверочная  таблица'!DE28+'[4]Проверочная  таблица'!DG28)/1000</f>
        <v>0</v>
      </c>
      <c r="EF30" s="134">
        <f>('[4]Проверочная  таблица'!DF28+'[4]Проверочная  таблица'!DH28)/1000</f>
        <v>0</v>
      </c>
      <c r="EG30" s="199">
        <f t="shared" si="35"/>
        <v>0</v>
      </c>
      <c r="EH30" s="354"/>
      <c r="EI30" s="134">
        <f>('[4]Проверочная  таблица'!DM28+'[4]Проверочная  таблица'!DO28)/1000</f>
        <v>0</v>
      </c>
      <c r="EJ30" s="134">
        <f>('[4]Проверочная  таблица'!DP28+'[4]Проверочная  таблица'!DN28)/1000</f>
        <v>0</v>
      </c>
      <c r="EK30" s="199">
        <f t="shared" si="36"/>
        <v>0</v>
      </c>
      <c r="EL30" s="354"/>
      <c r="EM30" s="134">
        <f>'[4]Проверочная  таблица'!EY28/1000</f>
        <v>0</v>
      </c>
      <c r="EN30" s="134">
        <f>'[4]Проверочная  таблица'!FB28/1000</f>
        <v>0</v>
      </c>
      <c r="EO30" s="199">
        <f t="shared" si="37"/>
        <v>0</v>
      </c>
      <c r="EP30" s="354"/>
      <c r="EQ30" s="134">
        <f>'[4]Прочая  субсидия_МР  и  ГО'!Z24/1000</f>
        <v>122.24715</v>
      </c>
      <c r="ER30" s="134">
        <f>'[4]Прочая  субсидия_МР  и  ГО'!AA24/1000</f>
        <v>122.24715</v>
      </c>
      <c r="ES30" s="199">
        <f t="shared" si="38"/>
        <v>100</v>
      </c>
      <c r="ET30" s="354"/>
      <c r="EU30" s="134">
        <f>('[4]Прочая  субсидия_МР  и  ГО'!AB24+'[4]Прочая  субсидия_БП'!Z24)/1000</f>
        <v>180.5</v>
      </c>
      <c r="EV30" s="134">
        <f>('[4]Прочая  субсидия_МР  и  ГО'!AC24+'[4]Прочая  субсидия_БП'!AA24)/1000</f>
        <v>180.5</v>
      </c>
      <c r="EW30" s="199">
        <f t="shared" si="39"/>
        <v>100</v>
      </c>
      <c r="EX30" s="354"/>
      <c r="EY30" s="134">
        <f>('[4]Проверочная  таблица'!FV28+'[4]Проверочная  таблица'!FW28+'[4]Проверочная  таблица'!GB28+'[4]Проверочная  таблица'!GC28)/1000</f>
        <v>2.2021599999999997</v>
      </c>
      <c r="EZ30" s="134">
        <f>('[4]Проверочная  таблица'!FY28+'[4]Проверочная  таблица'!FZ28+'[4]Проверочная  таблица'!GE28+'[4]Проверочная  таблица'!GF28)/1000</f>
        <v>2.2021599999999997</v>
      </c>
      <c r="FA30" s="199">
        <f t="shared" si="40"/>
        <v>100</v>
      </c>
      <c r="FB30" s="354"/>
      <c r="FC30" s="134">
        <f>('[4]Прочая  субсидия_БП'!AF24+'[4]Прочая  субсидия_МР  и  ГО'!AD24)/1000</f>
        <v>190</v>
      </c>
      <c r="FD30" s="134">
        <f>('[4]Прочая  субсидия_БП'!AG24+'[4]Прочая  субсидия_МР  и  ГО'!AE24)/1000</f>
        <v>190</v>
      </c>
      <c r="FE30" s="199">
        <f t="shared" si="41"/>
        <v>100</v>
      </c>
      <c r="FF30" s="354"/>
      <c r="FG30" s="134">
        <f>'[4]Проверочная  таблица'!KL28/1000</f>
        <v>1014.83456</v>
      </c>
      <c r="FH30" s="134">
        <f>'[4]Проверочная  таблица'!KS28/1000</f>
        <v>1014.83456</v>
      </c>
      <c r="FI30" s="199">
        <f t="shared" si="42"/>
        <v>100</v>
      </c>
      <c r="FJ30" s="354"/>
      <c r="FK30" s="134">
        <f>('[4]Проверочная  таблица'!KM28+'[4]Проверочная  таблица'!KN28)/1000</f>
        <v>0</v>
      </c>
      <c r="FL30" s="134">
        <f>('[4]Проверочная  таблица'!KT28+'[4]Проверочная  таблица'!KU28)/1000</f>
        <v>0</v>
      </c>
      <c r="FM30" s="199">
        <f t="shared" si="43"/>
        <v>0</v>
      </c>
      <c r="FN30" s="354"/>
      <c r="FO30" s="134">
        <f>'[4]Проверочная  таблица'!KO28/1000</f>
        <v>0</v>
      </c>
      <c r="FP30" s="134">
        <f>'[4]Проверочная  таблица'!KV28/1000</f>
        <v>0</v>
      </c>
      <c r="FQ30" s="199">
        <f t="shared" si="44"/>
        <v>0</v>
      </c>
      <c r="FR30" s="354"/>
      <c r="FS30" s="134">
        <f>'[4]Проверочная  таблица'!KZ28/1000</f>
        <v>0</v>
      </c>
      <c r="FT30" s="134">
        <f>'[4]Проверочная  таблица'!LB28/1000</f>
        <v>0</v>
      </c>
      <c r="FU30" s="199">
        <f t="shared" si="45"/>
        <v>0</v>
      </c>
      <c r="FV30" s="354"/>
      <c r="FW30" s="134">
        <f>('[4]Проверочная  таблица'!KP28+'[4]Проверочная  таблица'!KQ28)/1000</f>
        <v>0</v>
      </c>
      <c r="FX30" s="134">
        <f>('[4]Проверочная  таблица'!KW28+'[4]Проверочная  таблица'!KX28)/1000</f>
        <v>0</v>
      </c>
      <c r="FY30" s="199">
        <f t="shared" si="46"/>
        <v>0</v>
      </c>
      <c r="FZ30" s="354"/>
      <c r="GA30" s="134">
        <f>('[4]Прочая  субсидия_МР  и  ГО'!AF24+'[4]Прочая  субсидия_БП'!AL24)/1000</f>
        <v>0</v>
      </c>
      <c r="GB30" s="134">
        <f>('[4]Прочая  субсидия_МР  и  ГО'!AG24+'[4]Прочая  субсидия_БП'!AM24)/1000</f>
        <v>0</v>
      </c>
      <c r="GC30" s="199">
        <f t="shared" si="47"/>
        <v>0</v>
      </c>
      <c r="GD30" s="354"/>
      <c r="GE30" s="134">
        <f>('[4]Прочая  субсидия_МР  и  ГО'!AH24)/1000</f>
        <v>0</v>
      </c>
      <c r="GF30" s="134">
        <f>('[4]Прочая  субсидия_МР  и  ГО'!AI24)/1000</f>
        <v>0</v>
      </c>
      <c r="GG30" s="199">
        <f t="shared" si="48"/>
        <v>0</v>
      </c>
      <c r="GH30" s="354"/>
      <c r="GI30" s="134">
        <f>'[4]Прочая  субсидия_МР  и  ГО'!AJ24/1000</f>
        <v>1550.835</v>
      </c>
      <c r="GJ30" s="134">
        <f>'[4]Прочая  субсидия_МР  и  ГО'!AK24/1000</f>
        <v>1550.835</v>
      </c>
      <c r="GK30" s="199">
        <f t="shared" si="49"/>
        <v>100</v>
      </c>
      <c r="GL30" s="354"/>
      <c r="GM30" s="134">
        <f>('[4]Проверочная  таблица'!ND28+'[4]Проверочная  таблица'!NE28)/1000</f>
        <v>0</v>
      </c>
      <c r="GN30" s="134">
        <f>('[4]Проверочная  таблица'!NG28+'[4]Проверочная  таблица'!NH28)/1000</f>
        <v>0</v>
      </c>
      <c r="GO30" s="199">
        <f t="shared" si="50"/>
        <v>0</v>
      </c>
      <c r="GP30" s="354"/>
      <c r="GQ30" s="134">
        <f>('[4]Проверочная  таблица'!OJ28+'[4]Проверочная  таблица'!OK28)/1000</f>
        <v>0</v>
      </c>
      <c r="GR30" s="134">
        <f>('[4]Проверочная  таблица'!OS28+'[4]Проверочная  таблица'!OT28)/1000</f>
        <v>0</v>
      </c>
      <c r="GS30" s="199">
        <f t="shared" si="51"/>
        <v>0</v>
      </c>
      <c r="GT30" s="354"/>
      <c r="GU30" s="134">
        <f>'[4]Проверочная  таблица'!AX28/1000</f>
        <v>0</v>
      </c>
      <c r="GV30" s="134">
        <f>'[4]Проверочная  таблица'!BD28/1000</f>
        <v>0</v>
      </c>
      <c r="GW30" s="199">
        <f t="shared" si="52"/>
        <v>0</v>
      </c>
      <c r="GX30" s="354"/>
      <c r="GY30" s="134">
        <f>('[4]Проверочная  таблица'!NV28+'[4]Проверочная  таблица'!NW28+'[4]Проверочная  таблица'!OL28+'[4]Проверочная  таблица'!OM28)/1000</f>
        <v>5187.2749899999999</v>
      </c>
      <c r="GZ30" s="134">
        <f>('[4]Проверочная  таблица'!OC28+'[4]Проверочная  таблица'!OD28+'[4]Проверочная  таблица'!OU28+'[4]Проверочная  таблица'!OV28)/1000</f>
        <v>5187.2749899999999</v>
      </c>
      <c r="HA30" s="199">
        <f t="shared" si="53"/>
        <v>100</v>
      </c>
      <c r="HB30" s="354"/>
      <c r="HC30" s="134">
        <f>('[4]Проверочная  таблица'!AY28+'[4]Проверочная  таблица'!AN28)/1000</f>
        <v>6931.8322699999999</v>
      </c>
      <c r="HD30" s="134">
        <f>('[4]Проверочная  таблица'!AS28+'[4]Проверочная  таблица'!BE28)/1000</f>
        <v>6894.3202699999993</v>
      </c>
      <c r="HE30" s="199">
        <f t="shared" si="54"/>
        <v>99.458844378529648</v>
      </c>
      <c r="HF30" s="354"/>
      <c r="HG30" s="134">
        <f>('[4]Проверочная  таблица'!NZ28+'[4]Проверочная  таблица'!OP28+'[4]Проверочная  таблица'!OA28+'[4]Проверочная  таблица'!OQ28)/1000</f>
        <v>40209.142260000001</v>
      </c>
      <c r="HH30" s="134">
        <f>('[4]Проверочная  таблица'!OG28+'[4]Проверочная  таблица'!OY28+'[4]Проверочная  таблица'!OZ28+'[4]Проверочная  таблица'!OH28)/1000</f>
        <v>40209.081270000002</v>
      </c>
      <c r="HI30" s="199">
        <f t="shared" si="55"/>
        <v>99.999848318077511</v>
      </c>
      <c r="HJ30" s="354"/>
      <c r="HK30" s="134">
        <f>('[4]Проверочная  таблица'!NX28+'[4]Проверочная  таблица'!NY28+'[4]Проверочная  таблица'!ON28+'[4]Проверочная  таблица'!OO28)/1000</f>
        <v>0</v>
      </c>
      <c r="HL30" s="134">
        <f>('[4]Проверочная  таблица'!OW28+'[4]Проверочная  таблица'!OX28+'[4]Проверочная  таблица'!OE28+'[4]Проверочная  таблица'!OF28)/1000</f>
        <v>0</v>
      </c>
      <c r="HM30" s="199">
        <f t="shared" si="56"/>
        <v>0</v>
      </c>
      <c r="HN30" s="354"/>
      <c r="HO30" s="134">
        <f>('[4]Проверочная  таблица'!AO28+'[4]Проверочная  таблица'!AZ28)/1000</f>
        <v>0</v>
      </c>
      <c r="HP30" s="134">
        <f>('[4]Проверочная  таблица'!AT28+'[4]Проверочная  таблица'!BF28)/1000</f>
        <v>0</v>
      </c>
      <c r="HQ30" s="199">
        <f t="shared" si="57"/>
        <v>0</v>
      </c>
      <c r="HR30" s="354"/>
      <c r="HS30" s="134">
        <f>'[4]Прочая  субсидия_МР  и  ГО'!AL24/1000</f>
        <v>1290.0433600000001</v>
      </c>
      <c r="HT30" s="134">
        <f>'[4]Прочая  субсидия_МР  и  ГО'!AM24/1000</f>
        <v>1290.0433600000001</v>
      </c>
      <c r="HU30" s="199">
        <f t="shared" si="58"/>
        <v>100</v>
      </c>
      <c r="HV30" s="354"/>
      <c r="HW30" s="134">
        <f>('[4]Проверочная  таблица'!CF28+'[4]Проверочная  таблица'!CP28)/1000</f>
        <v>0</v>
      </c>
      <c r="HX30" s="134">
        <f>('[4]Проверочная  таблица'!CK28+'[4]Проверочная  таблица'!CU28)/1000</f>
        <v>0</v>
      </c>
      <c r="HY30" s="199">
        <f t="shared" si="59"/>
        <v>0</v>
      </c>
      <c r="HZ30" s="354"/>
      <c r="IA30" s="134">
        <f>('[4]Проверочная  таблица'!CG28+'[4]Проверочная  таблица'!CQ28)/1000</f>
        <v>19781.627</v>
      </c>
      <c r="IB30" s="134">
        <f>('[4]Проверочная  таблица'!CL28+'[4]Проверочная  таблица'!CV28)/1000</f>
        <v>19781.627</v>
      </c>
      <c r="IC30" s="199">
        <f t="shared" si="60"/>
        <v>100</v>
      </c>
      <c r="ID30" s="354"/>
      <c r="IE30" s="134">
        <f>('[4]Прочая  субсидия_МР  и  ГО'!AN24+'[4]Прочая  субсидия_БП'!AR24)/1000</f>
        <v>0</v>
      </c>
      <c r="IF30" s="134">
        <f>('[4]Прочая  субсидия_МР  и  ГО'!AO24+'[4]Прочая  субсидия_БП'!AS24)/1000</f>
        <v>0</v>
      </c>
      <c r="IG30" s="199">
        <f t="shared" si="61"/>
        <v>0</v>
      </c>
      <c r="IH30" s="354"/>
      <c r="II30" s="134">
        <f>('[4]Проверочная  таблица'!CH28+'[4]Проверочная  таблица'!CR28)/1000</f>
        <v>0</v>
      </c>
      <c r="IJ30" s="134">
        <f>('[4]Проверочная  таблица'!CM28+'[4]Проверочная  таблица'!CW28)/1000</f>
        <v>0</v>
      </c>
      <c r="IK30" s="199">
        <f t="shared" si="62"/>
        <v>0</v>
      </c>
      <c r="IL30" s="354"/>
      <c r="IM30" s="134">
        <f>('[4]Проверочная  таблица'!CI28+'[4]Проверочная  таблица'!CS28)/1000</f>
        <v>0</v>
      </c>
      <c r="IN30" s="134">
        <f>('[4]Проверочная  таблица'!CN28+'[4]Проверочная  таблица'!CX28)/1000</f>
        <v>0</v>
      </c>
      <c r="IO30" s="199">
        <f t="shared" si="63"/>
        <v>0</v>
      </c>
      <c r="IP30" s="354"/>
      <c r="IQ30" s="134">
        <f>('[4]Прочая  субсидия_БП'!AX24+'[4]Прочая  субсидия_МР  и  ГО'!AP24)/1000</f>
        <v>0</v>
      </c>
      <c r="IR30" s="134">
        <f>('[4]Прочая  субсидия_БП'!AY24+'[4]Прочая  субсидия_МР  и  ГО'!AQ24)/1000</f>
        <v>0</v>
      </c>
      <c r="IS30" s="199">
        <f t="shared" si="64"/>
        <v>0</v>
      </c>
      <c r="IT30" s="354"/>
      <c r="IU30" s="134">
        <f>'[4]Прочая  субсидия_МР  и  ГО'!AR24/1000</f>
        <v>0</v>
      </c>
      <c r="IV30" s="134">
        <f>'[4]Прочая  субсидия_МР  и  ГО'!AS24/1000</f>
        <v>0</v>
      </c>
      <c r="IW30" s="199">
        <f t="shared" si="65"/>
        <v>0</v>
      </c>
      <c r="IX30" s="354"/>
      <c r="IY30" s="134">
        <f>'[4]Прочая  субсидия_МР  и  ГО'!AT24/1000</f>
        <v>0</v>
      </c>
      <c r="IZ30" s="134">
        <f>'[4]Прочая  субсидия_МР  и  ГО'!AU24/1000</f>
        <v>0</v>
      </c>
      <c r="JA30" s="199">
        <f t="shared" si="66"/>
        <v>0</v>
      </c>
      <c r="JB30" s="354"/>
      <c r="JC30" s="134">
        <f>('[4]Прочая  субсидия_МР  и  ГО'!AV24+'[4]Прочая  субсидия_БП'!BD24)/1000</f>
        <v>3150</v>
      </c>
      <c r="JD30" s="134">
        <f>('[4]Прочая  субсидия_МР  и  ГО'!AW24+'[4]Прочая  субсидия_БП'!BE24)/1000</f>
        <v>3150</v>
      </c>
      <c r="JE30" s="199">
        <f t="shared" si="67"/>
        <v>100</v>
      </c>
      <c r="JF30" s="354"/>
      <c r="JG30" s="134"/>
      <c r="JH30" s="134"/>
      <c r="JI30" s="199">
        <f t="shared" si="68"/>
        <v>0</v>
      </c>
      <c r="JJ30" s="354"/>
      <c r="JK30" s="134">
        <f>('[4]Прочая  субсидия_БП'!BJ24+'[4]Прочая  субсидия_МР  и  ГО'!AX24)/1000</f>
        <v>559.13760000000002</v>
      </c>
      <c r="JL30" s="134">
        <f>('[4]Прочая  субсидия_БП'!BK24+'[4]Прочая  субсидия_МР  и  ГО'!AY24)/1000</f>
        <v>379.13670000000002</v>
      </c>
      <c r="JM30" s="199">
        <f t="shared" si="69"/>
        <v>67.807405547400137</v>
      </c>
      <c r="JN30" s="354"/>
      <c r="JO30" s="134">
        <f>('[4]Прочая  субсидия_МР  и  ГО'!AZ24+'[4]Прочая  субсидия_БП'!BP24)/1000</f>
        <v>0</v>
      </c>
      <c r="JP30" s="134">
        <f>('[4]Прочая  субсидия_МР  и  ГО'!BA24+'[4]Прочая  субсидия_БП'!BQ24)/1000</f>
        <v>0</v>
      </c>
      <c r="JQ30" s="199">
        <f t="shared" si="70"/>
        <v>0</v>
      </c>
      <c r="JR30" s="354"/>
      <c r="JS30" s="134">
        <f>('[4]Прочая  субсидия_МР  и  ГО'!BB24+'[4]Прочая  субсидия_БП'!BV24)/1000</f>
        <v>4565.32</v>
      </c>
      <c r="JT30" s="134">
        <f>('[4]Прочая  субсидия_МР  и  ГО'!BC24+'[4]Прочая  субсидия_БП'!BW24)/1000</f>
        <v>4565.32</v>
      </c>
      <c r="JU30" s="199">
        <f t="shared" si="71"/>
        <v>100</v>
      </c>
      <c r="JV30" s="354"/>
      <c r="JW30" s="134">
        <f>('[4]Прочая  субсидия_БП'!CB24+'[4]Прочая  субсидия_МР  и  ГО'!BD24)/1000</f>
        <v>1060.3378500000001</v>
      </c>
      <c r="JX30" s="134">
        <f>('[4]Прочая  субсидия_БП'!CC24+'[4]Прочая  субсидия_МР  и  ГО'!BE24)/1000</f>
        <v>1031.02379</v>
      </c>
      <c r="JY30" s="199">
        <f t="shared" si="72"/>
        <v>97.23540379134819</v>
      </c>
      <c r="JZ30" s="354"/>
      <c r="KA30" s="134">
        <f>('[4]Проверочная  таблица'!LH28+'[4]Проверочная  таблица'!LI28+'[4]Проверочная  таблица'!LV28+'[4]Проверочная  таблица'!LW28)/1000</f>
        <v>0</v>
      </c>
      <c r="KB30" s="134">
        <f>('[4]Проверочная  таблица'!LO28+'[4]Проверочная  таблица'!LP28+'[4]Проверочная  таблица'!MA28+'[4]Проверочная  таблица'!MB28)/1000</f>
        <v>0</v>
      </c>
      <c r="KC30" s="199">
        <f t="shared" si="73"/>
        <v>0</v>
      </c>
      <c r="KD30" s="354"/>
      <c r="KE30" s="134">
        <f>('[4]Проверочная  таблица'!LK28+'[4]Проверочная  таблица'!LJ28+'[4]Проверочная  таблица'!LY28+'[4]Проверочная  таблица'!LX28)/1000</f>
        <v>0</v>
      </c>
      <c r="KF30" s="134">
        <f>('[4]Проверочная  таблица'!LR28+'[4]Проверочная  таблица'!LQ28+'[4]Проверочная  таблица'!MD28+'[4]Проверочная  таблица'!MC28)/1000</f>
        <v>0</v>
      </c>
      <c r="KG30" s="199">
        <f t="shared" si="74"/>
        <v>0</v>
      </c>
      <c r="KH30" s="354"/>
      <c r="KI30" s="134">
        <f>('[4]Проверочная  таблица'!LL28+'[4]Проверочная  таблица'!LM28)/1000</f>
        <v>0</v>
      </c>
      <c r="KJ30" s="134">
        <f>('[4]Проверочная  таблица'!LS28+'[4]Проверочная  таблица'!LT28)/1000</f>
        <v>0</v>
      </c>
      <c r="KK30" s="199">
        <f t="shared" si="75"/>
        <v>0</v>
      </c>
      <c r="KL30" s="354"/>
      <c r="KM30" s="134">
        <f>('[4]Прочая  субсидия_МР  и  ГО'!BF24+'[4]Прочая  субсидия_БП'!CH24)/1000</f>
        <v>18605.045999999998</v>
      </c>
      <c r="KN30" s="134">
        <f>('[4]Прочая  субсидия_МР  и  ГО'!BG24+'[4]Прочая  субсидия_БП'!CI24)/1000</f>
        <v>18605.045999999998</v>
      </c>
      <c r="KO30" s="199">
        <f t="shared" si="76"/>
        <v>100</v>
      </c>
      <c r="KP30" s="354"/>
      <c r="KQ30" s="134">
        <f>('[4]Прочая  субсидия_МР  и  ГО'!BH24+'[4]Прочая  субсидия_БП'!CN24)/1000</f>
        <v>798.90440999999998</v>
      </c>
      <c r="KR30" s="134">
        <f>('[4]Прочая  субсидия_МР  и  ГО'!BI24+'[4]Прочая  субсидия_БП'!CO24)/1000</f>
        <v>798.90440999999998</v>
      </c>
      <c r="KS30" s="199">
        <f t="shared" si="77"/>
        <v>100</v>
      </c>
      <c r="KT30" s="354"/>
      <c r="KU30" s="201">
        <f>'[4]Проверочная  таблица'!QK28/1000</f>
        <v>24269.258869999998</v>
      </c>
      <c r="KV30" s="201">
        <f>'[4]Проверочная  таблица'!QL28/1000</f>
        <v>24269.258869999998</v>
      </c>
      <c r="KW30" s="202">
        <f t="shared" si="78"/>
        <v>100</v>
      </c>
      <c r="KY30" s="203">
        <f>C30-'[5]Сводная  таблица'!F25/1000</f>
        <v>0</v>
      </c>
      <c r="KZ30" s="203">
        <f>C30-'[4]Проверочная  таблица'!AI28/1000</f>
        <v>0</v>
      </c>
    </row>
    <row r="31" spans="1:312" ht="21.75" customHeight="1" thickBot="1">
      <c r="A31" s="206" t="s">
        <v>46</v>
      </c>
      <c r="B31" s="207">
        <f t="shared" si="4"/>
        <v>0</v>
      </c>
      <c r="C31" s="510">
        <f>K31+O31+S31+W31+AA31+AM31+AE31+AU31+AI31+AY31+BC31+BG31+BK31+BO31+BS31+CE31+CI31+CM31+CQ31+CU31+CY31+DC31+DG31+DK31+DO31+DS31+DW31+EI31+EQ31+EU31+FC31+FG31+FW31+FK31+FS31+GA31+GE31+GI31+GM31+GQ31+GY31+HC31+HG31+HK31+HO31+HS31+HW31+IA31+IM31+IE31+IQ31+IU31+IY31+JC31+JK31+JO31+JS31+JW31+KA31+KE31+KM31+KQ31+KU31+BW31+GU31+II31+EE31+KI31+EM31+EY31+EA31+FO31</f>
        <v>137580.64364999998</v>
      </c>
      <c r="D31" s="207">
        <f>L31+P31+T31+X31+AB31+AN31+AF31+AV31+AJ31+AZ31+BD31+BH31+BL31+BP31+BT31+CF31+CJ31+CN31+CR31+CV31+CZ31+DD31+DH31+DL31+DP31+DT31+DX31+EJ31+ER31+EV31+FD31+FH31+FX31+FL31+FT31+GB31+GF31+GJ31+GN31+GR31+GZ31+HD31+HH31+HL31+HP31+HT31+HX31+IB31+IN31+IF31+IR31+IV31+IZ31+JD31+JL31+JP31+JT31+JX31+KB31+KF31+KN31+KR31+KV31+BX31+GV31+IJ31+EF31+KJ31+EN31+EZ31+EB31+FP31</f>
        <v>136418.46513</v>
      </c>
      <c r="E31" s="208">
        <f>'[3]Исполнение для администрации_КБ'!Q31</f>
        <v>137580.64365000001</v>
      </c>
      <c r="F31" s="209">
        <f t="shared" si="5"/>
        <v>0</v>
      </c>
      <c r="G31" s="210">
        <f>'[3]Исполнение для администрации_КБ'!R31</f>
        <v>136418.46513</v>
      </c>
      <c r="H31" s="210">
        <f t="shared" si="6"/>
        <v>0</v>
      </c>
      <c r="I31" s="211">
        <f t="shared" si="7"/>
        <v>99.155274688962407</v>
      </c>
      <c r="J31" s="354"/>
      <c r="K31" s="134">
        <f>'[4]Проверочная  таблица'!DV29/1000</f>
        <v>0</v>
      </c>
      <c r="L31" s="134">
        <f>'[4]Проверочная  таблица'!ED29/1000</f>
        <v>0</v>
      </c>
      <c r="M31" s="199">
        <f t="shared" si="8"/>
        <v>0</v>
      </c>
      <c r="N31" s="354"/>
      <c r="O31" s="134">
        <f>('[4]Проверочная  таблица'!DW29+'[4]Проверочная  таблица'!DX29)/1000</f>
        <v>0</v>
      </c>
      <c r="P31" s="134">
        <f>('[4]Проверочная  таблица'!EE29+'[4]Проверочная  таблица'!EF29)/1000</f>
        <v>0</v>
      </c>
      <c r="Q31" s="199">
        <f t="shared" si="9"/>
        <v>0</v>
      </c>
      <c r="R31" s="199"/>
      <c r="S31" s="200">
        <f>('[4]Проверочная  таблица'!DY29+'[4]Проверочная  таблица'!DZ29)/1000</f>
        <v>0</v>
      </c>
      <c r="T31" s="134">
        <f>('[4]Проверочная  таблица'!EG29+'[4]Проверочная  таблица'!EH29)/1000</f>
        <v>0</v>
      </c>
      <c r="U31" s="199">
        <f t="shared" si="10"/>
        <v>0</v>
      </c>
      <c r="V31" s="199"/>
      <c r="W31" s="200">
        <f>'[4]Проверочная  таблица'!EA29/1000</f>
        <v>0</v>
      </c>
      <c r="X31" s="134">
        <f>'[4]Проверочная  таблица'!EI29/1000</f>
        <v>0</v>
      </c>
      <c r="Y31" s="199">
        <f t="shared" si="11"/>
        <v>0</v>
      </c>
      <c r="Z31" s="199"/>
      <c r="AA31" s="200">
        <f>('[4]Проверочная  таблица'!EB29+'[4]Проверочная  таблица'!EL29)/1000</f>
        <v>281.25</v>
      </c>
      <c r="AB31" s="134">
        <f>('[4]Проверочная  таблица'!EJ29+'[4]Проверочная  таблица'!EN29)/1000</f>
        <v>281.25</v>
      </c>
      <c r="AC31" s="199">
        <f t="shared" si="12"/>
        <v>100</v>
      </c>
      <c r="AD31" s="199"/>
      <c r="AE31" s="134">
        <f>('[4]Проверочная  таблица'!FF29+'[4]Проверочная  таблица'!FG29)/1000</f>
        <v>0</v>
      </c>
      <c r="AF31" s="134">
        <f>('[4]Проверочная  таблица'!FK29+'[4]Проверочная  таблица'!FL29)/1000</f>
        <v>0</v>
      </c>
      <c r="AG31" s="199">
        <f t="shared" si="13"/>
        <v>0</v>
      </c>
      <c r="AH31" s="354"/>
      <c r="AI31" s="134">
        <f>('[4]Проверочная  таблица'!FH29+'[4]Проверочная  таблица'!FI29)/1000</f>
        <v>0</v>
      </c>
      <c r="AJ31" s="134">
        <f>('[4]Проверочная  таблица'!FM29+'[4]Проверочная  таблица'!FN29)/1000</f>
        <v>0</v>
      </c>
      <c r="AK31" s="199">
        <f t="shared" si="0"/>
        <v>0</v>
      </c>
      <c r="AL31" s="354"/>
      <c r="AM31" s="134">
        <f>('[4]Прочая  субсидия_МР  и  ГО'!D25)/1000</f>
        <v>220</v>
      </c>
      <c r="AN31" s="134">
        <f>('[4]Прочая  субсидия_МР  и  ГО'!E25)/1000</f>
        <v>220</v>
      </c>
      <c r="AO31" s="199">
        <f t="shared" si="14"/>
        <v>100</v>
      </c>
      <c r="AP31" s="354"/>
      <c r="AQ31" s="134"/>
      <c r="AR31" s="134"/>
      <c r="AS31" s="199">
        <f t="shared" si="15"/>
        <v>0</v>
      </c>
      <c r="AT31" s="354"/>
      <c r="AU31" s="134">
        <f>'[4]Прочая  субсидия_МР  и  ГО'!F25/1000</f>
        <v>0</v>
      </c>
      <c r="AV31" s="134">
        <f>'[4]Прочая  субсидия_МР  и  ГО'!G25/1000</f>
        <v>0</v>
      </c>
      <c r="AW31" s="199">
        <f t="shared" si="16"/>
        <v>0</v>
      </c>
      <c r="AX31" s="354"/>
      <c r="AY31" s="134">
        <f>'[4]Прочая  субсидия_МР  и  ГО'!H25/1000</f>
        <v>8032.7846</v>
      </c>
      <c r="AZ31" s="134">
        <f>'[4]Прочая  субсидия_МР  и  ГО'!I25/1000</f>
        <v>8032.7846</v>
      </c>
      <c r="BA31" s="199">
        <f t="shared" si="17"/>
        <v>100</v>
      </c>
      <c r="BB31" s="354"/>
      <c r="BC31" s="134">
        <f>'[4]Прочая  субсидия_МР  и  ГО'!J25/1000</f>
        <v>73.436309999999992</v>
      </c>
      <c r="BD31" s="134">
        <f>'[4]Прочая  субсидия_МР  и  ГО'!K25/1000</f>
        <v>73.436309999999992</v>
      </c>
      <c r="BE31" s="199">
        <f t="shared" si="18"/>
        <v>100</v>
      </c>
      <c r="BF31" s="354"/>
      <c r="BG31" s="134">
        <f>'[4]Прочая  субсидия_МР  и  ГО'!L25/1000</f>
        <v>403.87887000000001</v>
      </c>
      <c r="BH31" s="134">
        <f>'[4]Прочая  субсидия_МР  и  ГО'!M25/1000</f>
        <v>403.87887000000001</v>
      </c>
      <c r="BI31" s="199">
        <f t="shared" si="19"/>
        <v>100</v>
      </c>
      <c r="BJ31" s="354"/>
      <c r="BK31" s="134">
        <f>'[4]Проверочная  таблица'!ES29/1000</f>
        <v>4181.0420000000004</v>
      </c>
      <c r="BL31" s="134">
        <f>'[4]Проверочная  таблица'!EV29/1000</f>
        <v>4181.0420000000004</v>
      </c>
      <c r="BM31" s="199">
        <f t="shared" si="20"/>
        <v>100</v>
      </c>
      <c r="BN31" s="354"/>
      <c r="BO31" s="134">
        <f>'[4]Проверочная  таблица'!FO29/1000</f>
        <v>0</v>
      </c>
      <c r="BP31" s="134">
        <f>'[4]Проверочная  таблица'!FR29/1000</f>
        <v>0</v>
      </c>
      <c r="BQ31" s="199">
        <f t="shared" si="21"/>
        <v>0</v>
      </c>
      <c r="BR31" s="354"/>
      <c r="BS31" s="134">
        <f>('[4]Проверочная  таблица'!KB29+'[4]Проверочная  таблица'!KC29)/1000</f>
        <v>0</v>
      </c>
      <c r="BT31" s="134">
        <f>('[4]Проверочная  таблица'!KG29+'[4]Проверочная  таблица'!KH29)/1000</f>
        <v>0</v>
      </c>
      <c r="BU31" s="199">
        <f t="shared" si="22"/>
        <v>0</v>
      </c>
      <c r="BV31" s="354"/>
      <c r="BW31" s="134">
        <f>('[4]Проверочная  таблица'!KD29+'[4]Проверочная  таблица'!KE29)/1000</f>
        <v>0</v>
      </c>
      <c r="BX31" s="134">
        <f>('[4]Проверочная  таблица'!KI29+'[4]Проверочная  таблица'!KJ29)/1000</f>
        <v>0</v>
      </c>
      <c r="BY31" s="199">
        <f t="shared" si="23"/>
        <v>0</v>
      </c>
      <c r="BZ31" s="354"/>
      <c r="CA31" s="134"/>
      <c r="CB31" s="134"/>
      <c r="CC31" s="199">
        <f t="shared" si="1"/>
        <v>0</v>
      </c>
      <c r="CD31" s="354"/>
      <c r="CE31" s="134">
        <f>('[4]Проверочная  таблица'!IL29+'[4]Проверочная  таблица'!IM29+'[4]Проверочная  таблица'!HX29+'[4]Проверочная  таблица'!HY29)/1000</f>
        <v>0</v>
      </c>
      <c r="CF31" s="134">
        <f>('[4]Проверочная  таблица'!IE29+'[4]Проверочная  таблица'!IF29+'[4]Проверочная  таблица'!IS29+'[4]Проверочная  таблица'!IT29)/1000</f>
        <v>0</v>
      </c>
      <c r="CG31" s="199">
        <f t="shared" si="2"/>
        <v>0</v>
      </c>
      <c r="CH31" s="354"/>
      <c r="CI31" s="134">
        <f>('[4]Прочая  субсидия_МР  и  ГО'!N25+'[4]Прочая  субсидия_БП'!H25)/1000</f>
        <v>8.6830999999999996</v>
      </c>
      <c r="CJ31" s="134">
        <f>('[4]Прочая  субсидия_МР  и  ГО'!O25+'[4]Прочая  субсидия_БП'!I25)/1000</f>
        <v>8.6830999999999996</v>
      </c>
      <c r="CK31" s="199">
        <f t="shared" si="24"/>
        <v>100</v>
      </c>
      <c r="CL31" s="354"/>
      <c r="CM31" s="134">
        <f>('[4]Проверочная  таблица'!AL29+'[4]Проверочная  таблица'!AV29)/1000</f>
        <v>0</v>
      </c>
      <c r="CN31" s="134">
        <f>('[4]Проверочная  таблица'!AQ29+'[4]Проверочная  таблица'!BB29)/1000</f>
        <v>0</v>
      </c>
      <c r="CO31" s="199">
        <f t="shared" si="25"/>
        <v>0</v>
      </c>
      <c r="CP31" s="354"/>
      <c r="CQ31" s="134">
        <f>('[4]Проверочная  таблица'!HZ29+'[4]Проверочная  таблица'!IA29+'[4]Проверочная  таблица'!IN29+'[4]Проверочная  таблица'!IO29)/1000</f>
        <v>40.368360000000003</v>
      </c>
      <c r="CR31" s="134">
        <f>('[4]Проверочная  таблица'!IG29+'[4]Проверочная  таблица'!IH29+'[4]Проверочная  таблица'!IU29+'[4]Проверочная  таблица'!IV29)/1000</f>
        <v>40.368360000000003</v>
      </c>
      <c r="CS31" s="199">
        <f t="shared" si="26"/>
        <v>100</v>
      </c>
      <c r="CT31" s="354"/>
      <c r="CU31" s="134">
        <f>('[4]Проверочная  таблица'!IB29+'[4]Проверочная  таблица'!IC29+'[4]Проверочная  таблица'!IP29+'[4]Проверочная  таблица'!IQ29)/1000</f>
        <v>0</v>
      </c>
      <c r="CV31" s="134">
        <f>('[4]Проверочная  таблица'!IW29+'[4]Проверочная  таблица'!IX29+'[4]Проверочная  таблица'!II29+'[4]Проверочная  таблица'!IJ29)/1000</f>
        <v>0</v>
      </c>
      <c r="CW31" s="199">
        <f t="shared" si="27"/>
        <v>0</v>
      </c>
      <c r="CX31" s="354"/>
      <c r="CY31" s="134">
        <f>('[4]Проверочная  таблица'!GY29+'[4]Проверочная  таблица'!HE29)/1000</f>
        <v>1700</v>
      </c>
      <c r="CZ31" s="134">
        <f>('[4]Проверочная  таблица'!HB29+'[4]Проверочная  таблица'!HH29)/1000</f>
        <v>1700</v>
      </c>
      <c r="DA31" s="199">
        <f t="shared" si="28"/>
        <v>100</v>
      </c>
      <c r="DB31" s="354"/>
      <c r="DC31" s="134">
        <f>('[4]Проверочная  таблица'!GS29)/1000</f>
        <v>0</v>
      </c>
      <c r="DD31" s="134">
        <f>('[4]Проверочная  таблица'!GV29)/1000</f>
        <v>0</v>
      </c>
      <c r="DE31" s="199">
        <f t="shared" si="3"/>
        <v>0</v>
      </c>
      <c r="DF31" s="354"/>
      <c r="DG31" s="134">
        <f>'[4]Прочая  субсидия_МР  и  ГО'!P25/1000</f>
        <v>328.54395</v>
      </c>
      <c r="DH31" s="134">
        <f>'[4]Прочая  субсидия_МР  и  ГО'!Q25/1000</f>
        <v>328.54395</v>
      </c>
      <c r="DI31" s="199">
        <f t="shared" si="29"/>
        <v>100</v>
      </c>
      <c r="DJ31" s="354"/>
      <c r="DK31" s="134">
        <f>'[4]Прочая  субсидия_МР  и  ГО'!R25/1000</f>
        <v>567.37788</v>
      </c>
      <c r="DL31" s="134">
        <f>'[4]Прочая  субсидия_МР  и  ГО'!S25/1000</f>
        <v>567.37788</v>
      </c>
      <c r="DM31" s="199">
        <f t="shared" si="30"/>
        <v>100</v>
      </c>
      <c r="DN31" s="354"/>
      <c r="DO31" s="134">
        <f>'[4]Прочая  субсидия_МР  и  ГО'!T25/1000</f>
        <v>294.83999999999997</v>
      </c>
      <c r="DP31" s="134">
        <f>'[4]Прочая  субсидия_МР  и  ГО'!U25/1000</f>
        <v>294.83999999999997</v>
      </c>
      <c r="DQ31" s="199">
        <f t="shared" si="31"/>
        <v>100</v>
      </c>
      <c r="DR31" s="354"/>
      <c r="DS31" s="134">
        <f>('[4]Прочая  субсидия_МР  и  ГО'!V25+'[4]Прочая  субсидия_БП'!N25)/1000</f>
        <v>900</v>
      </c>
      <c r="DT31" s="134">
        <f>('[4]Прочая  субсидия_МР  и  ГО'!W25+'[4]Прочая  субсидия_БП'!O25)/1000</f>
        <v>364.5</v>
      </c>
      <c r="DU31" s="199">
        <f t="shared" si="32"/>
        <v>40.5</v>
      </c>
      <c r="DV31" s="354"/>
      <c r="DW31" s="134">
        <f>('[4]Проверочная  таблица'!AM29+'[4]Проверочная  таблица'!AW29+'[4]Прочая  субсидия_МР  и  ГО'!X25+'[4]Прочая  субсидия_БП'!T25)/1000</f>
        <v>4990.7160000000003</v>
      </c>
      <c r="DX31" s="134">
        <f>('[4]Проверочная  таблица'!AR29+'[4]Проверочная  таблица'!BC29+'[4]Прочая  субсидия_МР  и  ГО'!Y25+'[4]Прочая  субсидия_БП'!U25)/1000</f>
        <v>4990.7160000000003</v>
      </c>
      <c r="DY31" s="199">
        <f t="shared" si="33"/>
        <v>100</v>
      </c>
      <c r="DZ31" s="354"/>
      <c r="EA31" s="134">
        <f>'[4]Проверочная  таблица'!DC29/1000</f>
        <v>0</v>
      </c>
      <c r="EB31" s="134">
        <f>'[4]Проверочная  таблица'!DD29/1000</f>
        <v>0</v>
      </c>
      <c r="EC31" s="199">
        <f t="shared" si="34"/>
        <v>0</v>
      </c>
      <c r="ED31" s="354"/>
      <c r="EE31" s="134">
        <f>('[4]Проверочная  таблица'!DE29+'[4]Проверочная  таблица'!DG29)/1000</f>
        <v>0</v>
      </c>
      <c r="EF31" s="134">
        <f>('[4]Проверочная  таблица'!DF29+'[4]Проверочная  таблица'!DH29)/1000</f>
        <v>0</v>
      </c>
      <c r="EG31" s="199">
        <f t="shared" si="35"/>
        <v>0</v>
      </c>
      <c r="EH31" s="354"/>
      <c r="EI31" s="134">
        <f>('[4]Проверочная  таблица'!DM29+'[4]Проверочная  таблица'!DO29)/1000</f>
        <v>0</v>
      </c>
      <c r="EJ31" s="134">
        <f>('[4]Проверочная  таблица'!DP29+'[4]Проверочная  таблица'!DN29)/1000</f>
        <v>0</v>
      </c>
      <c r="EK31" s="199">
        <f t="shared" si="36"/>
        <v>0</v>
      </c>
      <c r="EL31" s="354"/>
      <c r="EM31" s="134">
        <f>'[4]Проверочная  таблица'!EY29/1000</f>
        <v>0</v>
      </c>
      <c r="EN31" s="134">
        <f>'[4]Проверочная  таблица'!FB29/1000</f>
        <v>0</v>
      </c>
      <c r="EO31" s="199">
        <f t="shared" si="37"/>
        <v>0</v>
      </c>
      <c r="EP31" s="354"/>
      <c r="EQ31" s="134">
        <f>'[4]Прочая  субсидия_МР  и  ГО'!Z25/1000</f>
        <v>0</v>
      </c>
      <c r="ER31" s="134">
        <f>'[4]Прочая  субсидия_МР  и  ГО'!AA25/1000</f>
        <v>0</v>
      </c>
      <c r="ES31" s="199">
        <f t="shared" si="38"/>
        <v>0</v>
      </c>
      <c r="ET31" s="354"/>
      <c r="EU31" s="134">
        <f>('[4]Прочая  субсидия_МР  и  ГО'!AB25+'[4]Прочая  субсидия_БП'!Z25)/1000</f>
        <v>188.001</v>
      </c>
      <c r="EV31" s="134">
        <f>('[4]Прочая  субсидия_МР  и  ГО'!AC25+'[4]Прочая  субсидия_БП'!AA25)/1000</f>
        <v>124.98775000000001</v>
      </c>
      <c r="EW31" s="199">
        <f t="shared" si="39"/>
        <v>66.482492114403641</v>
      </c>
      <c r="EX31" s="354"/>
      <c r="EY31" s="134">
        <f>('[4]Проверочная  таблица'!FV29+'[4]Проверочная  таблица'!FW29+'[4]Проверочная  таблица'!GB29+'[4]Проверочная  таблица'!GC29)/1000</f>
        <v>0</v>
      </c>
      <c r="EZ31" s="134">
        <f>('[4]Проверочная  таблица'!FY29+'[4]Проверочная  таблица'!FZ29+'[4]Проверочная  таблица'!GE29+'[4]Проверочная  таблица'!GF29)/1000</f>
        <v>0</v>
      </c>
      <c r="FA31" s="199">
        <f t="shared" si="40"/>
        <v>0</v>
      </c>
      <c r="FB31" s="354"/>
      <c r="FC31" s="134">
        <f>('[4]Прочая  субсидия_БП'!AF25+'[4]Прочая  субсидия_МР  и  ГО'!AD25)/1000</f>
        <v>0</v>
      </c>
      <c r="FD31" s="134">
        <f>('[4]Прочая  субсидия_БП'!AG25+'[4]Прочая  субсидия_МР  и  ГО'!AE25)/1000</f>
        <v>0</v>
      </c>
      <c r="FE31" s="199">
        <f t="shared" si="41"/>
        <v>0</v>
      </c>
      <c r="FF31" s="354"/>
      <c r="FG31" s="134">
        <f>'[4]Проверочная  таблица'!KL29/1000</f>
        <v>700</v>
      </c>
      <c r="FH31" s="134">
        <f>'[4]Проверочная  таблица'!KS29/1000</f>
        <v>700</v>
      </c>
      <c r="FI31" s="199">
        <f t="shared" si="42"/>
        <v>100</v>
      </c>
      <c r="FJ31" s="354"/>
      <c r="FK31" s="134">
        <f>('[4]Проверочная  таблица'!KM29+'[4]Проверочная  таблица'!KN29)/1000</f>
        <v>0</v>
      </c>
      <c r="FL31" s="134">
        <f>('[4]Проверочная  таблица'!KT29+'[4]Проверочная  таблица'!KU29)/1000</f>
        <v>0</v>
      </c>
      <c r="FM31" s="199">
        <f t="shared" si="43"/>
        <v>0</v>
      </c>
      <c r="FN31" s="354"/>
      <c r="FO31" s="134">
        <f>'[4]Проверочная  таблица'!KO29/1000</f>
        <v>0</v>
      </c>
      <c r="FP31" s="134">
        <f>'[4]Проверочная  таблица'!KV29/1000</f>
        <v>0</v>
      </c>
      <c r="FQ31" s="199">
        <f t="shared" si="44"/>
        <v>0</v>
      </c>
      <c r="FR31" s="354"/>
      <c r="FS31" s="134">
        <f>'[4]Проверочная  таблица'!KZ29/1000</f>
        <v>0</v>
      </c>
      <c r="FT31" s="134">
        <f>'[4]Проверочная  таблица'!LB29/1000</f>
        <v>0</v>
      </c>
      <c r="FU31" s="199">
        <f t="shared" si="45"/>
        <v>0</v>
      </c>
      <c r="FV31" s="354"/>
      <c r="FW31" s="134">
        <f>('[4]Проверочная  таблица'!KP29+'[4]Проверочная  таблица'!KQ29)/1000</f>
        <v>0</v>
      </c>
      <c r="FX31" s="134">
        <f>('[4]Проверочная  таблица'!KW29+'[4]Проверочная  таблица'!KX29)/1000</f>
        <v>0</v>
      </c>
      <c r="FY31" s="199">
        <f t="shared" si="46"/>
        <v>0</v>
      </c>
      <c r="FZ31" s="354"/>
      <c r="GA31" s="134">
        <f>('[4]Прочая  субсидия_МР  и  ГО'!AF25+'[4]Прочая  субсидия_БП'!AL25)/1000</f>
        <v>15292.22525</v>
      </c>
      <c r="GB31" s="134">
        <f>('[4]Прочая  субсидия_МР  и  ГО'!AG25+'[4]Прочая  субсидия_БП'!AM25)/1000</f>
        <v>14754.922480000001</v>
      </c>
      <c r="GC31" s="199">
        <f t="shared" si="47"/>
        <v>96.486431757209445</v>
      </c>
      <c r="GD31" s="354"/>
      <c r="GE31" s="134">
        <f>('[4]Прочая  субсидия_МР  и  ГО'!AH25)/1000</f>
        <v>0</v>
      </c>
      <c r="GF31" s="134">
        <f>('[4]Прочая  субсидия_МР  и  ГО'!AI25)/1000</f>
        <v>0</v>
      </c>
      <c r="GG31" s="199">
        <f t="shared" si="48"/>
        <v>0</v>
      </c>
      <c r="GH31" s="354"/>
      <c r="GI31" s="134">
        <f>'[4]Прочая  субсидия_МР  и  ГО'!AJ25/1000</f>
        <v>916.5</v>
      </c>
      <c r="GJ31" s="134">
        <f>'[4]Прочая  субсидия_МР  и  ГО'!AK25/1000</f>
        <v>916.5</v>
      </c>
      <c r="GK31" s="199">
        <f t="shared" si="49"/>
        <v>100</v>
      </c>
      <c r="GL31" s="354"/>
      <c r="GM31" s="134">
        <f>('[4]Проверочная  таблица'!ND29+'[4]Проверочная  таблица'!NE29)/1000</f>
        <v>0</v>
      </c>
      <c r="GN31" s="134">
        <f>('[4]Проверочная  таблица'!NG29+'[4]Проверочная  таблица'!NH29)/1000</f>
        <v>0</v>
      </c>
      <c r="GO31" s="199">
        <f t="shared" si="50"/>
        <v>0</v>
      </c>
      <c r="GP31" s="354"/>
      <c r="GQ31" s="134">
        <f>('[4]Проверочная  таблица'!OJ29+'[4]Проверочная  таблица'!OK29)/1000</f>
        <v>0</v>
      </c>
      <c r="GR31" s="134">
        <f>('[4]Проверочная  таблица'!OS29+'[4]Проверочная  таблица'!OT29)/1000</f>
        <v>0</v>
      </c>
      <c r="GS31" s="199">
        <f t="shared" si="51"/>
        <v>0</v>
      </c>
      <c r="GT31" s="354"/>
      <c r="GU31" s="134">
        <f>'[4]Проверочная  таблица'!AX29/1000</f>
        <v>0</v>
      </c>
      <c r="GV31" s="134">
        <f>'[4]Проверочная  таблица'!BD29/1000</f>
        <v>0</v>
      </c>
      <c r="GW31" s="199">
        <f t="shared" si="52"/>
        <v>0</v>
      </c>
      <c r="GX31" s="354"/>
      <c r="GY31" s="134">
        <f>('[4]Проверочная  таблица'!NV29+'[4]Проверочная  таблица'!NW29+'[4]Проверочная  таблица'!OL29+'[4]Проверочная  таблица'!OM29)/1000</f>
        <v>0</v>
      </c>
      <c r="GZ31" s="134">
        <f>('[4]Проверочная  таблица'!OC29+'[4]Проверочная  таблица'!OD29+'[4]Проверочная  таблица'!OU29+'[4]Проверочная  таблица'!OV29)/1000</f>
        <v>0</v>
      </c>
      <c r="HA31" s="199">
        <f t="shared" si="53"/>
        <v>0</v>
      </c>
      <c r="HB31" s="354"/>
      <c r="HC31" s="134">
        <f>('[4]Проверочная  таблица'!AY29+'[4]Проверочная  таблица'!AN29)/1000</f>
        <v>0</v>
      </c>
      <c r="HD31" s="134">
        <f>('[4]Проверочная  таблица'!AS29+'[4]Проверочная  таблица'!BE29)/1000</f>
        <v>0</v>
      </c>
      <c r="HE31" s="199">
        <f t="shared" si="54"/>
        <v>0</v>
      </c>
      <c r="HF31" s="354"/>
      <c r="HG31" s="134">
        <f>('[4]Проверочная  таблица'!NZ29+'[4]Проверочная  таблица'!OP29+'[4]Проверочная  таблица'!OA29+'[4]Проверочная  таблица'!OQ29)/1000</f>
        <v>0</v>
      </c>
      <c r="HH31" s="134">
        <f>('[4]Проверочная  таблица'!OG29+'[4]Проверочная  таблица'!OY29+'[4]Проверочная  таблица'!OZ29+'[4]Проверочная  таблица'!OH29)/1000</f>
        <v>0</v>
      </c>
      <c r="HI31" s="199">
        <f t="shared" si="55"/>
        <v>0</v>
      </c>
      <c r="HJ31" s="354"/>
      <c r="HK31" s="134">
        <f>('[4]Проверочная  таблица'!NX29+'[4]Проверочная  таблица'!NY29+'[4]Проверочная  таблица'!ON29+'[4]Проверочная  таблица'!OO29)/1000</f>
        <v>0</v>
      </c>
      <c r="HL31" s="134">
        <f>('[4]Проверочная  таблица'!OW29+'[4]Проверочная  таблица'!OX29+'[4]Проверочная  таблица'!OE29+'[4]Проверочная  таблица'!OF29)/1000</f>
        <v>0</v>
      </c>
      <c r="HM31" s="199">
        <f t="shared" si="56"/>
        <v>0</v>
      </c>
      <c r="HN31" s="354"/>
      <c r="HO31" s="134">
        <f>('[4]Проверочная  таблица'!AO29+'[4]Проверочная  таблица'!AZ29)/1000</f>
        <v>0</v>
      </c>
      <c r="HP31" s="134">
        <f>('[4]Проверочная  таблица'!AT29+'[4]Проверочная  таблица'!BF29)/1000</f>
        <v>0</v>
      </c>
      <c r="HQ31" s="199">
        <f t="shared" si="57"/>
        <v>0</v>
      </c>
      <c r="HR31" s="354"/>
      <c r="HS31" s="134">
        <f>'[4]Прочая  субсидия_МР  и  ГО'!AL25/1000</f>
        <v>711.82639000000017</v>
      </c>
      <c r="HT31" s="134">
        <f>'[4]Прочая  субсидия_МР  и  ГО'!AM25/1000</f>
        <v>711.82639000000017</v>
      </c>
      <c r="HU31" s="199">
        <f t="shared" si="58"/>
        <v>100</v>
      </c>
      <c r="HV31" s="354"/>
      <c r="HW31" s="134">
        <f>('[4]Проверочная  таблица'!CF29+'[4]Проверочная  таблица'!CP29)/1000</f>
        <v>0</v>
      </c>
      <c r="HX31" s="134">
        <f>('[4]Проверочная  таблица'!CK29+'[4]Проверочная  таблица'!CU29)/1000</f>
        <v>0</v>
      </c>
      <c r="HY31" s="199">
        <f t="shared" si="59"/>
        <v>0</v>
      </c>
      <c r="HZ31" s="354"/>
      <c r="IA31" s="134">
        <f>('[4]Проверочная  таблица'!CG29+'[4]Проверочная  таблица'!CQ29)/1000</f>
        <v>31088.991999999998</v>
      </c>
      <c r="IB31" s="134">
        <f>('[4]Проверочная  таблица'!CL29+'[4]Проверочная  таблица'!CV29)/1000</f>
        <v>31088.991999999998</v>
      </c>
      <c r="IC31" s="199">
        <f t="shared" si="60"/>
        <v>100</v>
      </c>
      <c r="ID31" s="354"/>
      <c r="IE31" s="134">
        <f>('[4]Прочая  субсидия_МР  и  ГО'!AN25+'[4]Прочая  субсидия_БП'!AR25)/1000</f>
        <v>0</v>
      </c>
      <c r="IF31" s="134">
        <f>('[4]Прочая  субсидия_МР  и  ГО'!AO25+'[4]Прочая  субсидия_БП'!AS25)/1000</f>
        <v>0</v>
      </c>
      <c r="IG31" s="199">
        <f t="shared" si="61"/>
        <v>0</v>
      </c>
      <c r="IH31" s="354"/>
      <c r="II31" s="134">
        <f>('[4]Проверочная  таблица'!CH29+'[4]Проверочная  таблица'!CR29)/1000</f>
        <v>0</v>
      </c>
      <c r="IJ31" s="134">
        <f>('[4]Проверочная  таблица'!CM29+'[4]Проверочная  таблица'!CW29)/1000</f>
        <v>0</v>
      </c>
      <c r="IK31" s="199">
        <f t="shared" si="62"/>
        <v>0</v>
      </c>
      <c r="IL31" s="354"/>
      <c r="IM31" s="134">
        <f>('[4]Проверочная  таблица'!CI29+'[4]Проверочная  таблица'!CS29)/1000</f>
        <v>0</v>
      </c>
      <c r="IN31" s="134">
        <f>('[4]Проверочная  таблица'!CN29+'[4]Проверочная  таблица'!CX29)/1000</f>
        <v>0</v>
      </c>
      <c r="IO31" s="199">
        <f t="shared" si="63"/>
        <v>0</v>
      </c>
      <c r="IP31" s="354"/>
      <c r="IQ31" s="134">
        <f>('[4]Прочая  субсидия_БП'!AX25+'[4]Прочая  субсидия_МР  и  ГО'!AP25)/1000</f>
        <v>0</v>
      </c>
      <c r="IR31" s="134">
        <f>('[4]Прочая  субсидия_БП'!AY25+'[4]Прочая  субсидия_МР  и  ГО'!AQ25)/1000</f>
        <v>0</v>
      </c>
      <c r="IS31" s="199">
        <f t="shared" si="64"/>
        <v>0</v>
      </c>
      <c r="IT31" s="354"/>
      <c r="IU31" s="134">
        <f>'[4]Прочая  субсидия_МР  и  ГО'!AR25/1000</f>
        <v>0</v>
      </c>
      <c r="IV31" s="134">
        <f>'[4]Прочая  субсидия_МР  и  ГО'!AS25/1000</f>
        <v>0</v>
      </c>
      <c r="IW31" s="199">
        <f t="shared" si="65"/>
        <v>0</v>
      </c>
      <c r="IX31" s="354"/>
      <c r="IY31" s="134">
        <f>'[4]Прочая  субсидия_МР  и  ГО'!AT25/1000</f>
        <v>0</v>
      </c>
      <c r="IZ31" s="134">
        <f>'[4]Прочая  субсидия_МР  и  ГО'!AU25/1000</f>
        <v>0</v>
      </c>
      <c r="JA31" s="199">
        <f t="shared" si="66"/>
        <v>0</v>
      </c>
      <c r="JB31" s="354"/>
      <c r="JC31" s="134">
        <f>('[4]Прочая  субсидия_МР  и  ГО'!AV25+'[4]Прочая  субсидия_БП'!BD25)/1000</f>
        <v>3420</v>
      </c>
      <c r="JD31" s="134">
        <f>('[4]Прочая  субсидия_МР  и  ГО'!AW25+'[4]Прочая  субсидия_БП'!BE25)/1000</f>
        <v>3420</v>
      </c>
      <c r="JE31" s="199">
        <f t="shared" si="67"/>
        <v>100</v>
      </c>
      <c r="JF31" s="354"/>
      <c r="JG31" s="134"/>
      <c r="JH31" s="134"/>
      <c r="JI31" s="199">
        <f t="shared" si="68"/>
        <v>0</v>
      </c>
      <c r="JJ31" s="354"/>
      <c r="JK31" s="134">
        <f>('[4]Прочая  субсидия_БП'!BJ25+'[4]Прочая  субсидия_МР  и  ГО'!AX25)/1000</f>
        <v>0</v>
      </c>
      <c r="JL31" s="134">
        <f>('[4]Прочая  субсидия_БП'!BK25+'[4]Прочая  субсидия_МР  и  ГО'!AY25)/1000</f>
        <v>0</v>
      </c>
      <c r="JM31" s="199">
        <f t="shared" si="69"/>
        <v>0</v>
      </c>
      <c r="JN31" s="354"/>
      <c r="JO31" s="134">
        <f>('[4]Прочая  субсидия_МР  и  ГО'!AZ25+'[4]Прочая  субсидия_БП'!BP25)/1000</f>
        <v>0</v>
      </c>
      <c r="JP31" s="134">
        <f>('[4]Прочая  субсидия_МР  и  ГО'!BA25+'[4]Прочая  субсидия_БП'!BQ25)/1000</f>
        <v>0</v>
      </c>
      <c r="JQ31" s="199">
        <f t="shared" si="70"/>
        <v>0</v>
      </c>
      <c r="JR31" s="354"/>
      <c r="JS31" s="134">
        <f>('[4]Прочая  субсидия_МР  и  ГО'!BB25+'[4]Прочая  субсидия_БП'!BV25)/1000</f>
        <v>4462.5689399999992</v>
      </c>
      <c r="JT31" s="134">
        <f>('[4]Прочая  субсидия_МР  и  ГО'!BC25+'[4]Прочая  субсидия_БП'!BW25)/1000</f>
        <v>4436.2064399999999</v>
      </c>
      <c r="JU31" s="199">
        <f t="shared" si="71"/>
        <v>99.409252823778232</v>
      </c>
      <c r="JV31" s="354"/>
      <c r="JW31" s="134">
        <f>('[4]Прочая  субсидия_БП'!CB25+'[4]Прочая  субсидия_МР  и  ГО'!BD25)/1000</f>
        <v>681.24596999999994</v>
      </c>
      <c r="JX31" s="134">
        <f>('[4]Прочая  субсидия_БП'!CC25+'[4]Прочая  субсидия_МР  и  ГО'!BE25)/1000</f>
        <v>681.24596999999994</v>
      </c>
      <c r="JY31" s="199">
        <f t="shared" si="72"/>
        <v>100</v>
      </c>
      <c r="JZ31" s="354"/>
      <c r="KA31" s="134">
        <f>('[4]Проверочная  таблица'!LH29+'[4]Проверочная  таблица'!LI29+'[4]Проверочная  таблица'!LV29+'[4]Проверочная  таблица'!LW29)/1000</f>
        <v>4500</v>
      </c>
      <c r="KB31" s="134">
        <f>('[4]Проверочная  таблица'!LO29+'[4]Проверочная  таблица'!LP29+'[4]Проверочная  таблица'!MA29+'[4]Проверочная  таблица'!MB29)/1000</f>
        <v>4500</v>
      </c>
      <c r="KC31" s="199">
        <f t="shared" si="73"/>
        <v>100</v>
      </c>
      <c r="KD31" s="354"/>
      <c r="KE31" s="134">
        <f>('[4]Проверочная  таблица'!LK29+'[4]Проверочная  таблица'!LJ29+'[4]Проверочная  таблица'!LY29+'[4]Проверочная  таблица'!LX29)/1000</f>
        <v>0</v>
      </c>
      <c r="KF31" s="134">
        <f>('[4]Проверочная  таблица'!LR29+'[4]Проверочная  таблица'!LQ29+'[4]Проверочная  таблица'!MD29+'[4]Проверочная  таблица'!MC29)/1000</f>
        <v>0</v>
      </c>
      <c r="KG31" s="199">
        <f t="shared" si="74"/>
        <v>0</v>
      </c>
      <c r="KH31" s="354"/>
      <c r="KI31" s="134">
        <f>('[4]Проверочная  таблица'!LL29+'[4]Проверочная  таблица'!LM29)/1000</f>
        <v>0</v>
      </c>
      <c r="KJ31" s="134">
        <f>('[4]Проверочная  таблица'!LS29+'[4]Проверочная  таблица'!LT29)/1000</f>
        <v>0</v>
      </c>
      <c r="KK31" s="199">
        <f t="shared" si="75"/>
        <v>0</v>
      </c>
      <c r="KL31" s="354"/>
      <c r="KM31" s="134">
        <f>('[4]Прочая  субсидия_МР  и  ГО'!BF25+'[4]Прочая  субсидия_БП'!CH25)/1000</f>
        <v>16299.118</v>
      </c>
      <c r="KN31" s="134">
        <f>('[4]Прочая  субсидия_МР  и  ГО'!BG25+'[4]Прочая  субсидия_БП'!CI25)/1000</f>
        <v>16299.118</v>
      </c>
      <c r="KO31" s="199">
        <f t="shared" si="76"/>
        <v>100</v>
      </c>
      <c r="KP31" s="354"/>
      <c r="KQ31" s="134">
        <f>('[4]Прочая  субсидия_МР  и  ГО'!BH25+'[4]Прочая  субсидия_БП'!CN25)/1000</f>
        <v>2914.0186400000002</v>
      </c>
      <c r="KR31" s="134">
        <f>('[4]Прочая  субсидия_МР  и  ГО'!BI25+'[4]Прочая  субсидия_БП'!CO25)/1000</f>
        <v>2914.0186400000002</v>
      </c>
      <c r="KS31" s="199">
        <f t="shared" si="77"/>
        <v>100</v>
      </c>
      <c r="KT31" s="354"/>
      <c r="KU31" s="201">
        <f>'[4]Проверочная  таблица'!QK29/1000</f>
        <v>34383.226390000003</v>
      </c>
      <c r="KV31" s="201">
        <f>'[4]Проверочная  таблица'!QL29/1000</f>
        <v>34383.226390000003</v>
      </c>
      <c r="KW31" s="202">
        <f t="shared" si="78"/>
        <v>100</v>
      </c>
      <c r="KY31" s="203">
        <f>C31-'[5]Сводная  таблица'!F26/1000</f>
        <v>0</v>
      </c>
      <c r="KZ31" s="203">
        <f>C31-'[4]Проверочная  таблица'!AI29/1000</f>
        <v>0</v>
      </c>
    </row>
    <row r="32" spans="1:312" ht="21.75" customHeight="1" thickBot="1">
      <c r="A32" s="146" t="s">
        <v>47</v>
      </c>
      <c r="B32" s="178">
        <f t="shared" ref="B32:H32" si="79">SUM(B14:B31)</f>
        <v>0</v>
      </c>
      <c r="C32" s="178">
        <f t="shared" si="79"/>
        <v>3727087.3627500003</v>
      </c>
      <c r="D32" s="176">
        <f>SUM(D14:D31)</f>
        <v>3640919.5251100007</v>
      </c>
      <c r="E32" s="180" t="e">
        <f t="shared" si="79"/>
        <v>#REF!</v>
      </c>
      <c r="F32" s="179" t="e">
        <f t="shared" si="79"/>
        <v>#REF!</v>
      </c>
      <c r="G32" s="180" t="e">
        <f t="shared" si="79"/>
        <v>#REF!</v>
      </c>
      <c r="H32" s="511" t="e">
        <f t="shared" si="79"/>
        <v>#REF!</v>
      </c>
      <c r="I32" s="145">
        <f>IF(ISERROR(D32/C32*100),,D32/C32*100)</f>
        <v>97.688064988731</v>
      </c>
      <c r="J32" s="213">
        <f>SUM(J14:J31)</f>
        <v>0</v>
      </c>
      <c r="K32" s="140">
        <f>SUM(K14:K31)</f>
        <v>1000</v>
      </c>
      <c r="L32" s="140">
        <f>SUM(L14:L31)</f>
        <v>1000</v>
      </c>
      <c r="M32" s="145">
        <f>IF(ISERROR(L32/K32*100),,L32/K32*100)</f>
        <v>100</v>
      </c>
      <c r="N32" s="213">
        <f>SUM(N14:N31)</f>
        <v>0</v>
      </c>
      <c r="O32" s="140">
        <f>SUM(O14:O31)</f>
        <v>0</v>
      </c>
      <c r="P32" s="140">
        <f>SUM(P14:P31)</f>
        <v>0</v>
      </c>
      <c r="Q32" s="145">
        <f>IF(ISERROR(P32/O32*100),,P32/O32*100)</f>
        <v>0</v>
      </c>
      <c r="R32" s="512">
        <f>SUM(R14:R31)</f>
        <v>0</v>
      </c>
      <c r="S32" s="513">
        <f>SUM(S14:S31)</f>
        <v>2558.8564000000001</v>
      </c>
      <c r="T32" s="140">
        <f>SUM(T14:T31)</f>
        <v>2558.8564000000001</v>
      </c>
      <c r="U32" s="145">
        <f>IF(ISERROR(T32/S32*100),,T32/S32*100)</f>
        <v>100</v>
      </c>
      <c r="V32" s="512">
        <f>SUM(V14:V31)</f>
        <v>0</v>
      </c>
      <c r="W32" s="140">
        <f>SUM(W14:W31)</f>
        <v>3483.5</v>
      </c>
      <c r="X32" s="140">
        <f>SUM(X14:X31)</f>
        <v>3265.55701</v>
      </c>
      <c r="Y32" s="145">
        <f>IF(ISERROR(X32/W32*100),,X32/W32*100)</f>
        <v>93.743562796038475</v>
      </c>
      <c r="Z32" s="512">
        <f>SUM(Z14:Z31)</f>
        <v>0</v>
      </c>
      <c r="AA32" s="140">
        <f>SUM(AA14:AA31)</f>
        <v>1800</v>
      </c>
      <c r="AB32" s="140">
        <f>SUM(AB14:AB31)</f>
        <v>1800</v>
      </c>
      <c r="AC32" s="145">
        <f>IF(ISERROR(AB32/AA32*100),,AB32/AA32*100)</f>
        <v>100</v>
      </c>
      <c r="AD32" s="512">
        <f>SUM(AD14:AD31)</f>
        <v>0</v>
      </c>
      <c r="AE32" s="140">
        <f>SUM(AE14:AE31)</f>
        <v>20050.863160000001</v>
      </c>
      <c r="AF32" s="140">
        <f>SUM(AF14:AF31)</f>
        <v>20050.863160000001</v>
      </c>
      <c r="AG32" s="145">
        <f>IF(ISERROR(AF32/AE32*100),,AF32/AE32*100)</f>
        <v>100</v>
      </c>
      <c r="AH32" s="213">
        <f>SUM(AH14:AH31)</f>
        <v>0</v>
      </c>
      <c r="AI32" s="140">
        <f>SUM(AI14:AI31)</f>
        <v>0</v>
      </c>
      <c r="AJ32" s="140">
        <f>SUM(AJ14:AJ31)</f>
        <v>0</v>
      </c>
      <c r="AK32" s="145">
        <f t="shared" si="0"/>
        <v>0</v>
      </c>
      <c r="AL32" s="213">
        <f>SUM(AL14:AL31)</f>
        <v>0</v>
      </c>
      <c r="AM32" s="140">
        <f>SUM(AM14:AM31)</f>
        <v>4304</v>
      </c>
      <c r="AN32" s="140">
        <f>SUM(AN14:AN31)</f>
        <v>4293.2196000000004</v>
      </c>
      <c r="AO32" s="145">
        <f>IF(ISERROR(AN32/AM32*100),,AN32/AM32*100)</f>
        <v>99.749526022304849</v>
      </c>
      <c r="AP32" s="213">
        <f>SUM(AP14:AP31)</f>
        <v>0</v>
      </c>
      <c r="AQ32" s="140">
        <f>SUM(AQ14:AQ31)</f>
        <v>0</v>
      </c>
      <c r="AR32" s="140">
        <f>SUM(AR14:AR31)</f>
        <v>0</v>
      </c>
      <c r="AS32" s="145">
        <f>IF(ISERROR(AR32/AQ32*100),,AR32/AQ32*100)</f>
        <v>0</v>
      </c>
      <c r="AT32" s="213">
        <f>SUM(AT14:AT31)</f>
        <v>0</v>
      </c>
      <c r="AU32" s="140">
        <f>SUM(AU14:AU31)</f>
        <v>200.166</v>
      </c>
      <c r="AV32" s="140">
        <f>SUM(AV14:AV31)</f>
        <v>200.166</v>
      </c>
      <c r="AW32" s="145">
        <f>IF(ISERROR(AV32/AU32*100),,AV32/AU32*100)</f>
        <v>100</v>
      </c>
      <c r="AX32" s="213">
        <f>SUM(AX14:AX31)</f>
        <v>0</v>
      </c>
      <c r="AY32" s="140">
        <f>SUM(AY14:AY31)</f>
        <v>80820.505680000002</v>
      </c>
      <c r="AZ32" s="140">
        <f>SUM(AZ14:AZ31)</f>
        <v>80820.505680000002</v>
      </c>
      <c r="BA32" s="145">
        <f>IF(ISERROR(AZ32/AY32*100),,AZ32/AY32*100)</f>
        <v>100</v>
      </c>
      <c r="BB32" s="213">
        <f>SUM(BB14:BB31)</f>
        <v>0</v>
      </c>
      <c r="BC32" s="140">
        <f>SUM(BC14:BC31)</f>
        <v>1285.1354699999999</v>
      </c>
      <c r="BD32" s="140">
        <f>SUM(BD14:BD31)</f>
        <v>1285.1354699999999</v>
      </c>
      <c r="BE32" s="145">
        <f>IF(ISERROR(BD32/BC32*100),,BD32/BC32*100)</f>
        <v>100</v>
      </c>
      <c r="BF32" s="213">
        <f>SUM(BF14:BF31)</f>
        <v>0</v>
      </c>
      <c r="BG32" s="140">
        <f>SUM(BG14:BG31)</f>
        <v>5181.6272399999998</v>
      </c>
      <c r="BH32" s="140">
        <f>SUM(BH14:BH31)</f>
        <v>5181.6272399999998</v>
      </c>
      <c r="BI32" s="212">
        <f>IF(ISERROR(BH32/BG32*100),,BH32/BG32*100)</f>
        <v>100</v>
      </c>
      <c r="BJ32" s="213">
        <f>SUM(BJ14:BJ31)</f>
        <v>0</v>
      </c>
      <c r="BK32" s="140">
        <f>SUM(BK14:BK31)</f>
        <v>8362.0840000000007</v>
      </c>
      <c r="BL32" s="140">
        <f>SUM(BL14:BL31)</f>
        <v>8362.0840000000007</v>
      </c>
      <c r="BM32" s="145">
        <f>IF(ISERROR(BL32/BK32*100),,BL32/BK32*100)</f>
        <v>100</v>
      </c>
      <c r="BN32" s="213">
        <f>SUM(BN14:BN31)</f>
        <v>0</v>
      </c>
      <c r="BO32" s="140">
        <f>SUM(BO14:BO31)</f>
        <v>115717.39599999999</v>
      </c>
      <c r="BP32" s="140">
        <f>SUM(BP14:BP31)</f>
        <v>115717.39599999999</v>
      </c>
      <c r="BQ32" s="145">
        <f>IF(ISERROR(BP32/BO32*100),,BP32/BO32*100)</f>
        <v>100</v>
      </c>
      <c r="BR32" s="213">
        <f>SUM(BR14:BR31)</f>
        <v>0</v>
      </c>
      <c r="BS32" s="140">
        <f>SUM(BS14:BS31)</f>
        <v>217157.1</v>
      </c>
      <c r="BT32" s="140">
        <f>SUM(BT14:BT31)</f>
        <v>217157.1</v>
      </c>
      <c r="BU32" s="212">
        <f>IF(ISERROR(BT32/BS32*100),,BT32/BS32*100)</f>
        <v>100</v>
      </c>
      <c r="BV32" s="213">
        <f>SUM(BV14:BV31)</f>
        <v>0</v>
      </c>
      <c r="BW32" s="140">
        <f>SUM(BW14:BW31)</f>
        <v>0</v>
      </c>
      <c r="BX32" s="140">
        <f>SUM(BX14:BX31)</f>
        <v>0</v>
      </c>
      <c r="BY32" s="212">
        <f>IF(ISERROR(BX32/BW32*100),,BX32/BW32*100)</f>
        <v>0</v>
      </c>
      <c r="BZ32" s="213">
        <f>SUM(BZ14:BZ31)</f>
        <v>0</v>
      </c>
      <c r="CA32" s="140">
        <f>SUM(CA14:CA31)</f>
        <v>0</v>
      </c>
      <c r="CB32" s="140">
        <f>SUM(CB14:CB31)</f>
        <v>0</v>
      </c>
      <c r="CC32" s="145">
        <f t="shared" si="1"/>
        <v>0</v>
      </c>
      <c r="CD32" s="213">
        <f>SUM(CD14:CD31)</f>
        <v>0</v>
      </c>
      <c r="CE32" s="140">
        <f>SUM(CE14:CE31)</f>
        <v>61750</v>
      </c>
      <c r="CF32" s="140">
        <f>SUM(CF14:CF31)</f>
        <v>61665.209439999999</v>
      </c>
      <c r="CG32" s="145">
        <f t="shared" si="2"/>
        <v>99.862687352226715</v>
      </c>
      <c r="CH32" s="213">
        <f>SUM(CH14:CH31)</f>
        <v>0</v>
      </c>
      <c r="CI32" s="140">
        <f>SUM(CI14:CI31)</f>
        <v>222.81700000000001</v>
      </c>
      <c r="CJ32" s="140">
        <f>SUM(CJ14:CJ31)</f>
        <v>222.81700000000001</v>
      </c>
      <c r="CK32" s="145">
        <f>IF(ISERROR(CJ32/CI32*100),,CJ32/CI32*100)</f>
        <v>100</v>
      </c>
      <c r="CL32" s="213">
        <f>SUM(CL14:CL31)</f>
        <v>0</v>
      </c>
      <c r="CM32" s="140">
        <f>SUM(CM14:CM31)</f>
        <v>84217.801599999992</v>
      </c>
      <c r="CN32" s="140">
        <f>SUM(CN14:CN31)</f>
        <v>71813.364549999998</v>
      </c>
      <c r="CO32" s="145">
        <f>IF(ISERROR(CN32/CM32*100),,CN32/CM32*100)</f>
        <v>85.271003500048622</v>
      </c>
      <c r="CP32" s="213">
        <f>SUM(CP14:CP31)</f>
        <v>0</v>
      </c>
      <c r="CQ32" s="140">
        <f>SUM(CQ14:CQ31)</f>
        <v>1877.1285999999998</v>
      </c>
      <c r="CR32" s="140">
        <f>SUM(CR14:CR31)</f>
        <v>1877.1285999999998</v>
      </c>
      <c r="CS32" s="212">
        <f>IF(ISERROR(CR32/CQ32*100),,CR32/CQ32*100)</f>
        <v>100</v>
      </c>
      <c r="CT32" s="213">
        <f>SUM(CT14:CT31)</f>
        <v>0</v>
      </c>
      <c r="CU32" s="140">
        <f>SUM(CU14:CU31)</f>
        <v>440.9</v>
      </c>
      <c r="CV32" s="140">
        <f>SUM(CV14:CV31)</f>
        <v>440.9</v>
      </c>
      <c r="CW32" s="212">
        <f>IF(ISERROR(CV32/CU32*100),,CV32/CU32*100)</f>
        <v>100</v>
      </c>
      <c r="CX32" s="213">
        <f>SUM(CX14:CX31)</f>
        <v>0</v>
      </c>
      <c r="CY32" s="140">
        <f>SUM(CY14:CY31)</f>
        <v>26178.800000000003</v>
      </c>
      <c r="CZ32" s="140">
        <f>SUM(CZ14:CZ31)</f>
        <v>26178.799950000001</v>
      </c>
      <c r="DA32" s="145">
        <f>IF(ISERROR(CZ32/CY32*100),,CZ32/CY32*100)</f>
        <v>99.999999809005743</v>
      </c>
      <c r="DB32" s="213">
        <f>SUM(DB14:DB31)</f>
        <v>0</v>
      </c>
      <c r="DC32" s="140">
        <f>SUM(DC14:DC31)</f>
        <v>0</v>
      </c>
      <c r="DD32" s="140">
        <f>SUM(DD14:DD31)</f>
        <v>0</v>
      </c>
      <c r="DE32" s="145">
        <f t="shared" si="3"/>
        <v>0</v>
      </c>
      <c r="DF32" s="213">
        <f>SUM(DF14:DF31)</f>
        <v>0</v>
      </c>
      <c r="DG32" s="140">
        <f>SUM(DG14:DG31)</f>
        <v>2945.8636799999995</v>
      </c>
      <c r="DH32" s="140">
        <f>SUM(DH14:DH31)</f>
        <v>2945.8636799999995</v>
      </c>
      <c r="DI32" s="145">
        <f>IF(ISERROR(DH32/DG32*100),,DH32/DG32*100)</f>
        <v>100</v>
      </c>
      <c r="DJ32" s="213">
        <f>SUM(DJ14:DJ31)</f>
        <v>0</v>
      </c>
      <c r="DK32" s="140">
        <f>SUM(DK14:DK31)</f>
        <v>2339.5718200000001</v>
      </c>
      <c r="DL32" s="140">
        <f>SUM(DL14:DL31)</f>
        <v>2339.5718200000001</v>
      </c>
      <c r="DM32" s="145">
        <f>IF(ISERROR(DL32/DK32*100),,DL32/DK32*100)</f>
        <v>100</v>
      </c>
      <c r="DN32" s="213">
        <f>SUM(DN14:DN31)</f>
        <v>0</v>
      </c>
      <c r="DO32" s="140">
        <f>SUM(DO14:DO31)</f>
        <v>2476.98</v>
      </c>
      <c r="DP32" s="140">
        <f>SUM(DP14:DP31)</f>
        <v>2476.98</v>
      </c>
      <c r="DQ32" s="145">
        <f>IF(ISERROR(DP32/DO32*100),,DP32/DO32*100)</f>
        <v>100</v>
      </c>
      <c r="DR32" s="213">
        <f>SUM(DR14:DR31)</f>
        <v>0</v>
      </c>
      <c r="DS32" s="140">
        <f>SUM(DS14:DS31)</f>
        <v>27266.895</v>
      </c>
      <c r="DT32" s="140">
        <f>SUM(DT14:DT31)</f>
        <v>24257.222000000002</v>
      </c>
      <c r="DU32" s="145">
        <f>IF(ISERROR(DT32/DS32*100),,DT32/DS32*100)</f>
        <v>88.962171893792828</v>
      </c>
      <c r="DV32" s="213">
        <f>SUM(DV14:DV31)</f>
        <v>0</v>
      </c>
      <c r="DW32" s="140">
        <f>SUM(DW14:DW31)</f>
        <v>699213.84753000003</v>
      </c>
      <c r="DX32" s="140">
        <f>SUM(DX14:DX31)</f>
        <v>694241.34976000001</v>
      </c>
      <c r="DY32" s="145">
        <f>IF(ISERROR(DX32/DW32*100),,DX32/DW32*100)</f>
        <v>99.288844494775731</v>
      </c>
      <c r="DZ32" s="213">
        <f>SUM(DZ14:DZ31)</f>
        <v>0</v>
      </c>
      <c r="EA32" s="140">
        <f>SUM(EA14:EA31)</f>
        <v>0</v>
      </c>
      <c r="EB32" s="140">
        <f>SUM(EB14:EB31)</f>
        <v>0</v>
      </c>
      <c r="EC32" s="145">
        <f>IF(ISERROR(EB32/EA32*100),,EB32/EA32*100)</f>
        <v>0</v>
      </c>
      <c r="ED32" s="213">
        <f>SUM(ED14:ED31)</f>
        <v>0</v>
      </c>
      <c r="EE32" s="140">
        <f>SUM(EE14:EE31)</f>
        <v>65065.208160000002</v>
      </c>
      <c r="EF32" s="140">
        <f>SUM(EF14:EF31)</f>
        <v>36880.912420000001</v>
      </c>
      <c r="EG32" s="145">
        <f>IF(ISERROR(EF32/EE32*100),,EF32/EE32*100)</f>
        <v>56.683000735673048</v>
      </c>
      <c r="EH32" s="213">
        <f>SUM(EH14:EH31)</f>
        <v>0</v>
      </c>
      <c r="EI32" s="140">
        <f>SUM(EI14:EI31)</f>
        <v>3424.4846400000001</v>
      </c>
      <c r="EJ32" s="140">
        <f>SUM(EJ14:EJ31)</f>
        <v>1941.1006499999999</v>
      </c>
      <c r="EK32" s="145">
        <f>IF(ISERROR(EJ32/EI32*100),,EJ32/EI32*100)</f>
        <v>56.683000628088664</v>
      </c>
      <c r="EL32" s="213">
        <f>SUM(EL14:EL31)</f>
        <v>0</v>
      </c>
      <c r="EM32" s="140">
        <f>SUM(EM14:EM31)</f>
        <v>0</v>
      </c>
      <c r="EN32" s="140">
        <f>SUM(EN14:EN31)</f>
        <v>0</v>
      </c>
      <c r="EO32" s="145">
        <f>IF(ISERROR(EN32/EM32*100),,EN32/EM32*100)</f>
        <v>0</v>
      </c>
      <c r="EP32" s="213">
        <f>SUM(EP14:EP31)</f>
        <v>0</v>
      </c>
      <c r="EQ32" s="140">
        <f>SUM(EQ14:EQ31)</f>
        <v>1074.2417699999999</v>
      </c>
      <c r="ER32" s="140">
        <f>SUM(ER14:ER31)</f>
        <v>1074.2417699999999</v>
      </c>
      <c r="ES32" s="145">
        <f>IF(ISERROR(ER32/EQ32*100),,ER32/EQ32*100)</f>
        <v>100</v>
      </c>
      <c r="ET32" s="213">
        <f>SUM(ET14:ET31)</f>
        <v>0</v>
      </c>
      <c r="EU32" s="140">
        <f>SUM(EU14:EU31)</f>
        <v>5736.2413000000006</v>
      </c>
      <c r="EV32" s="140">
        <f>SUM(EV14:EV31)</f>
        <v>5508.6800499999999</v>
      </c>
      <c r="EW32" s="145">
        <f>IF(ISERROR(EV32/EU32*100),,EV32/EU32*100)</f>
        <v>96.032920546769873</v>
      </c>
      <c r="EX32" s="213">
        <f>SUM(EX14:EX31)</f>
        <v>0</v>
      </c>
      <c r="EY32" s="140">
        <f>SUM(EY14:EY31)</f>
        <v>5524.1100000000006</v>
      </c>
      <c r="EZ32" s="140">
        <f>SUM(EZ14:EZ31)</f>
        <v>520.80797000000007</v>
      </c>
      <c r="FA32" s="145">
        <f>IF(ISERROR(EZ32/EY32*100),,EZ32/EY32*100)</f>
        <v>9.4279073009045788</v>
      </c>
      <c r="FB32" s="213">
        <f>SUM(FB14:FB31)</f>
        <v>0</v>
      </c>
      <c r="FC32" s="140">
        <f>SUM(FC14:FC31)</f>
        <v>1300</v>
      </c>
      <c r="FD32" s="140">
        <f>SUM(FD14:FD31)</f>
        <v>1300</v>
      </c>
      <c r="FE32" s="145">
        <f>IF(ISERROR(FD32/FC32*100),,FD32/FC32*100)</f>
        <v>100</v>
      </c>
      <c r="FF32" s="213">
        <f>SUM(FF14:FF31)</f>
        <v>0</v>
      </c>
      <c r="FG32" s="140">
        <f>SUM(FG14:FG31)</f>
        <v>10901.384499999998</v>
      </c>
      <c r="FH32" s="140">
        <f>SUM(FH14:FH31)</f>
        <v>10901.384499999998</v>
      </c>
      <c r="FI32" s="145">
        <f>IF(ISERROR(FH32/FG32*100),,FH32/FG32*100)</f>
        <v>100</v>
      </c>
      <c r="FJ32" s="213">
        <f>SUM(FJ14:FJ31)</f>
        <v>0</v>
      </c>
      <c r="FK32" s="140">
        <f>SUM(FK14:FK31)</f>
        <v>0</v>
      </c>
      <c r="FL32" s="140">
        <f>SUM(FL14:FL31)</f>
        <v>0</v>
      </c>
      <c r="FM32" s="145">
        <f>IF(ISERROR(FL32/FK32*100),,FL32/FK32*100)</f>
        <v>0</v>
      </c>
      <c r="FN32" s="213">
        <f>SUM(FN14:FN31)</f>
        <v>0</v>
      </c>
      <c r="FO32" s="140">
        <f>SUM(FO14:FO31)</f>
        <v>0</v>
      </c>
      <c r="FP32" s="140">
        <f>SUM(FP14:FP31)</f>
        <v>0</v>
      </c>
      <c r="FQ32" s="145">
        <f>IF(ISERROR(FP32/FO32*100),,FP32/FO32*100)</f>
        <v>0</v>
      </c>
      <c r="FR32" s="213">
        <f>SUM(FR14:FR31)</f>
        <v>0</v>
      </c>
      <c r="FS32" s="140">
        <f>SUM(FS14:FS31)</f>
        <v>4899.45766</v>
      </c>
      <c r="FT32" s="140">
        <f>SUM(FT14:FT31)</f>
        <v>4899.45766</v>
      </c>
      <c r="FU32" s="145">
        <f>IF(ISERROR(FT32/FS32*100),,FT32/FS32*100)</f>
        <v>100</v>
      </c>
      <c r="FV32" s="213">
        <f>SUM(FV14:FV31)</f>
        <v>0</v>
      </c>
      <c r="FW32" s="140">
        <f>SUM(FW14:FW31)</f>
        <v>0</v>
      </c>
      <c r="FX32" s="140">
        <f>SUM(FX14:FX31)</f>
        <v>0</v>
      </c>
      <c r="FY32" s="145">
        <f>IF(ISERROR(FX32/FW32*100),,FX32/FW32*100)</f>
        <v>0</v>
      </c>
      <c r="FZ32" s="213">
        <f>SUM(FZ14:FZ31)</f>
        <v>0</v>
      </c>
      <c r="GA32" s="140">
        <f>SUM(GA14:GA31)</f>
        <v>180446.79274999999</v>
      </c>
      <c r="GB32" s="140">
        <f>SUM(GB14:GB31)</f>
        <v>163502.35347</v>
      </c>
      <c r="GC32" s="145">
        <f>IF(ISERROR(GB32/GA32*100),,GB32/GA32*100)</f>
        <v>90.609730978441021</v>
      </c>
      <c r="GD32" s="213">
        <f>SUM(GD14:GD31)</f>
        <v>0</v>
      </c>
      <c r="GE32" s="140">
        <f>SUM(GE14:GE31)</f>
        <v>0</v>
      </c>
      <c r="GF32" s="140">
        <f>SUM(GF14:GF31)</f>
        <v>0</v>
      </c>
      <c r="GG32" s="145">
        <f>IF(ISERROR(GF32/GE32*100),,GF32/GE32*100)</f>
        <v>0</v>
      </c>
      <c r="GH32" s="213">
        <f>SUM(GH14:GH31)</f>
        <v>0</v>
      </c>
      <c r="GI32" s="140">
        <f>SUM(GI14:GI31)</f>
        <v>5754.4427299999998</v>
      </c>
      <c r="GJ32" s="140">
        <f>SUM(GJ14:GJ31)</f>
        <v>5754.4427299999998</v>
      </c>
      <c r="GK32" s="145">
        <f>IF(ISERROR(GJ32/GI32*100),,GJ32/GI32*100)</f>
        <v>100</v>
      </c>
      <c r="GL32" s="213">
        <f>SUM(GL14:GL31)</f>
        <v>0</v>
      </c>
      <c r="GM32" s="140">
        <f>SUM(GM14:GM31)</f>
        <v>2345.5555599999998</v>
      </c>
      <c r="GN32" s="140">
        <f>SUM(GN14:GN31)</f>
        <v>2345.5555599999998</v>
      </c>
      <c r="GO32" s="145">
        <f>IF(ISERROR(GN32/GM32*100),,GN32/GM32*100)</f>
        <v>100</v>
      </c>
      <c r="GP32" s="213">
        <f>SUM(GP14:GP31)</f>
        <v>0</v>
      </c>
      <c r="GQ32" s="140">
        <f>SUM(GQ14:GQ31)</f>
        <v>40664.583330000001</v>
      </c>
      <c r="GR32" s="140">
        <f>SUM(GR14:GR31)</f>
        <v>40664.583310000002</v>
      </c>
      <c r="GS32" s="145">
        <f>IF(ISERROR(GR32/GQ32*100),,GR32/GQ32*100)</f>
        <v>99.999999950817156</v>
      </c>
      <c r="GT32" s="213">
        <f>SUM(GT14:GT31)</f>
        <v>0</v>
      </c>
      <c r="GU32" s="140">
        <f>SUM(GU14:GU31)</f>
        <v>8900</v>
      </c>
      <c r="GV32" s="140">
        <f>SUM(GV14:GV31)</f>
        <v>8059.8001199999999</v>
      </c>
      <c r="GW32" s="145">
        <f>IF(ISERROR(GV32/GU32*100),,GV32/GU32*100)</f>
        <v>90.559551910112361</v>
      </c>
      <c r="GX32" s="213">
        <f>SUM(GX14:GX31)</f>
        <v>0</v>
      </c>
      <c r="GY32" s="140">
        <f>SUM(GY14:GY31)</f>
        <v>11351.666669999999</v>
      </c>
      <c r="GZ32" s="140">
        <f>SUM(GZ14:GZ31)</f>
        <v>11351.666670000001</v>
      </c>
      <c r="HA32" s="145">
        <f>IF(ISERROR(GZ32/GY32*100),,GZ32/GY32*100)</f>
        <v>100.00000000000003</v>
      </c>
      <c r="HB32" s="213">
        <f>SUM(HB14:HB31)</f>
        <v>0</v>
      </c>
      <c r="HC32" s="140">
        <f>SUM(HC14:HC31)</f>
        <v>15244.469699999998</v>
      </c>
      <c r="HD32" s="140">
        <f>SUM(HD14:HD31)</f>
        <v>15165.394509999998</v>
      </c>
      <c r="HE32" s="145">
        <f>IF(ISERROR(HD32/HC32*100),,HD32/HC32*100)</f>
        <v>99.481286056149258</v>
      </c>
      <c r="HF32" s="213">
        <f>SUM(HF14:HF31)</f>
        <v>0</v>
      </c>
      <c r="HG32" s="140">
        <f>SUM(HG14:HG31)</f>
        <v>70054.676990000007</v>
      </c>
      <c r="HH32" s="140">
        <f>SUM(HH14:HH31)</f>
        <v>68486.065880000009</v>
      </c>
      <c r="HI32" s="145">
        <f>IF(ISERROR(HH32/HG32*100),,HH32/HG32*100)</f>
        <v>97.760875965178016</v>
      </c>
      <c r="HJ32" s="213">
        <f>SUM(HJ14:HJ31)</f>
        <v>0</v>
      </c>
      <c r="HK32" s="140">
        <f>SUM(HK14:HK31)</f>
        <v>2036.1111099999998</v>
      </c>
      <c r="HL32" s="140">
        <f>SUM(HL14:HL31)</f>
        <v>2036.1111100000001</v>
      </c>
      <c r="HM32" s="145">
        <f>IF(ISERROR(HL32/HK32*100),,HL32/HK32*100)</f>
        <v>100.00000000000003</v>
      </c>
      <c r="HN32" s="213">
        <f>SUM(HN14:HN31)</f>
        <v>0</v>
      </c>
      <c r="HO32" s="140">
        <f>SUM(HO14:HO31)</f>
        <v>1998.79683</v>
      </c>
      <c r="HP32" s="140">
        <f>SUM(HP14:HP31)</f>
        <v>1998.79683</v>
      </c>
      <c r="HQ32" s="145">
        <f>IF(ISERROR(HP32/HO32*100),,HP32/HO32*100)</f>
        <v>100</v>
      </c>
      <c r="HR32" s="213">
        <f>SUM(HR14:HR31)</f>
        <v>0</v>
      </c>
      <c r="HS32" s="140">
        <f>SUM(HS14:HS31)</f>
        <v>17087.909250000001</v>
      </c>
      <c r="HT32" s="140">
        <f>SUM(HT14:HT31)</f>
        <v>17087.909250000001</v>
      </c>
      <c r="HU32" s="145">
        <f>IF(ISERROR(HT32/HS32*100),,HT32/HS32*100)</f>
        <v>100</v>
      </c>
      <c r="HV32" s="213">
        <f>SUM(HV14:HV31)</f>
        <v>0</v>
      </c>
      <c r="HW32" s="140">
        <f>SUM(HW14:HW31)</f>
        <v>16829.806520000002</v>
      </c>
      <c r="HX32" s="140">
        <f>SUM(HX14:HX31)</f>
        <v>7953.0450799999999</v>
      </c>
      <c r="HY32" s="145">
        <f>IF(ISERROR(HX32/HW32*100),,HX32/HW32*100)</f>
        <v>47.255713073996759</v>
      </c>
      <c r="HZ32" s="213">
        <f>SUM(HZ14:HZ31)</f>
        <v>0</v>
      </c>
      <c r="IA32" s="140">
        <f>SUM(IA14:IA31)</f>
        <v>506326.76587</v>
      </c>
      <c r="IB32" s="140">
        <f>SUM(IB14:IB31)</f>
        <v>505687.17457999999</v>
      </c>
      <c r="IC32" s="212">
        <f>IF(ISERROR(IB32/IA32*100),,IB32/IA32*100)</f>
        <v>99.873680134428398</v>
      </c>
      <c r="ID32" s="213">
        <f>SUM(ID14:ID31)</f>
        <v>0</v>
      </c>
      <c r="IE32" s="140">
        <f>SUM(IE14:IE31)</f>
        <v>40876.293789999996</v>
      </c>
      <c r="IF32" s="140">
        <f>SUM(IF14:IF31)</f>
        <v>40876.293789999996</v>
      </c>
      <c r="IG32" s="145">
        <f>IF(ISERROR(IF32/IE32*100),,IF32/IE32*100)</f>
        <v>100</v>
      </c>
      <c r="IH32" s="213">
        <f>SUM(IH14:IH31)</f>
        <v>0</v>
      </c>
      <c r="II32" s="140">
        <f>SUM(II14:II31)</f>
        <v>0</v>
      </c>
      <c r="IJ32" s="140">
        <f>SUM(IJ14:IJ31)</f>
        <v>0</v>
      </c>
      <c r="IK32" s="145">
        <f>IF(ISERROR(IJ32/II32*100),,IJ32/II32*100)</f>
        <v>0</v>
      </c>
      <c r="IL32" s="213">
        <f>SUM(IL14:IL31)</f>
        <v>0</v>
      </c>
      <c r="IM32" s="140">
        <f>SUM(IM14:IM31)</f>
        <v>24540</v>
      </c>
      <c r="IN32" s="140">
        <f>SUM(IN14:IN31)</f>
        <v>24540</v>
      </c>
      <c r="IO32" s="145">
        <f>IF(ISERROR(IN32/IM32*100),,IN32/IM32*100)</f>
        <v>100</v>
      </c>
      <c r="IP32" s="213">
        <f>SUM(IP14:IP31)</f>
        <v>0</v>
      </c>
      <c r="IQ32" s="140">
        <f>SUM(IQ14:IQ31)</f>
        <v>2109.5169999999998</v>
      </c>
      <c r="IR32" s="140">
        <f>SUM(IR14:IR31)</f>
        <v>2109.5169999999998</v>
      </c>
      <c r="IS32" s="145">
        <f>IF(ISERROR(IR32/IQ32*100),,IR32/IQ32*100)</f>
        <v>100</v>
      </c>
      <c r="IT32" s="213">
        <f>SUM(IT14:IT31)</f>
        <v>0</v>
      </c>
      <c r="IU32" s="140">
        <f>SUM(IU14:IU31)</f>
        <v>0</v>
      </c>
      <c r="IV32" s="140">
        <f>SUM(IV14:IV31)</f>
        <v>0</v>
      </c>
      <c r="IW32" s="145">
        <f>IF(ISERROR(IV32/IU32*100),,IV32/IU32*100)</f>
        <v>0</v>
      </c>
      <c r="IX32" s="213">
        <f>SUM(IX14:IX31)</f>
        <v>0</v>
      </c>
      <c r="IY32" s="140">
        <f>SUM(IY14:IY31)</f>
        <v>0</v>
      </c>
      <c r="IZ32" s="140">
        <f>SUM(IZ14:IZ31)</f>
        <v>0</v>
      </c>
      <c r="JA32" s="145">
        <f>IF(ISERROR(IZ32/IY32*100),,IZ32/IY32*100)</f>
        <v>0</v>
      </c>
      <c r="JB32" s="213">
        <f>SUM(JB14:JB31)</f>
        <v>0</v>
      </c>
      <c r="JC32" s="140">
        <f>SUM(JC14:JC31)</f>
        <v>108189</v>
      </c>
      <c r="JD32" s="140">
        <f>SUM(JD14:JD31)</f>
        <v>108189</v>
      </c>
      <c r="JE32" s="145">
        <f>IF(ISERROR(JD32/JC32*100),,JD32/JC32*100)</f>
        <v>100</v>
      </c>
      <c r="JF32" s="213">
        <f>SUM(JF14:JF31)</f>
        <v>0</v>
      </c>
      <c r="JG32" s="140">
        <f>SUM(JG14:JG31)</f>
        <v>0</v>
      </c>
      <c r="JH32" s="140">
        <f>SUM(JH14:JH31)</f>
        <v>0</v>
      </c>
      <c r="JI32" s="145">
        <f>IF(ISERROR(JH32/JG32*100),,JH32/JG32*100)</f>
        <v>0</v>
      </c>
      <c r="JJ32" s="213">
        <f>SUM(JJ14:JJ31)</f>
        <v>0</v>
      </c>
      <c r="JK32" s="140">
        <f>SUM(JK14:JK31)</f>
        <v>1917.7119</v>
      </c>
      <c r="JL32" s="140">
        <f>SUM(JL14:JL31)</f>
        <v>1346.2604999999999</v>
      </c>
      <c r="JM32" s="145">
        <f>IF(ISERROR(JL32/JK32*100),,JL32/JK32*100)</f>
        <v>70.20139469333219</v>
      </c>
      <c r="JN32" s="213">
        <f>SUM(JN14:JN31)</f>
        <v>0</v>
      </c>
      <c r="JO32" s="140">
        <f>SUM(JO14:JO31)</f>
        <v>2494.4789999999998</v>
      </c>
      <c r="JP32" s="140">
        <f>SUM(JP14:JP31)</f>
        <v>2494.4789999999998</v>
      </c>
      <c r="JQ32" s="145">
        <f>IF(ISERROR(JP32/JO32*100),,JP32/JO32*100)</f>
        <v>100</v>
      </c>
      <c r="JR32" s="213">
        <f>SUM(JR14:JR31)</f>
        <v>0</v>
      </c>
      <c r="JS32" s="140">
        <f>SUM(JS14:JS31)</f>
        <v>83080.947840000008</v>
      </c>
      <c r="JT32" s="140">
        <f>SUM(JT14:JT31)</f>
        <v>82233.487810000006</v>
      </c>
      <c r="JU32" s="145">
        <f>IF(ISERROR(JT32/JS32*100),,JT32/JS32*100)</f>
        <v>98.979958640298534</v>
      </c>
      <c r="JV32" s="213">
        <f>SUM(JV14:JV31)</f>
        <v>0</v>
      </c>
      <c r="JW32" s="140">
        <f>SUM(JW14:JW31)</f>
        <v>13452.353220000001</v>
      </c>
      <c r="JX32" s="140">
        <f>SUM(JX14:JX31)</f>
        <v>13327.57042</v>
      </c>
      <c r="JY32" s="145">
        <f>IF(ISERROR(JX32/JW32*100),,JX32/JW32*100)</f>
        <v>99.072409131998683</v>
      </c>
      <c r="JZ32" s="213">
        <f>SUM(JZ14:JZ31)</f>
        <v>0</v>
      </c>
      <c r="KA32" s="140">
        <f>SUM(KA14:KA31)</f>
        <v>33996.105259999997</v>
      </c>
      <c r="KB32" s="140">
        <f>SUM(KB14:KB31)</f>
        <v>33996.105250000001</v>
      </c>
      <c r="KC32" s="145">
        <f>IF(ISERROR(KB32/KA32*100),,KB32/KA32*100)</f>
        <v>99.999999970584881</v>
      </c>
      <c r="KD32" s="213">
        <f>SUM(KD14:KD31)</f>
        <v>0</v>
      </c>
      <c r="KE32" s="140">
        <f>SUM(KE14:KE31)</f>
        <v>24000</v>
      </c>
      <c r="KF32" s="140">
        <f>SUM(KF14:KF31)</f>
        <v>24000</v>
      </c>
      <c r="KG32" s="145">
        <f>IF(ISERROR(KF32/KE32*100),,KF32/KE32*100)</f>
        <v>100</v>
      </c>
      <c r="KH32" s="213">
        <f>SUM(KH14:KH31)</f>
        <v>0</v>
      </c>
      <c r="KI32" s="140">
        <f>SUM(KI14:KI31)</f>
        <v>0</v>
      </c>
      <c r="KJ32" s="140">
        <f>SUM(KJ14:KJ31)</f>
        <v>0</v>
      </c>
      <c r="KK32" s="145">
        <f>IF(ISERROR(KJ32/KI32*100),,KJ32/KI32*100)</f>
        <v>0</v>
      </c>
      <c r="KL32" s="213">
        <f>SUM(KL14:KL31)</f>
        <v>0</v>
      </c>
      <c r="KM32" s="140">
        <f>SUM(KM14:KM31)</f>
        <v>522419.76999999996</v>
      </c>
      <c r="KN32" s="140">
        <f>SUM(KN14:KN31)</f>
        <v>522342.96963999997</v>
      </c>
      <c r="KO32" s="145">
        <f>IF(ISERROR(KN32/KM32*100),,KN32/KM32*100)</f>
        <v>99.985299109181881</v>
      </c>
      <c r="KP32" s="213">
        <f>SUM(KP14:KP31)</f>
        <v>0</v>
      </c>
      <c r="KQ32" s="140">
        <f>SUM(KQ14:KQ31)</f>
        <v>52192.640220000001</v>
      </c>
      <c r="KR32" s="140">
        <f>SUM(KR14:KR31)</f>
        <v>52192.640220000001</v>
      </c>
      <c r="KS32" s="145">
        <f>IF(ISERROR(KR32/KQ32*100),,KR32/KQ32*100)</f>
        <v>100</v>
      </c>
      <c r="KT32" s="213">
        <f>SUM(KT14:KT31)</f>
        <v>0</v>
      </c>
      <c r="KU32" s="213">
        <f>SUM(KU14:KU31)</f>
        <v>470000.00000000006</v>
      </c>
      <c r="KV32" s="213">
        <f>SUM(KV14:KV31)</f>
        <v>470000.00000000006</v>
      </c>
      <c r="KW32" s="214">
        <f>IF(ISERROR(KV32/KU32*100),,KV32/KU32*100)</f>
        <v>100</v>
      </c>
      <c r="KY32" s="203">
        <f>C32-'[5]Сводная  таблица'!F27/1000</f>
        <v>0</v>
      </c>
      <c r="KZ32" s="203">
        <f>C32-'[4]Проверочная  таблица'!AI30/1000</f>
        <v>0</v>
      </c>
    </row>
    <row r="33" spans="1:312" ht="21.75" customHeight="1">
      <c r="A33" s="161"/>
      <c r="B33" s="215"/>
      <c r="C33" s="215"/>
      <c r="D33" s="166"/>
      <c r="E33" s="149"/>
      <c r="F33" s="148"/>
      <c r="G33" s="149"/>
      <c r="H33" s="216"/>
      <c r="I33" s="151"/>
      <c r="J33" s="147"/>
      <c r="K33" s="152"/>
      <c r="L33" s="152"/>
      <c r="M33" s="166"/>
      <c r="N33" s="147"/>
      <c r="O33" s="152"/>
      <c r="P33" s="152"/>
      <c r="Q33" s="166"/>
      <c r="R33" s="150"/>
      <c r="S33" s="514"/>
      <c r="T33" s="152"/>
      <c r="U33" s="166"/>
      <c r="V33" s="150"/>
      <c r="W33" s="152"/>
      <c r="X33" s="152"/>
      <c r="Y33" s="166"/>
      <c r="Z33" s="150"/>
      <c r="AA33" s="152"/>
      <c r="AB33" s="152"/>
      <c r="AC33" s="166"/>
      <c r="AD33" s="150"/>
      <c r="AE33" s="152"/>
      <c r="AF33" s="152"/>
      <c r="AG33" s="166"/>
      <c r="AH33" s="147"/>
      <c r="AI33" s="152"/>
      <c r="AJ33" s="152"/>
      <c r="AK33" s="166"/>
      <c r="AL33" s="147"/>
      <c r="AM33" s="152"/>
      <c r="AN33" s="152"/>
      <c r="AO33" s="166"/>
      <c r="AP33" s="147"/>
      <c r="AQ33" s="152"/>
      <c r="AR33" s="152"/>
      <c r="AS33" s="166"/>
      <c r="AT33" s="147"/>
      <c r="AU33" s="152"/>
      <c r="AV33" s="152"/>
      <c r="AW33" s="166"/>
      <c r="AX33" s="147"/>
      <c r="AY33" s="152"/>
      <c r="AZ33" s="152"/>
      <c r="BA33" s="166"/>
      <c r="BB33" s="147"/>
      <c r="BC33" s="152"/>
      <c r="BD33" s="152"/>
      <c r="BE33" s="166"/>
      <c r="BF33" s="147"/>
      <c r="BG33" s="152"/>
      <c r="BH33" s="152"/>
      <c r="BI33" s="166"/>
      <c r="BJ33" s="147"/>
      <c r="BK33" s="152"/>
      <c r="BL33" s="152"/>
      <c r="BM33" s="166"/>
      <c r="BN33" s="147"/>
      <c r="BO33" s="152"/>
      <c r="BP33" s="152"/>
      <c r="BQ33" s="166"/>
      <c r="BR33" s="147"/>
      <c r="BS33" s="152"/>
      <c r="BT33" s="152"/>
      <c r="BU33" s="166"/>
      <c r="BV33" s="147"/>
      <c r="BW33" s="152"/>
      <c r="BX33" s="152"/>
      <c r="BY33" s="166"/>
      <c r="BZ33" s="147"/>
      <c r="CA33" s="152"/>
      <c r="CB33" s="152"/>
      <c r="CC33" s="166"/>
      <c r="CD33" s="147"/>
      <c r="CE33" s="152"/>
      <c r="CF33" s="152"/>
      <c r="CG33" s="166"/>
      <c r="CH33" s="147"/>
      <c r="CI33" s="152"/>
      <c r="CJ33" s="152"/>
      <c r="CK33" s="166"/>
      <c r="CL33" s="147"/>
      <c r="CM33" s="152"/>
      <c r="CN33" s="152"/>
      <c r="CO33" s="166"/>
      <c r="CP33" s="147"/>
      <c r="CQ33" s="152"/>
      <c r="CR33" s="152"/>
      <c r="CS33" s="166"/>
      <c r="CT33" s="147"/>
      <c r="CU33" s="152"/>
      <c r="CV33" s="152"/>
      <c r="CW33" s="166"/>
      <c r="CX33" s="147"/>
      <c r="CY33" s="152"/>
      <c r="CZ33" s="152"/>
      <c r="DA33" s="166"/>
      <c r="DB33" s="147"/>
      <c r="DC33" s="152"/>
      <c r="DD33" s="152"/>
      <c r="DE33" s="166"/>
      <c r="DF33" s="147"/>
      <c r="DG33" s="152"/>
      <c r="DH33" s="152"/>
      <c r="DI33" s="166"/>
      <c r="DJ33" s="147"/>
      <c r="DK33" s="152"/>
      <c r="DL33" s="152"/>
      <c r="DM33" s="166"/>
      <c r="DN33" s="147"/>
      <c r="DO33" s="152"/>
      <c r="DP33" s="152"/>
      <c r="DQ33" s="166"/>
      <c r="DR33" s="147"/>
      <c r="DS33" s="152"/>
      <c r="DT33" s="152"/>
      <c r="DU33" s="166"/>
      <c r="DV33" s="147"/>
      <c r="DW33" s="152"/>
      <c r="DX33" s="152"/>
      <c r="DY33" s="166"/>
      <c r="DZ33" s="147"/>
      <c r="EA33" s="152"/>
      <c r="EB33" s="152"/>
      <c r="EC33" s="166"/>
      <c r="ED33" s="147"/>
      <c r="EE33" s="152"/>
      <c r="EF33" s="152"/>
      <c r="EG33" s="166"/>
      <c r="EH33" s="147"/>
      <c r="EI33" s="152"/>
      <c r="EJ33" s="152"/>
      <c r="EK33" s="166"/>
      <c r="EL33" s="147"/>
      <c r="EM33" s="152"/>
      <c r="EN33" s="152"/>
      <c r="EO33" s="166"/>
      <c r="EP33" s="147"/>
      <c r="EQ33" s="152"/>
      <c r="ER33" s="152"/>
      <c r="ES33" s="166"/>
      <c r="ET33" s="147"/>
      <c r="EU33" s="152"/>
      <c r="EV33" s="152"/>
      <c r="EW33" s="166"/>
      <c r="EX33" s="147"/>
      <c r="EY33" s="152"/>
      <c r="EZ33" s="152"/>
      <c r="FA33" s="166"/>
      <c r="FB33" s="147"/>
      <c r="FC33" s="152"/>
      <c r="FD33" s="152"/>
      <c r="FE33" s="166"/>
      <c r="FF33" s="147"/>
      <c r="FG33" s="152"/>
      <c r="FH33" s="152"/>
      <c r="FI33" s="166"/>
      <c r="FJ33" s="147"/>
      <c r="FK33" s="152"/>
      <c r="FL33" s="152"/>
      <c r="FM33" s="166"/>
      <c r="FN33" s="147"/>
      <c r="FO33" s="152"/>
      <c r="FP33" s="152"/>
      <c r="FQ33" s="166"/>
      <c r="FR33" s="147"/>
      <c r="FS33" s="152"/>
      <c r="FT33" s="152"/>
      <c r="FU33" s="166"/>
      <c r="FV33" s="147"/>
      <c r="FW33" s="152"/>
      <c r="FX33" s="152"/>
      <c r="FY33" s="166"/>
      <c r="FZ33" s="147"/>
      <c r="GA33" s="152"/>
      <c r="GB33" s="152"/>
      <c r="GC33" s="166"/>
      <c r="GD33" s="147"/>
      <c r="GE33" s="152"/>
      <c r="GF33" s="152"/>
      <c r="GG33" s="166"/>
      <c r="GH33" s="147"/>
      <c r="GI33" s="152"/>
      <c r="GJ33" s="152"/>
      <c r="GK33" s="166"/>
      <c r="GL33" s="147"/>
      <c r="GM33" s="152"/>
      <c r="GN33" s="152"/>
      <c r="GO33" s="166"/>
      <c r="GP33" s="147"/>
      <c r="GQ33" s="152"/>
      <c r="GR33" s="152"/>
      <c r="GS33" s="166"/>
      <c r="GT33" s="147"/>
      <c r="GU33" s="152"/>
      <c r="GV33" s="152"/>
      <c r="GW33" s="166"/>
      <c r="GX33" s="147"/>
      <c r="GY33" s="152"/>
      <c r="GZ33" s="152"/>
      <c r="HA33" s="166"/>
      <c r="HB33" s="147"/>
      <c r="HC33" s="152"/>
      <c r="HD33" s="152"/>
      <c r="HE33" s="166"/>
      <c r="HF33" s="147"/>
      <c r="HG33" s="152"/>
      <c r="HH33" s="152"/>
      <c r="HI33" s="166"/>
      <c r="HJ33" s="147"/>
      <c r="HK33" s="152"/>
      <c r="HL33" s="152"/>
      <c r="HM33" s="166"/>
      <c r="HN33" s="147"/>
      <c r="HO33" s="152"/>
      <c r="HP33" s="152"/>
      <c r="HQ33" s="166"/>
      <c r="HR33" s="147"/>
      <c r="HS33" s="152"/>
      <c r="HT33" s="152"/>
      <c r="HU33" s="166"/>
      <c r="HV33" s="147"/>
      <c r="HW33" s="152"/>
      <c r="HX33" s="152"/>
      <c r="HY33" s="166"/>
      <c r="HZ33" s="147"/>
      <c r="IA33" s="152"/>
      <c r="IB33" s="152"/>
      <c r="IC33" s="166"/>
      <c r="ID33" s="147"/>
      <c r="IE33" s="152"/>
      <c r="IF33" s="152"/>
      <c r="IG33" s="166"/>
      <c r="IH33" s="147"/>
      <c r="II33" s="152"/>
      <c r="IJ33" s="152"/>
      <c r="IK33" s="166"/>
      <c r="IL33" s="147"/>
      <c r="IM33" s="152"/>
      <c r="IN33" s="152"/>
      <c r="IO33" s="166"/>
      <c r="IP33" s="147"/>
      <c r="IQ33" s="152"/>
      <c r="IR33" s="152"/>
      <c r="IS33" s="166"/>
      <c r="IT33" s="147"/>
      <c r="IU33" s="152"/>
      <c r="IV33" s="152"/>
      <c r="IW33" s="166"/>
      <c r="IX33" s="147"/>
      <c r="IY33" s="152"/>
      <c r="IZ33" s="152"/>
      <c r="JA33" s="166"/>
      <c r="JB33" s="147"/>
      <c r="JC33" s="152"/>
      <c r="JD33" s="152"/>
      <c r="JE33" s="166"/>
      <c r="JF33" s="147"/>
      <c r="JG33" s="152"/>
      <c r="JH33" s="152"/>
      <c r="JI33" s="166"/>
      <c r="JJ33" s="147"/>
      <c r="JK33" s="152"/>
      <c r="JL33" s="152"/>
      <c r="JM33" s="166"/>
      <c r="JN33" s="147"/>
      <c r="JO33" s="152"/>
      <c r="JP33" s="152"/>
      <c r="JQ33" s="166"/>
      <c r="JR33" s="147"/>
      <c r="JS33" s="152"/>
      <c r="JT33" s="152"/>
      <c r="JU33" s="166"/>
      <c r="JV33" s="147"/>
      <c r="JW33" s="152"/>
      <c r="JX33" s="152"/>
      <c r="JY33" s="166"/>
      <c r="JZ33" s="147"/>
      <c r="KA33" s="152"/>
      <c r="KB33" s="152"/>
      <c r="KC33" s="166"/>
      <c r="KD33" s="147"/>
      <c r="KE33" s="152"/>
      <c r="KF33" s="152"/>
      <c r="KG33" s="166"/>
      <c r="KH33" s="147"/>
      <c r="KI33" s="152"/>
      <c r="KJ33" s="152"/>
      <c r="KK33" s="166"/>
      <c r="KL33" s="147"/>
      <c r="KM33" s="152"/>
      <c r="KN33" s="152"/>
      <c r="KO33" s="166"/>
      <c r="KP33" s="147"/>
      <c r="KQ33" s="152"/>
      <c r="KR33" s="152"/>
      <c r="KS33" s="166"/>
      <c r="KT33" s="147"/>
      <c r="KU33" s="217"/>
      <c r="KV33" s="217"/>
      <c r="KW33" s="218"/>
      <c r="KY33" s="203">
        <f>C33-'[5]Сводная  таблица'!F28/1000</f>
        <v>0</v>
      </c>
      <c r="KZ33" s="203">
        <f>C33-'[4]Проверочная  таблица'!AI31/1000</f>
        <v>0</v>
      </c>
    </row>
    <row r="34" spans="1:312" ht="21.75" customHeight="1">
      <c r="A34" s="135" t="s">
        <v>48</v>
      </c>
      <c r="B34" s="158">
        <f t="shared" ref="B34:B35" si="80">J34+N34+R34+V34+Z34+AL34+AD34+AT34+AH34+AX34+BB34+BF34+BJ34+BN34+BR34+CD34+CH34+CL34+CP34+CT34+CX34+DB34+DF34+DJ34+DN34+DR34+DV34+EH34+EP34+ET34+FB34+FF34+FV34+FJ34+FR34+FZ34+GD34+GH34+GL34+GP34+GX34+HB34+HF34+HJ34+HN34+HR34+HV34+HZ34+IL34+ID34+IP34+IT34+IX34+JB34+JJ34+JN34+JR34+JV34+JZ34+KD34+KL34+KP34+KT34+BV34+GT34+IH34+ED34+KH34+EL34+EX34+DZ34+FN34+AP34+BZ34+JF34</f>
        <v>0</v>
      </c>
      <c r="C34" s="155">
        <f>K34+O34+S34+W34+AA34+AM34+AE34+AU34+AI34+AY34+BC34+BG34+BK34+BO34+BS34+CE34+CI34+CM34+CQ34+CU34+CY34+DC34+DG34+DK34+DO34+DS34+DW34+EI34+EQ34+EU34+FC34+FG34+FW34+FK34+FS34+GA34+GE34+GI34+GM34+GQ34+GY34+HC34+HG34+HK34+HO34+HS34+HW34+IA34+IM34+IE34+IQ34+IU34+IY34+JC34+JK34+JO34+JS34+JW34+KA34+KE34+KM34+KQ34+KU34+BW34+GU34+II34+EE34+KI34+EM34+EY34+EA34+FO34</f>
        <v>662107.23002999998</v>
      </c>
      <c r="D34" s="158">
        <f>L34+P34+T34+X34+AB34+AN34+AF34+AV34+AJ34+AZ34+BD34+BH34+BL34+BP34+BT34+CF34+CJ34+CN34+CR34+CV34+CZ34+DD34+DH34+DL34+DP34+DT34+DX34+EJ34+ER34+EV34+FD34+FH34+FX34+FL34+FT34+GB34+GF34+GJ34+GN34+GR34+GZ34+HD34+HH34+HL34+HP34+HT34+HX34+IB34+IN34+IF34+IR34+IV34+IZ34+JD34+JL34+JP34+JT34+JX34+KB34+KF34+KN34+KR34+KV34+BX34+GV34+IJ34+EF34+KJ34+EN34+EZ34+EB34+FP34</f>
        <v>634335.84325999999</v>
      </c>
      <c r="E34" s="157">
        <f>'[3]Исполнение для администрации_КБ'!Q34</f>
        <v>662107.23002999998</v>
      </c>
      <c r="F34" s="156">
        <f t="shared" ref="F34:F35" si="81">E34-C34</f>
        <v>0</v>
      </c>
      <c r="G34" s="204">
        <f>'[3]Исполнение для администрации_КБ'!R34</f>
        <v>634335.84325999999</v>
      </c>
      <c r="H34" s="515">
        <f>G34-D34</f>
        <v>0</v>
      </c>
      <c r="I34" s="133">
        <f>IF(ISERROR(D34/C34*100),,D34/C34*100)</f>
        <v>95.805605873123952</v>
      </c>
      <c r="J34" s="401"/>
      <c r="K34" s="159">
        <f>'[4]Проверочная  таблица'!DV32/1000</f>
        <v>2000</v>
      </c>
      <c r="L34" s="159">
        <f>'[4]Проверочная  таблица'!ED32/1000</f>
        <v>2000</v>
      </c>
      <c r="M34" s="133">
        <f t="shared" ref="M34:M35" si="82">IF(ISERROR(L34/K34*100),,L34/K34*100)</f>
        <v>100</v>
      </c>
      <c r="N34" s="401"/>
      <c r="O34" s="159">
        <f>('[4]Проверочная  таблица'!DW32+'[4]Проверочная  таблица'!DX32)/1000</f>
        <v>0</v>
      </c>
      <c r="P34" s="160">
        <f>('[4]Проверочная  таблица'!EE32+'[4]Проверочная  таблица'!EF32)/1000</f>
        <v>0</v>
      </c>
      <c r="Q34" s="133">
        <f t="shared" ref="Q34:Q35" si="83">IF(ISERROR(P34/O34*100),,P34/O34*100)</f>
        <v>0</v>
      </c>
      <c r="R34" s="133"/>
      <c r="S34" s="219">
        <f>('[4]Проверочная  таблица'!DY32+'[4]Проверочная  таблица'!DZ32)/1000</f>
        <v>0</v>
      </c>
      <c r="T34" s="159">
        <f>('[4]Проверочная  таблица'!EG32+'[4]Проверочная  таблица'!EH32)/1000</f>
        <v>0</v>
      </c>
      <c r="U34" s="133">
        <f t="shared" ref="U34:U35" si="84">IF(ISERROR(T34/S34*100),,T34/S34*100)</f>
        <v>0</v>
      </c>
      <c r="V34" s="133"/>
      <c r="W34" s="219">
        <f>'[4]Проверочная  таблица'!EA32/1000</f>
        <v>1800</v>
      </c>
      <c r="X34" s="159">
        <f>'[4]Проверочная  таблица'!EI32/1000</f>
        <v>1800</v>
      </c>
      <c r="Y34" s="133">
        <f t="shared" ref="Y34:Y35" si="85">IF(ISERROR(X34/W34*100),,X34/W34*100)</f>
        <v>100</v>
      </c>
      <c r="Z34" s="133"/>
      <c r="AA34" s="159">
        <f>('[4]Проверочная  таблица'!EB32+'[4]Проверочная  таблица'!EL32)/1000</f>
        <v>0</v>
      </c>
      <c r="AB34" s="160">
        <f>('[4]Проверочная  таблица'!EJ32+'[4]Проверочная  таблица'!EN32)/1000</f>
        <v>0</v>
      </c>
      <c r="AC34" s="133">
        <f t="shared" ref="AC34:AC35" si="86">IF(ISERROR(AB34/AA34*100),,AB34/AA34*100)</f>
        <v>0</v>
      </c>
      <c r="AD34" s="133"/>
      <c r="AE34" s="159">
        <f>('[4]Проверочная  таблица'!FF32+'[4]Проверочная  таблица'!FG32)/1000</f>
        <v>2864.4</v>
      </c>
      <c r="AF34" s="160">
        <f>('[4]Проверочная  таблица'!FK32+'[4]Проверочная  таблица'!FL32)/1000</f>
        <v>2864.4</v>
      </c>
      <c r="AG34" s="133">
        <f t="shared" ref="AG34:AG35" si="87">IF(ISERROR(AF34/AE34*100),,AF34/AE34*100)</f>
        <v>100</v>
      </c>
      <c r="AH34" s="401"/>
      <c r="AI34" s="159">
        <f>('[4]Проверочная  таблица'!FH32+'[4]Проверочная  таблица'!FI32)/1000</f>
        <v>0</v>
      </c>
      <c r="AJ34" s="160">
        <f>('[4]Проверочная  таблица'!FM32+'[4]Проверочная  таблица'!FN32)/1000</f>
        <v>0</v>
      </c>
      <c r="AK34" s="133">
        <f>IF(ISERROR(AJ34/AI34*100),,AJ34/AI34*100)</f>
        <v>0</v>
      </c>
      <c r="AL34" s="401"/>
      <c r="AM34" s="159">
        <f>('[4]Прочая  субсидия_МР  и  ГО'!D28)/1000</f>
        <v>524</v>
      </c>
      <c r="AN34" s="159">
        <f>('[4]Прочая  субсидия_МР  и  ГО'!E28)/1000</f>
        <v>524</v>
      </c>
      <c r="AO34" s="133">
        <f t="shared" ref="AO34:AO35" si="88">IF(ISERROR(AN34/AM34*100),,AN34/AM34*100)</f>
        <v>100</v>
      </c>
      <c r="AP34" s="401"/>
      <c r="AQ34" s="159"/>
      <c r="AR34" s="160"/>
      <c r="AS34" s="133">
        <f t="shared" ref="AS34:AS35" si="89">IF(ISERROR(AR34/AQ34*100),,AR34/AQ34*100)</f>
        <v>0</v>
      </c>
      <c r="AT34" s="401"/>
      <c r="AU34" s="159">
        <f>'[4]Прочая  субсидия_МР  и  ГО'!F28/1000</f>
        <v>0</v>
      </c>
      <c r="AV34" s="160">
        <f>'[4]Прочая  субсидия_МР  и  ГО'!G28/1000</f>
        <v>0</v>
      </c>
      <c r="AW34" s="133">
        <f t="shared" ref="AW34:AW35" si="90">IF(ISERROR(AV34/AU34*100),,AV34/AU34*100)</f>
        <v>0</v>
      </c>
      <c r="AX34" s="401"/>
      <c r="AY34" s="159">
        <f>'[4]Прочая  субсидия_МР  и  ГО'!H28/1000</f>
        <v>0</v>
      </c>
      <c r="AZ34" s="159">
        <f>'[4]Прочая  субсидия_МР  и  ГО'!I28/1000</f>
        <v>0</v>
      </c>
      <c r="BA34" s="133">
        <f t="shared" ref="BA34:BA35" si="91">IF(ISERROR(AZ34/AY34*100),,AZ34/AY34*100)</f>
        <v>0</v>
      </c>
      <c r="BB34" s="401"/>
      <c r="BC34" s="159">
        <f>'[4]Прочая  субсидия_МР  и  ГО'!J28/1000</f>
        <v>177.26007000000001</v>
      </c>
      <c r="BD34" s="159">
        <f>'[4]Прочая  субсидия_МР  и  ГО'!K28/1000</f>
        <v>177.26007000000001</v>
      </c>
      <c r="BE34" s="133">
        <f t="shared" ref="BE34:BE35" si="92">IF(ISERROR(BD34/BC34*100),,BD34/BC34*100)</f>
        <v>100</v>
      </c>
      <c r="BF34" s="401"/>
      <c r="BG34" s="159">
        <f>'[4]Прочая  субсидия_МР  и  ГО'!L28/1000</f>
        <v>2330.8298100000002</v>
      </c>
      <c r="BH34" s="159">
        <f>'[4]Прочая  субсидия_МР  и  ГО'!M28/1000</f>
        <v>2330.8298100000002</v>
      </c>
      <c r="BI34" s="133">
        <f t="shared" ref="BI34:BI35" si="93">IF(ISERROR(BH34/BG34*100),,BH34/BG34*100)</f>
        <v>100</v>
      </c>
      <c r="BJ34" s="401"/>
      <c r="BK34" s="159">
        <f>'[4]Проверочная  таблица'!ES32/1000</f>
        <v>0</v>
      </c>
      <c r="BL34" s="159">
        <f>'[4]Проверочная  таблица'!EV32/1000</f>
        <v>0</v>
      </c>
      <c r="BM34" s="133">
        <f t="shared" ref="BM34:BM35" si="94">IF(ISERROR(BL34/BK34*100),,BL34/BK34*100)</f>
        <v>0</v>
      </c>
      <c r="BN34" s="401"/>
      <c r="BO34" s="159">
        <f>'[4]Проверочная  таблица'!FO32/1000</f>
        <v>0</v>
      </c>
      <c r="BP34" s="160">
        <f>'[4]Проверочная  таблица'!FR32/1000</f>
        <v>0</v>
      </c>
      <c r="BQ34" s="133">
        <f t="shared" ref="BQ34:BQ35" si="95">IF(ISERROR(BP34/BO34*100),,BP34/BO34*100)</f>
        <v>0</v>
      </c>
      <c r="BR34" s="401"/>
      <c r="BS34" s="159">
        <f>('[4]Проверочная  таблица'!KB32+'[4]Проверочная  таблица'!KC32)/1000</f>
        <v>0</v>
      </c>
      <c r="BT34" s="159">
        <f>('[4]Проверочная  таблица'!KG32+'[4]Проверочная  таблица'!KH32)/1000</f>
        <v>0</v>
      </c>
      <c r="BU34" s="133">
        <f t="shared" ref="BU34:BU35" si="96">IF(ISERROR(BT34/BS34*100),,BT34/BS34*100)</f>
        <v>0</v>
      </c>
      <c r="BV34" s="401"/>
      <c r="BW34" s="159">
        <f>('[4]Проверочная  таблица'!KD32+'[4]Проверочная  таблица'!KE32)/1000</f>
        <v>0</v>
      </c>
      <c r="BX34" s="160">
        <f>('[4]Проверочная  таблица'!KI32+'[4]Проверочная  таблица'!KJ32)/1000</f>
        <v>0</v>
      </c>
      <c r="BY34" s="133">
        <f t="shared" ref="BY34:BY35" si="97">IF(ISERROR(BX34/BW34*100),,BX34/BW34*100)</f>
        <v>0</v>
      </c>
      <c r="BZ34" s="401"/>
      <c r="CA34" s="159"/>
      <c r="CB34" s="160"/>
      <c r="CC34" s="133">
        <f t="shared" ref="CC34:CC35" si="98">IF(ISERROR(CB34/CA34*100),,CB34/CA34*100)</f>
        <v>0</v>
      </c>
      <c r="CD34" s="401"/>
      <c r="CE34" s="159">
        <f>('[4]Проверочная  таблица'!IL32+'[4]Проверочная  таблица'!IM32+'[4]Проверочная  таблица'!HX32+'[4]Проверочная  таблица'!HY32)/1000</f>
        <v>0</v>
      </c>
      <c r="CF34" s="160">
        <f>('[4]Проверочная  таблица'!IE32+'[4]Проверочная  таблица'!IF32+'[4]Проверочная  таблица'!IS32+'[4]Проверочная  таблица'!IT32)/1000</f>
        <v>0</v>
      </c>
      <c r="CG34" s="133">
        <f t="shared" ref="CG34:CG35" si="99">IF(ISERROR(CF34/CE34*100),,CF34/CE34*100)</f>
        <v>0</v>
      </c>
      <c r="CH34" s="401"/>
      <c r="CI34" s="159">
        <f>('[4]Прочая  субсидия_МР  и  ГО'!N28+'[4]Прочая  субсидия_БП'!H28)/1000</f>
        <v>38.591500000000003</v>
      </c>
      <c r="CJ34" s="159">
        <f>('[4]Прочая  субсидия_МР  и  ГО'!O28+'[4]Прочая  субсидия_БП'!I28)/1000</f>
        <v>38.591500000000003</v>
      </c>
      <c r="CK34" s="133">
        <f t="shared" ref="CK34:CK35" si="100">IF(ISERROR(CJ34/CI34*100),,CJ34/CI34*100)</f>
        <v>100</v>
      </c>
      <c r="CL34" s="401"/>
      <c r="CM34" s="159">
        <f>('[4]Проверочная  таблица'!AL32+'[4]Проверочная  таблица'!AV32)/1000</f>
        <v>0</v>
      </c>
      <c r="CN34" s="159">
        <f>('[4]Проверочная  таблица'!AQ32+'[4]Проверочная  таблица'!BB32)/1000</f>
        <v>0</v>
      </c>
      <c r="CO34" s="133">
        <f t="shared" ref="CO34:CO35" si="101">IF(ISERROR(CN34/CM34*100),,CN34/CM34*100)</f>
        <v>0</v>
      </c>
      <c r="CP34" s="401"/>
      <c r="CQ34" s="160">
        <f>('[4]Проверочная  таблица'!HZ32+'[4]Проверочная  таблица'!IA32+'[4]Проверочная  таблица'!IN32+'[4]Проверочная  таблица'!IO32)/1000</f>
        <v>254.32065000000003</v>
      </c>
      <c r="CR34" s="159">
        <f>('[4]Проверочная  таблица'!IG32+'[4]Проверочная  таблица'!IH32+'[4]Проверочная  таблица'!IU32+'[4]Проверочная  таблица'!IV32)/1000</f>
        <v>254.32065000000003</v>
      </c>
      <c r="CS34" s="133">
        <f t="shared" ref="CS34:CS35" si="102">IF(ISERROR(CR34/CQ34*100),,CR34/CQ34*100)</f>
        <v>100</v>
      </c>
      <c r="CT34" s="401"/>
      <c r="CU34" s="159">
        <f>('[4]Проверочная  таблица'!IB32+'[4]Проверочная  таблица'!IC32+'[4]Проверочная  таблица'!IP32+'[4]Проверочная  таблица'!IQ32)/1000</f>
        <v>0</v>
      </c>
      <c r="CV34" s="159">
        <f>('[4]Проверочная  таблица'!IW32+'[4]Проверочная  таблица'!IX32+'[4]Проверочная  таблица'!II32+'[4]Проверочная  таблица'!IJ32)/1000</f>
        <v>0</v>
      </c>
      <c r="CW34" s="133">
        <f t="shared" ref="CW34:CW35" si="103">IF(ISERROR(CV34/CU34*100),,CV34/CU34*100)</f>
        <v>0</v>
      </c>
      <c r="CX34" s="401"/>
      <c r="CY34" s="159">
        <f>('[4]Проверочная  таблица'!GY32+'[4]Проверочная  таблица'!HE32)/1000</f>
        <v>0</v>
      </c>
      <c r="CZ34" s="159">
        <f>('[4]Проверочная  таблица'!HB32+'[4]Проверочная  таблица'!HH32)/1000</f>
        <v>0</v>
      </c>
      <c r="DA34" s="133">
        <f t="shared" ref="DA34:DA35" si="104">IF(ISERROR(CZ34/CY34*100),,CZ34/CY34*100)</f>
        <v>0</v>
      </c>
      <c r="DB34" s="401"/>
      <c r="DC34" s="159">
        <f>('[4]Проверочная  таблица'!GS32)/1000</f>
        <v>6082.1</v>
      </c>
      <c r="DD34" s="159">
        <f>('[4]Проверочная  таблица'!GV32)/1000</f>
        <v>6082.0999900000006</v>
      </c>
      <c r="DE34" s="133">
        <f t="shared" ref="DE34:DE35" si="105">IF(ISERROR(DD34/DC34*100),,DD34/DC34*100)</f>
        <v>99.999999835583111</v>
      </c>
      <c r="DF34" s="401"/>
      <c r="DG34" s="159">
        <f>'[4]Прочая  субсидия_МР  и  ГО'!P28/1000</f>
        <v>0</v>
      </c>
      <c r="DH34" s="159">
        <f>'[4]Прочая  субсидия_МР  и  ГО'!Q28/1000</f>
        <v>0</v>
      </c>
      <c r="DI34" s="133">
        <f t="shared" ref="DI34:DI35" si="106">IF(ISERROR(DH34/DG34*100),,DH34/DG34*100)</f>
        <v>0</v>
      </c>
      <c r="DJ34" s="401"/>
      <c r="DK34" s="159">
        <f>'[4]Прочая  субсидия_МР  и  ГО'!R28/1000</f>
        <v>0</v>
      </c>
      <c r="DL34" s="159">
        <f>'[4]Прочая  субсидия_МР  и  ГО'!S28/1000</f>
        <v>0</v>
      </c>
      <c r="DM34" s="133">
        <f t="shared" ref="DM34:DM35" si="107">IF(ISERROR(DL34/DK34*100),,DL34/DK34*100)</f>
        <v>0</v>
      </c>
      <c r="DN34" s="401"/>
      <c r="DO34" s="159">
        <f>'[4]Прочая  субсидия_МР  и  ГО'!T28/1000</f>
        <v>0</v>
      </c>
      <c r="DP34" s="159">
        <f>'[4]Прочая  субсидия_МР  и  ГО'!U28/1000</f>
        <v>0</v>
      </c>
      <c r="DQ34" s="133">
        <f t="shared" ref="DQ34:DQ35" si="108">IF(ISERROR(DP34/DO34*100),,DP34/DO34*100)</f>
        <v>0</v>
      </c>
      <c r="DR34" s="401"/>
      <c r="DS34" s="159">
        <f>('[4]Прочая  субсидия_МР  и  ГО'!V28+'[4]Прочая  субсидия_БП'!N28)/1000</f>
        <v>308.02499999999998</v>
      </c>
      <c r="DT34" s="159">
        <f>('[4]Прочая  субсидия_МР  и  ГО'!W28+'[4]Прочая  субсидия_БП'!O28)/1000</f>
        <v>308.02499999999998</v>
      </c>
      <c r="DU34" s="133">
        <f t="shared" ref="DU34:DU35" si="109">IF(ISERROR(DT34/DS34*100),,DT34/DS34*100)</f>
        <v>100</v>
      </c>
      <c r="DV34" s="401"/>
      <c r="DW34" s="159">
        <f>('[4]Проверочная  таблица'!AM32+'[4]Проверочная  таблица'!AW32+'[4]Прочая  субсидия_МР  и  ГО'!X28+'[4]Прочая  субсидия_БП'!T28)/1000</f>
        <v>67259.357999999993</v>
      </c>
      <c r="DX34" s="159">
        <f>('[4]Проверочная  таблица'!AR32+'[4]Проверочная  таблица'!BC32+'[4]Прочая  субсидия_МР  и  ГО'!Y28+'[4]Прочая  субсидия_БП'!U28)/1000</f>
        <v>65009.758999999998</v>
      </c>
      <c r="DY34" s="133">
        <f t="shared" ref="DY34:DY35" si="110">IF(ISERROR(DX34/DW34*100),,DX34/DW34*100)</f>
        <v>96.655336793431786</v>
      </c>
      <c r="DZ34" s="401"/>
      <c r="EA34" s="159">
        <f>'[4]Проверочная  таблица'!DC32/1000</f>
        <v>2971.9797599999997</v>
      </c>
      <c r="EB34" s="160">
        <f>'[4]Проверочная  таблица'!DD32/1000</f>
        <v>2971.9797599999997</v>
      </c>
      <c r="EC34" s="133">
        <f t="shared" ref="EC34:EC35" si="111">IF(ISERROR(EB34/EA34*100),,EB34/EA34*100)</f>
        <v>100</v>
      </c>
      <c r="ED34" s="401"/>
      <c r="EE34" s="159">
        <f>('[4]Проверочная  таблица'!DE32+'[4]Проверочная  таблица'!DG32)/1000</f>
        <v>13574.12212</v>
      </c>
      <c r="EF34" s="160">
        <f>('[4]Проверочная  таблица'!DF32+'[4]Проверочная  таблица'!DH32)/1000</f>
        <v>0</v>
      </c>
      <c r="EG34" s="133">
        <f t="shared" ref="EG34:EG35" si="112">IF(ISERROR(EF34/EE34*100),,EF34/EE34*100)</f>
        <v>0</v>
      </c>
      <c r="EH34" s="401"/>
      <c r="EI34" s="159">
        <f>('[4]Проверочная  таблица'!DM32+'[4]Проверочная  таблица'!DO32)/1000</f>
        <v>714.42747999999995</v>
      </c>
      <c r="EJ34" s="159">
        <f>('[4]Проверочная  таблица'!DP32+'[4]Проверочная  таблица'!DN32)/1000</f>
        <v>0</v>
      </c>
      <c r="EK34" s="133">
        <f t="shared" ref="EK34:EK35" si="113">IF(ISERROR(EJ34/EI34*100),,EJ34/EI34*100)</f>
        <v>0</v>
      </c>
      <c r="EL34" s="401"/>
      <c r="EM34" s="159">
        <f>'[4]Проверочная  таблица'!EY32/1000</f>
        <v>0</v>
      </c>
      <c r="EN34" s="160">
        <f>'[4]Проверочная  таблица'!FB32/1000</f>
        <v>0</v>
      </c>
      <c r="EO34" s="133">
        <f t="shared" ref="EO34:EO35" si="114">IF(ISERROR(EN34/EM34*100),,EN34/EM34*100)</f>
        <v>0</v>
      </c>
      <c r="EP34" s="401"/>
      <c r="EQ34" s="159">
        <f>'[4]Прочая  субсидия_МР  и  ГО'!Z28/1000</f>
        <v>151.52884</v>
      </c>
      <c r="ER34" s="159">
        <f>'[4]Прочая  субсидия_МР  и  ГО'!AA28/1000</f>
        <v>151.52884</v>
      </c>
      <c r="ES34" s="133">
        <f t="shared" ref="ES34:ES35" si="115">IF(ISERROR(ER34/EQ34*100),,ER34/EQ34*100)</f>
        <v>100</v>
      </c>
      <c r="ET34" s="401"/>
      <c r="EU34" s="159">
        <f>('[4]Прочая  субсидия_МР  и  ГО'!AB28+'[4]Прочая  субсидия_БП'!Z28)/1000</f>
        <v>294</v>
      </c>
      <c r="EV34" s="159">
        <f>('[4]Прочая  субсидия_МР  и  ГО'!AC28+'[4]Прочая  субсидия_БП'!AA28)/1000</f>
        <v>294</v>
      </c>
      <c r="EW34" s="133">
        <f t="shared" ref="EW34:EW35" si="116">IF(ISERROR(EV34/EU34*100),,EV34/EU34*100)</f>
        <v>100</v>
      </c>
      <c r="EX34" s="401"/>
      <c r="EY34" s="159">
        <f>('[4]Проверочная  таблица'!FV32+'[4]Проверочная  таблица'!FW32+'[4]Проверочная  таблица'!GB32+'[4]Проверочная  таблица'!GC32)/1000</f>
        <v>0</v>
      </c>
      <c r="EZ34" s="160">
        <f>('[4]Проверочная  таблица'!FY32+'[4]Проверочная  таблица'!FZ32+'[4]Проверочная  таблица'!GE32+'[4]Проверочная  таблица'!GF32)/1000</f>
        <v>0</v>
      </c>
      <c r="FA34" s="133">
        <f t="shared" ref="FA34:FA35" si="117">IF(ISERROR(EZ34/EY34*100),,EZ34/EY34*100)</f>
        <v>0</v>
      </c>
      <c r="FB34" s="401"/>
      <c r="FC34" s="159"/>
      <c r="FD34" s="160"/>
      <c r="FE34" s="133">
        <f t="shared" ref="FE34:FE35" si="118">IF(ISERROR(FD34/FC34*100),,FD34/FC34*100)</f>
        <v>0</v>
      </c>
      <c r="FF34" s="401"/>
      <c r="FG34" s="159">
        <f>'[4]Проверочная  таблица'!KL32/1000</f>
        <v>4530.9016300000003</v>
      </c>
      <c r="FH34" s="159">
        <f>'[4]Проверочная  таблица'!KS32/1000</f>
        <v>4530.9016300000003</v>
      </c>
      <c r="FI34" s="133">
        <f t="shared" ref="FI34:FI35" si="119">IF(ISERROR(FH34/FG34*100),,FH34/FG34*100)</f>
        <v>100</v>
      </c>
      <c r="FJ34" s="401"/>
      <c r="FK34" s="159">
        <f>('[4]Проверочная  таблица'!KM32+'[4]Проверочная  таблица'!KN32)/1000</f>
        <v>0</v>
      </c>
      <c r="FL34" s="160">
        <f>('[4]Проверочная  таблица'!KT32+'[4]Проверочная  таблица'!KU32)/1000</f>
        <v>0</v>
      </c>
      <c r="FM34" s="133">
        <f t="shared" ref="FM34:FM35" si="120">IF(ISERROR(FL34/FK34*100),,FL34/FK34*100)</f>
        <v>0</v>
      </c>
      <c r="FN34" s="401"/>
      <c r="FO34" s="159">
        <f>'[4]Проверочная  таблица'!KO32/1000</f>
        <v>0</v>
      </c>
      <c r="FP34" s="160">
        <f>'[4]Проверочная  таблица'!KV32/1000</f>
        <v>0</v>
      </c>
      <c r="FQ34" s="133">
        <f t="shared" ref="FQ34:FQ35" si="121">IF(ISERROR(FP34/FO34*100),,FP34/FO34*100)</f>
        <v>0</v>
      </c>
      <c r="FR34" s="401"/>
      <c r="FS34" s="159">
        <f>'[4]Проверочная  таблица'!KZ32/1000</f>
        <v>0</v>
      </c>
      <c r="FT34" s="159">
        <f>'[4]Проверочная  таблица'!LB32/1000</f>
        <v>0</v>
      </c>
      <c r="FU34" s="133">
        <f t="shared" ref="FU34:FU35" si="122">IF(ISERROR(FT34/FS34*100),,FT34/FS34*100)</f>
        <v>0</v>
      </c>
      <c r="FV34" s="401"/>
      <c r="FW34" s="159">
        <f>('[4]Проверочная  таблица'!KP32+'[4]Проверочная  таблица'!KQ32)/1000</f>
        <v>0</v>
      </c>
      <c r="FX34" s="159">
        <f>('[4]Проверочная  таблица'!KW32+'[4]Проверочная  таблица'!KX32)/1000</f>
        <v>0</v>
      </c>
      <c r="FY34" s="133">
        <f t="shared" ref="FY34:FY35" si="123">IF(ISERROR(FX34/FW34*100),,FX34/FW34*100)</f>
        <v>0</v>
      </c>
      <c r="FZ34" s="401"/>
      <c r="GA34" s="159">
        <f>('[4]Прочая  субсидия_МР  и  ГО'!AF28+'[4]Прочая  субсидия_БП'!AL28)/1000</f>
        <v>6104.04792</v>
      </c>
      <c r="GB34" s="159">
        <f>('[4]Прочая  субсидия_МР  и  ГО'!AG28+'[4]Прочая  субсидия_БП'!AM28)/1000</f>
        <v>171</v>
      </c>
      <c r="GC34" s="133">
        <f t="shared" ref="GC34:GC35" si="124">IF(ISERROR(GB34/GA34*100),,GB34/GA34*100)</f>
        <v>2.8014196847917274</v>
      </c>
      <c r="GD34" s="401"/>
      <c r="GE34" s="159">
        <f>('[4]Прочая  субсидия_МР  и  ГО'!AH28)/1000</f>
        <v>0</v>
      </c>
      <c r="GF34" s="160">
        <f>('[4]Прочая  субсидия_МР  и  ГО'!AI28)/1000</f>
        <v>0</v>
      </c>
      <c r="GG34" s="133">
        <f t="shared" ref="GG34:GG35" si="125">IF(ISERROR(GF34/GE34*100),,GF34/GE34*100)</f>
        <v>0</v>
      </c>
      <c r="GH34" s="401"/>
      <c r="GI34" s="159">
        <f>'[4]Прочая  субсидия_МР  и  ГО'!AJ28/1000</f>
        <v>0</v>
      </c>
      <c r="GJ34" s="159">
        <f>'[4]Прочая  субсидия_МР  и  ГО'!AK28/1000</f>
        <v>0</v>
      </c>
      <c r="GK34" s="133">
        <f t="shared" ref="GK34:GK35" si="126">IF(ISERROR(GJ34/GI34*100),,GJ34/GI34*100)</f>
        <v>0</v>
      </c>
      <c r="GL34" s="401"/>
      <c r="GM34" s="159">
        <f>('[4]Проверочная  таблица'!ND32+'[4]Проверочная  таблица'!NE32)/1000</f>
        <v>0</v>
      </c>
      <c r="GN34" s="159">
        <f>('[4]Проверочная  таблица'!NG32+'[4]Проверочная  таблица'!NH32)/1000</f>
        <v>0</v>
      </c>
      <c r="GO34" s="133">
        <f t="shared" ref="GO34:GO35" si="127">IF(ISERROR(GN34/GM34*100),,GN34/GM34*100)</f>
        <v>0</v>
      </c>
      <c r="GP34" s="401"/>
      <c r="GQ34" s="159">
        <f>('[4]Проверочная  таблица'!OJ32+'[4]Проверочная  таблица'!OK32)/1000</f>
        <v>0</v>
      </c>
      <c r="GR34" s="159">
        <f>('[4]Проверочная  таблица'!OS32+'[4]Проверочная  таблица'!OT32)/1000</f>
        <v>0</v>
      </c>
      <c r="GS34" s="133">
        <f t="shared" ref="GS34:GS35" si="128">IF(ISERROR(GR34/GQ34*100),,GR34/GQ34*100)</f>
        <v>0</v>
      </c>
      <c r="GT34" s="401"/>
      <c r="GU34" s="159">
        <f>'[4]Проверочная  таблица'!AX32/1000</f>
        <v>0</v>
      </c>
      <c r="GV34" s="160">
        <f>'[4]Проверочная  таблица'!BD32/1000</f>
        <v>0</v>
      </c>
      <c r="GW34" s="133">
        <f t="shared" ref="GW34:GW35" si="129">IF(ISERROR(GV34/GU34*100),,GV34/GU34*100)</f>
        <v>0</v>
      </c>
      <c r="GX34" s="401"/>
      <c r="GY34" s="159">
        <f>('[4]Проверочная  таблица'!NV32+'[4]Проверочная  таблица'!NW32+'[4]Проверочная  таблица'!OL32+'[4]Проверочная  таблица'!OM32)/1000</f>
        <v>0</v>
      </c>
      <c r="GZ34" s="159">
        <f>('[4]Проверочная  таблица'!OC32+'[4]Проверочная  таблица'!OD32+'[4]Проверочная  таблица'!OU32+'[4]Проверочная  таблица'!OV32)/1000</f>
        <v>0</v>
      </c>
      <c r="HA34" s="133">
        <f t="shared" ref="HA34:HA35" si="130">IF(ISERROR(GZ34/GY34*100),,GZ34/GY34*100)</f>
        <v>0</v>
      </c>
      <c r="HB34" s="401"/>
      <c r="HC34" s="159">
        <f>('[4]Проверочная  таблица'!AY32+'[4]Проверочная  таблица'!AN32)/1000</f>
        <v>0</v>
      </c>
      <c r="HD34" s="159">
        <f>('[4]Проверочная  таблица'!AS32+'[4]Проверочная  таблица'!BE32)*1000</f>
        <v>0</v>
      </c>
      <c r="HE34" s="133">
        <f t="shared" ref="HE34:HE35" si="131">IF(ISERROR(HD34/HC34*100),,HD34/HC34*100)</f>
        <v>0</v>
      </c>
      <c r="HF34" s="401"/>
      <c r="HG34" s="159">
        <f>('[4]Проверочная  таблица'!NZ32+'[4]Проверочная  таблица'!OP32+'[4]Проверочная  таблица'!OA32+'[4]Проверочная  таблица'!OQ32)/1000</f>
        <v>0</v>
      </c>
      <c r="HH34" s="159">
        <f>('[4]Проверочная  таблица'!OG32+'[4]Проверочная  таблица'!OY32+'[4]Проверочная  таблица'!OZ32+'[4]Проверочная  таблица'!OH32)/1000</f>
        <v>0</v>
      </c>
      <c r="HI34" s="133">
        <f t="shared" ref="HI34:HI35" si="132">IF(ISERROR(HH34/HG34*100),,HH34/HG34*100)</f>
        <v>0</v>
      </c>
      <c r="HJ34" s="401"/>
      <c r="HK34" s="159">
        <f>('[4]Проверочная  таблица'!NX32+'[4]Проверочная  таблица'!NY32+'[4]Проверочная  таблица'!ON32+'[4]Проверочная  таблица'!OO32)/1000</f>
        <v>0</v>
      </c>
      <c r="HL34" s="159">
        <f>('[4]Проверочная  таблица'!OW32+'[4]Проверочная  таблица'!OX32+'[4]Проверочная  таблица'!OE32+'[4]Проверочная  таблица'!OF32)/1000</f>
        <v>0</v>
      </c>
      <c r="HM34" s="133">
        <f t="shared" ref="HM34:HM35" si="133">IF(ISERROR(HL34/HK34*100),,HL34/HK34*100)</f>
        <v>0</v>
      </c>
      <c r="HN34" s="401"/>
      <c r="HO34" s="159">
        <f>('[4]Проверочная  таблица'!AO32+'[4]Проверочная  таблица'!AZ32)/1000</f>
        <v>0</v>
      </c>
      <c r="HP34" s="159">
        <f>('[4]Проверочная  таблица'!AT32+'[4]Проверочная  таблица'!BF32)/1000</f>
        <v>0</v>
      </c>
      <c r="HQ34" s="133">
        <f t="shared" ref="HQ34:HQ35" si="134">IF(ISERROR(HP34/HO34*100),,HP34/HO34*100)</f>
        <v>0</v>
      </c>
      <c r="HR34" s="401"/>
      <c r="HS34" s="159">
        <f>'[4]Прочая  субсидия_МР  и  ГО'!AL28/1000</f>
        <v>0</v>
      </c>
      <c r="HT34" s="159">
        <f>'[4]Прочая  субсидия_МР  и  ГО'!AM28/1000</f>
        <v>0</v>
      </c>
      <c r="HU34" s="133">
        <f t="shared" ref="HU34:HU35" si="135">IF(ISERROR(HT34/HS34*100),,HT34/HS34*100)</f>
        <v>0</v>
      </c>
      <c r="HV34" s="401"/>
      <c r="HW34" s="159">
        <f>('[4]Проверочная  таблица'!CF32+'[4]Проверочная  таблица'!CP32)/1000</f>
        <v>78786.666670000006</v>
      </c>
      <c r="HX34" s="159">
        <f>('[4]Проверочная  таблица'!CK32+'[4]Проверочная  таблица'!CU32)/1000</f>
        <v>78786.638480000009</v>
      </c>
      <c r="HY34" s="133">
        <f t="shared" ref="HY34:HY35" si="136">IF(ISERROR(HX34/HW34*100),,HX34/HW34*100)</f>
        <v>99.999964219834155</v>
      </c>
      <c r="HZ34" s="401"/>
      <c r="IA34" s="159">
        <f>('[4]Проверочная  таблица'!CG32+'[4]Проверочная  таблица'!CQ32)/1000</f>
        <v>14785.620339999999</v>
      </c>
      <c r="IB34" s="159">
        <f>('[4]Проверочная  таблица'!CL32+'[4]Проверочная  таблица'!CV32)/1000</f>
        <v>9785.6203399999995</v>
      </c>
      <c r="IC34" s="133">
        <f t="shared" ref="IC34:IC35" si="137">IF(ISERROR(IB34/IA34*100),,IB34/IA34*100)</f>
        <v>66.183360014504473</v>
      </c>
      <c r="ID34" s="401"/>
      <c r="IE34" s="159">
        <f>'[4]Прочая  субсидия_МР  и  ГО'!AN28/1000</f>
        <v>11111</v>
      </c>
      <c r="IF34" s="160">
        <f>'[4]Прочая  субсидия_МР  и  ГО'!AO28/1000</f>
        <v>11111</v>
      </c>
      <c r="IG34" s="133">
        <f t="shared" ref="IG34:IG35" si="138">IF(ISERROR(IF34/IE34*100),,IF34/IE34*100)</f>
        <v>100</v>
      </c>
      <c r="IH34" s="401"/>
      <c r="II34" s="159">
        <f>('[4]Проверочная  таблица'!CH32+'[4]Проверочная  таблица'!CR32)/1000</f>
        <v>0</v>
      </c>
      <c r="IJ34" s="160">
        <f>('[4]Проверочная  таблица'!CM32+'[4]Проверочная  таблица'!CW32)/1000</f>
        <v>0</v>
      </c>
      <c r="IK34" s="133">
        <f t="shared" ref="IK34:IK35" si="139">IF(ISERROR(IJ34/II34*100),,IJ34/II34*100)</f>
        <v>0</v>
      </c>
      <c r="IL34" s="401"/>
      <c r="IM34" s="159">
        <f>('[4]Проверочная  таблица'!CI32+'[4]Проверочная  таблица'!CS32)/1000</f>
        <v>99332.5</v>
      </c>
      <c r="IN34" s="159">
        <f>('[4]Проверочная  таблица'!CN32+'[4]Проверочная  таблица'!CX32)/1000</f>
        <v>99332.5</v>
      </c>
      <c r="IO34" s="133">
        <f t="shared" ref="IO34:IO35" si="140">IF(ISERROR(IN34/IM34*100),,IN34/IM34*100)</f>
        <v>100</v>
      </c>
      <c r="IP34" s="401"/>
      <c r="IQ34" s="159">
        <f>('[4]Прочая  субсидия_БП'!AX28+'[4]Прочая  субсидия_МР  и  ГО'!AP28)/1000</f>
        <v>0</v>
      </c>
      <c r="IR34" s="159">
        <f>('[4]Прочая  субсидия_БП'!AY28+'[4]Прочая  субсидия_МР  и  ГО'!AQ28)/1000</f>
        <v>0</v>
      </c>
      <c r="IS34" s="133">
        <f t="shared" ref="IS34:IS35" si="141">IF(ISERROR(IR34/IQ34*100),,IR34/IQ34*100)</f>
        <v>0</v>
      </c>
      <c r="IT34" s="401"/>
      <c r="IU34" s="159">
        <f>'[4]Прочая  субсидия_МР  и  ГО'!AR28/1000</f>
        <v>0</v>
      </c>
      <c r="IV34" s="159">
        <f>'[4]Прочая  субсидия_МР  и  ГО'!AS28/1000</f>
        <v>0</v>
      </c>
      <c r="IW34" s="133">
        <f t="shared" ref="IW34:IW35" si="142">IF(ISERROR(IV34/IU34*100),,IV34/IU34*100)</f>
        <v>0</v>
      </c>
      <c r="IX34" s="401"/>
      <c r="IY34" s="159">
        <f>'[4]Прочая  субсидия_МР  и  ГО'!AT28/1000</f>
        <v>0</v>
      </c>
      <c r="IZ34" s="160">
        <f>'[4]Прочая  субсидия_МР  и  ГО'!AU28/1000</f>
        <v>0</v>
      </c>
      <c r="JA34" s="133">
        <f>IF(ISERROR(IZ34/IY34*100),,IZ34/IY34*100)</f>
        <v>0</v>
      </c>
      <c r="JB34" s="401"/>
      <c r="JC34" s="159">
        <f>'[4]Прочая  субсидия_МР  и  ГО'!AV28/1000</f>
        <v>134299.99991999997</v>
      </c>
      <c r="JD34" s="160">
        <f>'[4]Прочая  субсидия_МР  и  ГО'!AW28/1000</f>
        <v>134299.99991999997</v>
      </c>
      <c r="JE34" s="133">
        <f t="shared" ref="JE34:JE35" si="143">IF(ISERROR(JD34/JC34*100),,JD34/JC34*100)</f>
        <v>100</v>
      </c>
      <c r="JF34" s="401"/>
      <c r="JG34" s="159">
        <f>'[4]Прочая  субсидия_МР  и  ГО'!AZ28/1000</f>
        <v>0</v>
      </c>
      <c r="JH34" s="160">
        <f>'[4]Прочая  субсидия_МР  и  ГО'!BA28/1000</f>
        <v>0</v>
      </c>
      <c r="JI34" s="133">
        <f t="shared" ref="JI34:JI35" si="144">IF(ISERROR(JH34/JG34*100),,JH34/JG34*100)</f>
        <v>0</v>
      </c>
      <c r="JJ34" s="401"/>
      <c r="JK34" s="159">
        <f>('[4]Прочая  субсидия_МР  и  ГО'!AX28)/1000</f>
        <v>0</v>
      </c>
      <c r="JL34" s="160">
        <f>('[4]Прочая  субсидия_МР  и  ГО'!AY28)/1000</f>
        <v>0</v>
      </c>
      <c r="JM34" s="133">
        <f t="shared" ref="JM34:JM35" si="145">IF(ISERROR(JL34/JK34*100),,JL34/JK34*100)</f>
        <v>0</v>
      </c>
      <c r="JN34" s="401"/>
      <c r="JO34" s="159">
        <f>('[4]Прочая  субсидия_МР  и  ГО'!AZ28+'[4]Прочая  субсидия_БП'!BP28)/1000</f>
        <v>0</v>
      </c>
      <c r="JP34" s="159">
        <f>('[4]Прочая  субсидия_МР  и  ГО'!BA28+'[4]Прочая  субсидия_БП'!BQ28)/1000</f>
        <v>0</v>
      </c>
      <c r="JQ34" s="133">
        <f t="shared" ref="JQ34:JQ35" si="146">IF(ISERROR(JP34/JO34*100),,JP34/JO34*100)</f>
        <v>0</v>
      </c>
      <c r="JR34" s="401"/>
      <c r="JS34" s="159">
        <f>('[4]Прочая  субсидия_МР  и  ГО'!BB28)/1000</f>
        <v>9865.2000000000007</v>
      </c>
      <c r="JT34" s="160">
        <f>('[4]Прочая  субсидия_МР  и  ГО'!BC28)/1000</f>
        <v>9565.0380000000005</v>
      </c>
      <c r="JU34" s="133">
        <f t="shared" ref="JU34:JU35" si="147">IF(ISERROR(JT34/JS34*100),,JT34/JS34*100)</f>
        <v>96.957365284028711</v>
      </c>
      <c r="JV34" s="401"/>
      <c r="JW34" s="159">
        <f>('[4]Прочая  субсидия_БП'!CB28+'[4]Прочая  субсидия_МР  и  ГО'!BD28)/1000</f>
        <v>496.71949000000001</v>
      </c>
      <c r="JX34" s="159">
        <f>('[4]Прочая  субсидия_БП'!CC28+'[4]Прочая  субсидия_МР  и  ГО'!BE28)/1000</f>
        <v>496.71949000000001</v>
      </c>
      <c r="JY34" s="133">
        <f t="shared" ref="JY34:JY35" si="148">IF(ISERROR(JX34/JW34*100),,JX34/JW34*100)</f>
        <v>100</v>
      </c>
      <c r="JZ34" s="401"/>
      <c r="KA34" s="159">
        <f>('[4]Проверочная  таблица'!LH32+'[4]Проверочная  таблица'!LI32+'[4]Проверочная  таблица'!LV32+'[4]Проверочная  таблица'!LW32)/1000</f>
        <v>25000</v>
      </c>
      <c r="KB34" s="159">
        <f>('[4]Проверочная  таблица'!LO32+'[4]Проверочная  таблица'!LP32+'[4]Проверочная  таблица'!MA32+'[4]Проверочная  таблица'!MB32)/1000</f>
        <v>24999.999949999998</v>
      </c>
      <c r="KC34" s="133">
        <f t="shared" ref="KC34:KC35" si="149">IF(ISERROR(KB34/KA34*100),,KB34/KA34*100)</f>
        <v>99.999999799999998</v>
      </c>
      <c r="KD34" s="401"/>
      <c r="KE34" s="159">
        <f>('[4]Проверочная  таблица'!LK32+'[4]Проверочная  таблица'!LJ32+'[4]Проверочная  таблица'!LY32+'[4]Проверочная  таблица'!LX32)/1000</f>
        <v>32000</v>
      </c>
      <c r="KF34" s="159">
        <f>('[4]Проверочная  таблица'!LR32+'[4]Проверочная  таблица'!LQ32+'[4]Проверочная  таблица'!MD32+'[4]Проверочная  таблица'!MC32)/1000</f>
        <v>32000</v>
      </c>
      <c r="KG34" s="133">
        <f t="shared" ref="KG34:KG35" si="150">IF(ISERROR(KF34/KE34*100),,KF34/KE34*100)</f>
        <v>100</v>
      </c>
      <c r="KH34" s="401"/>
      <c r="KI34" s="159">
        <f>('[4]Проверочная  таблица'!LL32+'[4]Проверочная  таблица'!LM32)/1000</f>
        <v>9.6296299999999988</v>
      </c>
      <c r="KJ34" s="160">
        <f>('[4]Проверочная  таблица'!LS32+'[4]Проверочная  таблица'!LT32)/1000</f>
        <v>9.6296299999999988</v>
      </c>
      <c r="KK34" s="133">
        <f t="shared" ref="KK34:KK35" si="151">IF(ISERROR(KJ34/KI34*100),,KJ34/KI34*100)</f>
        <v>100</v>
      </c>
      <c r="KL34" s="401"/>
      <c r="KM34" s="159">
        <f>('[4]Прочая  субсидия_МР  и  ГО'!BF28+'[4]Прочая  субсидия_БП'!CH28)/1000</f>
        <v>144306.68411</v>
      </c>
      <c r="KN34" s="159">
        <f>('[4]Прочая  субсидия_МР  и  ГО'!BG28+'[4]Прочая  субсидия_БП'!CI28)/1000</f>
        <v>144306.68411</v>
      </c>
      <c r="KO34" s="133">
        <f t="shared" ref="KO34:KO35" si="152">IF(ISERROR(KN34/KM34*100),,KN34/KM34*100)</f>
        <v>100</v>
      </c>
      <c r="KP34" s="401"/>
      <c r="KQ34" s="159">
        <f>('[4]Прочая  субсидия_МР  и  ГО'!BH28)/1000</f>
        <v>133.31709000000001</v>
      </c>
      <c r="KR34" s="160">
        <f>('[4]Прочая  субсидия_МР  и  ГО'!BI28)/1000</f>
        <v>133.31709000000001</v>
      </c>
      <c r="KS34" s="133">
        <f t="shared" ref="KS34:KS35" si="153">IF(ISERROR(KR34/KQ34*100),,KR34/KQ34*100)</f>
        <v>100</v>
      </c>
      <c r="KT34" s="401"/>
      <c r="KU34" s="220">
        <f>'[4]Проверочная  таблица'!QK32/1000</f>
        <v>0</v>
      </c>
      <c r="KV34" s="516">
        <f>'[4]Проверочная  таблица'!QL32/1000</f>
        <v>0</v>
      </c>
      <c r="KW34" s="221">
        <f t="shared" ref="KW34:KW35" si="154">IF(ISERROR(KV34/KU34*100),,KV34/KU34*100)</f>
        <v>0</v>
      </c>
      <c r="KY34" s="203">
        <f>C34-'[5]Сводная  таблица'!F29/1000</f>
        <v>0</v>
      </c>
      <c r="KZ34" s="203">
        <f>C34-'[4]Проверочная  таблица'!AI32/1000</f>
        <v>0</v>
      </c>
    </row>
    <row r="35" spans="1:312" ht="21.75" customHeight="1" thickBot="1">
      <c r="A35" s="169" t="s">
        <v>49</v>
      </c>
      <c r="B35" s="158">
        <f t="shared" si="80"/>
        <v>0</v>
      </c>
      <c r="C35" s="155">
        <f>K35+O35+S35+W35+AA35+AM35+AE35+AU35+AI35+AY35+BC35+BG35+BK35+BO35+BS35+CE35+CI35+CM35+CQ35+CU35+CY35+DC35+DG35+DK35+DO35+DS35+DW35+EI35+EQ35+EU35+FC35+FG35+FW35+FK35+FS35+GA35+GE35+GI35+GM35+GQ35+GY35+HC35+HG35+HK35+HO35+HS35+HW35+IA35+IM35+IE35+IQ35+IU35+IY35+JC35+JK35+JO35+JS35+JW35+KA35+KE35+KM35+KQ35+KU35+BW35+GU35+II35+EE35+KI35+EM35+EY35+EA35+FO35</f>
        <v>3411453.2066300004</v>
      </c>
      <c r="D35" s="158">
        <f>L35+P35+T35+X35+AB35+AN35+AF35+AV35+AJ35+AZ35+BD35+BH35+BL35+BP35+BT35+CF35+CJ35+CN35+CR35+CV35+CZ35+DD35+DH35+DL35+DP35+DT35+DX35+EJ35+ER35+EV35+FD35+FH35+FX35+FL35+FT35+GB35+GF35+GJ35+GN35+GR35+GZ35+HD35+HH35+HL35+HP35+HT35+HX35+IB35+IN35+IF35+IR35+IV35+IZ35+JD35+JL35+JP35+JT35+JX35+KB35+KF35+KN35+KR35+KV35+BX35+GV35+IJ35+EF35+KJ35+EN35+EZ35+EB35+FP35</f>
        <v>2893052.5667200005</v>
      </c>
      <c r="E35" s="157">
        <f>'[3]Исполнение для администрации_КБ'!Q35</f>
        <v>3411453.2066299999</v>
      </c>
      <c r="F35" s="156">
        <f t="shared" si="81"/>
        <v>0</v>
      </c>
      <c r="G35" s="204">
        <f>'[3]Исполнение для администрации_КБ'!R35</f>
        <v>2893052.5667200005</v>
      </c>
      <c r="H35" s="515">
        <f>G35-D35</f>
        <v>0</v>
      </c>
      <c r="I35" s="133">
        <f>IF(ISERROR(D35/C35*100),,D35/C35*100)</f>
        <v>84.804111077868143</v>
      </c>
      <c r="J35" s="354"/>
      <c r="K35" s="134">
        <f>'[4]Проверочная  таблица'!DV33/1000</f>
        <v>1720</v>
      </c>
      <c r="L35" s="134">
        <f>'[4]Проверочная  таблица'!ED33/1000</f>
        <v>1720</v>
      </c>
      <c r="M35" s="199">
        <f t="shared" si="82"/>
        <v>100</v>
      </c>
      <c r="N35" s="354"/>
      <c r="O35" s="134">
        <f>('[4]Проверочная  таблица'!DW33+'[4]Проверочная  таблица'!DX33)/1000</f>
        <v>999.97180000000003</v>
      </c>
      <c r="P35" s="134">
        <f>('[4]Проверочная  таблица'!EE33+'[4]Проверочная  таблица'!EF33)/1000</f>
        <v>999.97180000000003</v>
      </c>
      <c r="Q35" s="199">
        <f t="shared" si="83"/>
        <v>100</v>
      </c>
      <c r="R35" s="199"/>
      <c r="S35" s="200">
        <f>('[4]Проверочная  таблица'!DY33+'[4]Проверочная  таблица'!DZ33)/1000</f>
        <v>0</v>
      </c>
      <c r="T35" s="134">
        <f>('[4]Проверочная  таблица'!EG33+'[4]Проверочная  таблица'!EH33)/1000</f>
        <v>0</v>
      </c>
      <c r="U35" s="199">
        <f t="shared" si="84"/>
        <v>0</v>
      </c>
      <c r="V35" s="199"/>
      <c r="W35" s="200">
        <f>'[4]Проверочная  таблица'!EA33/1000</f>
        <v>0</v>
      </c>
      <c r="X35" s="134">
        <f>'[4]Проверочная  таблица'!EI33/1000</f>
        <v>0</v>
      </c>
      <c r="Y35" s="199">
        <f t="shared" si="85"/>
        <v>0</v>
      </c>
      <c r="Z35" s="199"/>
      <c r="AA35" s="200">
        <f>('[4]Проверочная  таблица'!EB33+'[4]Проверочная  таблица'!EL33)/1000</f>
        <v>0</v>
      </c>
      <c r="AB35" s="134">
        <f>('[4]Проверочная  таблица'!EJ33+'[4]Проверочная  таблица'!EN33)/1000</f>
        <v>0</v>
      </c>
      <c r="AC35" s="199">
        <f t="shared" si="86"/>
        <v>0</v>
      </c>
      <c r="AD35" s="199"/>
      <c r="AE35" s="134">
        <f>('[4]Проверочная  таблица'!FF33+'[4]Проверочная  таблица'!FG33)/1000</f>
        <v>0</v>
      </c>
      <c r="AF35" s="134">
        <f>('[4]Проверочная  таблица'!FK33+'[4]Проверочная  таблица'!FL33)/1000</f>
        <v>0</v>
      </c>
      <c r="AG35" s="199">
        <f t="shared" si="87"/>
        <v>0</v>
      </c>
      <c r="AH35" s="354"/>
      <c r="AI35" s="134">
        <f>('[4]Проверочная  таблица'!FH33+'[4]Проверочная  таблица'!FI33)/1000</f>
        <v>42105.263159999995</v>
      </c>
      <c r="AJ35" s="134">
        <f>('[4]Проверочная  таблица'!FM33+'[4]Проверочная  таблица'!FN33)/1000</f>
        <v>39561.478069999997</v>
      </c>
      <c r="AK35" s="199">
        <f>IF(ISERROR(AJ35/AI35*100),,AJ35/AI35*100)</f>
        <v>93.958510411552083</v>
      </c>
      <c r="AL35" s="354"/>
      <c r="AM35" s="134">
        <f>('[4]Прочая  субсидия_МР  и  ГО'!D29)/1000</f>
        <v>572</v>
      </c>
      <c r="AN35" s="134">
        <f>('[4]Прочая  субсидия_МР  и  ГО'!E29)/1000</f>
        <v>571.99779000000001</v>
      </c>
      <c r="AO35" s="199">
        <f t="shared" si="88"/>
        <v>99.999613636363634</v>
      </c>
      <c r="AP35" s="354"/>
      <c r="AQ35" s="134"/>
      <c r="AR35" s="134"/>
      <c r="AS35" s="199">
        <f t="shared" si="89"/>
        <v>0</v>
      </c>
      <c r="AT35" s="354"/>
      <c r="AU35" s="134">
        <f>'[4]Прочая  субсидия_МР  и  ГО'!F29/1000</f>
        <v>1899.8340000000001</v>
      </c>
      <c r="AV35" s="134">
        <f>'[4]Прочая  субсидия_МР  и  ГО'!G29/1000</f>
        <v>1899.8340000000001</v>
      </c>
      <c r="AW35" s="199">
        <f t="shared" si="90"/>
        <v>100</v>
      </c>
      <c r="AX35" s="354"/>
      <c r="AY35" s="134">
        <f>'[4]Прочая  субсидия_МР  и  ГО'!H29/1000</f>
        <v>22223.630499999999</v>
      </c>
      <c r="AZ35" s="134">
        <f>'[4]Прочая  субсидия_МР  и  ГО'!I29/1000</f>
        <v>22223.630499999999</v>
      </c>
      <c r="BA35" s="199">
        <f t="shared" si="91"/>
        <v>100</v>
      </c>
      <c r="BB35" s="354"/>
      <c r="BC35" s="134">
        <f>'[4]Прочая  субсидия_МР  и  ГО'!J29/1000</f>
        <v>1037.60446</v>
      </c>
      <c r="BD35" s="134">
        <f>'[4]Прочая  субсидия_МР  и  ГО'!K29/1000</f>
        <v>1037.60446</v>
      </c>
      <c r="BE35" s="199">
        <f t="shared" si="92"/>
        <v>100</v>
      </c>
      <c r="BF35" s="354"/>
      <c r="BG35" s="134">
        <f>'[4]Прочая  субсидия_МР  и  ГО'!L29/1000</f>
        <v>4487.54295</v>
      </c>
      <c r="BH35" s="134">
        <f>'[4]Прочая  субсидия_МР  и  ГО'!M29/1000</f>
        <v>4487.54295</v>
      </c>
      <c r="BI35" s="199">
        <f t="shared" si="93"/>
        <v>100</v>
      </c>
      <c r="BJ35" s="354"/>
      <c r="BK35" s="134">
        <f>'[4]Проверочная  таблица'!ES33/1000</f>
        <v>0</v>
      </c>
      <c r="BL35" s="134">
        <f>'[4]Проверочная  таблица'!EV33/1000</f>
        <v>0</v>
      </c>
      <c r="BM35" s="199">
        <f t="shared" si="94"/>
        <v>0</v>
      </c>
      <c r="BN35" s="354"/>
      <c r="BO35" s="134">
        <f>'[4]Проверочная  таблица'!FO33/1000</f>
        <v>264892.71000000002</v>
      </c>
      <c r="BP35" s="134">
        <f>'[4]Проверочная  таблица'!FR33/1000</f>
        <v>189466.56936000002</v>
      </c>
      <c r="BQ35" s="199">
        <f t="shared" si="95"/>
        <v>71.52577711934768</v>
      </c>
      <c r="BR35" s="354"/>
      <c r="BS35" s="134">
        <f>('[4]Проверочная  таблица'!KB33+'[4]Проверочная  таблица'!KC33)/1000</f>
        <v>175766.5</v>
      </c>
      <c r="BT35" s="134">
        <f>('[4]Проверочная  таблица'!KG33+'[4]Проверочная  таблица'!KH33)/1000</f>
        <v>74107.411689999994</v>
      </c>
      <c r="BU35" s="199">
        <f t="shared" si="96"/>
        <v>42.162420990347989</v>
      </c>
      <c r="BV35" s="354"/>
      <c r="BW35" s="134">
        <f>('[4]Проверочная  таблица'!KD33+'[4]Проверочная  таблица'!KE33)/1000</f>
        <v>58181.267700000004</v>
      </c>
      <c r="BX35" s="134">
        <f>('[4]Проверочная  таблица'!KI33+'[4]Проверочная  таблица'!KJ33)/1000</f>
        <v>9510.9599999999991</v>
      </c>
      <c r="BY35" s="199">
        <f t="shared" si="97"/>
        <v>16.347117166716529</v>
      </c>
      <c r="BZ35" s="354"/>
      <c r="CA35" s="134"/>
      <c r="CB35" s="134"/>
      <c r="CC35" s="199">
        <f t="shared" si="98"/>
        <v>0</v>
      </c>
      <c r="CD35" s="354"/>
      <c r="CE35" s="134">
        <f>('[4]Проверочная  таблица'!IL33+'[4]Проверочная  таблица'!IM33+'[4]Проверочная  таблица'!HX33+'[4]Проверочная  таблица'!HY33)/1000</f>
        <v>0</v>
      </c>
      <c r="CF35" s="134">
        <f>('[4]Проверочная  таблица'!IE33+'[4]Проверочная  таблица'!IF33+'[4]Проверочная  таблица'!IS33+'[4]Проверочная  таблица'!IT33)/1000</f>
        <v>0</v>
      </c>
      <c r="CG35" s="199">
        <f t="shared" si="99"/>
        <v>0</v>
      </c>
      <c r="CH35" s="354"/>
      <c r="CI35" s="134">
        <f>('[4]Прочая  субсидия_МР  и  ГО'!N29+'[4]Прочая  субсидия_БП'!H29)/1000</f>
        <v>38.591500000000003</v>
      </c>
      <c r="CJ35" s="134">
        <f>('[4]Прочая  субсидия_МР  и  ГО'!O29+'[4]Прочая  субсидия_БП'!I29)/1000</f>
        <v>38.591500000000003</v>
      </c>
      <c r="CK35" s="199">
        <f t="shared" si="100"/>
        <v>100</v>
      </c>
      <c r="CL35" s="354"/>
      <c r="CM35" s="134">
        <f>('[4]Проверочная  таблица'!AL33+'[4]Проверочная  таблица'!AV33)/1000</f>
        <v>0</v>
      </c>
      <c r="CN35" s="134">
        <f>('[4]Проверочная  таблица'!AQ33+'[4]Проверочная  таблица'!BB33)/1000</f>
        <v>0</v>
      </c>
      <c r="CO35" s="199">
        <f t="shared" si="101"/>
        <v>0</v>
      </c>
      <c r="CP35" s="354"/>
      <c r="CQ35" s="134">
        <f>('[4]Проверочная  таблица'!HZ33+'[4]Проверочная  таблица'!IA33+'[4]Проверочная  таблица'!IN33+'[4]Проверочная  таблица'!IO33)/1000</f>
        <v>1211.0507500000001</v>
      </c>
      <c r="CR35" s="134">
        <f>('[4]Проверочная  таблица'!IG33+'[4]Проверочная  таблица'!IH33+'[4]Проверочная  таблица'!IU33+'[4]Проверочная  таблица'!IV33)/1000</f>
        <v>1211.0507500000001</v>
      </c>
      <c r="CS35" s="199">
        <f t="shared" si="102"/>
        <v>100</v>
      </c>
      <c r="CT35" s="354"/>
      <c r="CU35" s="134">
        <f>('[4]Проверочная  таблица'!IB33+'[4]Проверочная  таблица'!IC33+'[4]Проверочная  таблица'!IP33+'[4]Проверочная  таблица'!IQ33)/1000</f>
        <v>0</v>
      </c>
      <c r="CV35" s="134">
        <f>('[4]Проверочная  таблица'!IW33+'[4]Проверочная  таблица'!IX33+'[4]Проверочная  таблица'!II33+'[4]Проверочная  таблица'!IJ33)/1000</f>
        <v>0</v>
      </c>
      <c r="CW35" s="199">
        <f t="shared" si="103"/>
        <v>0</v>
      </c>
      <c r="CX35" s="354"/>
      <c r="CY35" s="134">
        <f>('[4]Проверочная  таблица'!GY33+'[4]Проверочная  таблица'!HE33)/1000</f>
        <v>0</v>
      </c>
      <c r="CZ35" s="134">
        <f>('[4]Проверочная  таблица'!HB33+'[4]Проверочная  таблица'!HH33)/1000</f>
        <v>0</v>
      </c>
      <c r="DA35" s="199">
        <f t="shared" si="104"/>
        <v>0</v>
      </c>
      <c r="DB35" s="354"/>
      <c r="DC35" s="134">
        <f>('[4]Проверочная  таблица'!GS33)/1000</f>
        <v>0</v>
      </c>
      <c r="DD35" s="134">
        <f>('[4]Проверочная  таблица'!GV33)/1000</f>
        <v>0</v>
      </c>
      <c r="DE35" s="199">
        <f t="shared" si="105"/>
        <v>0</v>
      </c>
      <c r="DF35" s="354"/>
      <c r="DG35" s="134">
        <f>'[4]Прочая  субсидия_МР  и  ГО'!P29/1000</f>
        <v>0</v>
      </c>
      <c r="DH35" s="134">
        <f>'[4]Прочая  субсидия_МР  и  ГО'!Q29/1000</f>
        <v>0</v>
      </c>
      <c r="DI35" s="199">
        <f t="shared" si="106"/>
        <v>0</v>
      </c>
      <c r="DJ35" s="354"/>
      <c r="DK35" s="134">
        <f>'[4]Прочая  субсидия_МР  и  ГО'!R29/1000</f>
        <v>0</v>
      </c>
      <c r="DL35" s="134">
        <f>'[4]Прочая  субсидия_МР  и  ГО'!S29/1000</f>
        <v>0</v>
      </c>
      <c r="DM35" s="199">
        <f t="shared" si="107"/>
        <v>0</v>
      </c>
      <c r="DN35" s="354"/>
      <c r="DO35" s="134">
        <f>'[4]Прочая  субсидия_МР  и  ГО'!T29/1000</f>
        <v>0</v>
      </c>
      <c r="DP35" s="134">
        <f>'[4]Прочая  субсидия_МР  и  ГО'!U29/1000</f>
        <v>0</v>
      </c>
      <c r="DQ35" s="199">
        <f t="shared" si="108"/>
        <v>0</v>
      </c>
      <c r="DR35" s="354"/>
      <c r="DS35" s="134">
        <f>('[4]Прочая  субсидия_МР  и  ГО'!V29+'[4]Прочая  субсидия_БП'!N29)/1000</f>
        <v>6808.598</v>
      </c>
      <c r="DT35" s="134">
        <f>('[4]Прочая  субсидия_МР  и  ГО'!W29+'[4]Прочая  субсидия_БП'!O29)/1000</f>
        <v>4683.2870000000003</v>
      </c>
      <c r="DU35" s="199">
        <f t="shared" si="109"/>
        <v>68.784895216313259</v>
      </c>
      <c r="DV35" s="354"/>
      <c r="DW35" s="134">
        <f>('[4]Проверочная  таблица'!AM33+'[4]Проверочная  таблица'!AW33+'[4]Прочая  субсидия_МР  и  ГО'!X29+'[4]Прочая  субсидия_БП'!T29)/1000</f>
        <v>186594.72700000001</v>
      </c>
      <c r="DX35" s="134">
        <f>('[4]Проверочная  таблица'!AR33+'[4]Проверочная  таблица'!BC33+'[4]Прочая  субсидия_МР  и  ГО'!Y29+'[4]Прочая  субсидия_БП'!U29)/1000</f>
        <v>176426.14696000001</v>
      </c>
      <c r="DY35" s="199">
        <f t="shared" si="110"/>
        <v>94.550446197764202</v>
      </c>
      <c r="DZ35" s="354"/>
      <c r="EA35" s="134">
        <f>'[4]Проверочная  таблица'!DC33/1000</f>
        <v>0</v>
      </c>
      <c r="EB35" s="134">
        <f>'[4]Проверочная  таблица'!DD33/1000</f>
        <v>0</v>
      </c>
      <c r="EC35" s="199">
        <f t="shared" si="111"/>
        <v>0</v>
      </c>
      <c r="ED35" s="354"/>
      <c r="EE35" s="134">
        <f>('[4]Проверочная  таблица'!DE33+'[4]Проверочная  таблица'!DG33)/1000</f>
        <v>247463.54281000001</v>
      </c>
      <c r="EF35" s="134">
        <f>('[4]Проверочная  таблица'!DF33+'[4]Проверочная  таблица'!DH33)/1000</f>
        <v>63338.564729999998</v>
      </c>
      <c r="EG35" s="199">
        <f t="shared" si="112"/>
        <v>25.595109489978775</v>
      </c>
      <c r="EH35" s="354"/>
      <c r="EI35" s="134">
        <f>('[4]Проверочная  таблица'!DM33+'[4]Проверочная  таблица'!DO33)/1000</f>
        <v>13024.396990000001</v>
      </c>
      <c r="EJ35" s="134">
        <f>('[4]Проверочная  таблица'!DP33+'[4]Проверочная  таблица'!DN33)/1000</f>
        <v>3333.6086700000001</v>
      </c>
      <c r="EK35" s="199">
        <f t="shared" si="113"/>
        <v>25.595109489978775</v>
      </c>
      <c r="EL35" s="354"/>
      <c r="EM35" s="134">
        <f>'[4]Проверочная  таблица'!EY33/1000</f>
        <v>189427.31111000001</v>
      </c>
      <c r="EN35" s="134">
        <f>'[4]Проверочная  таблица'!FB33/1000</f>
        <v>189426.98163999998</v>
      </c>
      <c r="EO35" s="199">
        <f t="shared" si="114"/>
        <v>99.999826070486833</v>
      </c>
      <c r="EP35" s="354"/>
      <c r="EQ35" s="134">
        <f>'[4]Прочая  субсидия_МР  и  ГО'!Z29/1000</f>
        <v>749.65518999999995</v>
      </c>
      <c r="ER35" s="134">
        <f>'[4]Прочая  субсидия_МР  и  ГО'!AA29/1000</f>
        <v>749.65518999999995</v>
      </c>
      <c r="ES35" s="199">
        <f t="shared" si="115"/>
        <v>100</v>
      </c>
      <c r="ET35" s="354"/>
      <c r="EU35" s="134">
        <f>('[4]Прочая  субсидия_МР  и  ГО'!AB29+'[4]Прочая  субсидия_БП'!Z29)/1000</f>
        <v>0</v>
      </c>
      <c r="EV35" s="134">
        <f>('[4]Прочая  субсидия_МР  и  ГО'!AC29+'[4]Прочая  субсидия_БП'!AA29)/1000</f>
        <v>0</v>
      </c>
      <c r="EW35" s="199">
        <f t="shared" si="116"/>
        <v>0</v>
      </c>
      <c r="EX35" s="354"/>
      <c r="EY35" s="134">
        <f>('[4]Проверочная  таблица'!FV33+'[4]Проверочная  таблица'!FW33+'[4]Проверочная  таблица'!GB33+'[4]Проверочная  таблица'!GC33)/1000</f>
        <v>0</v>
      </c>
      <c r="EZ35" s="134">
        <f>('[4]Проверочная  таблица'!FY33+'[4]Проверочная  таблица'!FZ33+'[4]Проверочная  таблица'!GE33+'[4]Проверочная  таблица'!GF33)/1000</f>
        <v>0</v>
      </c>
      <c r="FA35" s="199">
        <f t="shared" si="117"/>
        <v>0</v>
      </c>
      <c r="FB35" s="354"/>
      <c r="FC35" s="134"/>
      <c r="FD35" s="134"/>
      <c r="FE35" s="199">
        <f t="shared" si="118"/>
        <v>0</v>
      </c>
      <c r="FF35" s="354"/>
      <c r="FG35" s="134">
        <f>'[4]Проверочная  таблица'!KL33/1000</f>
        <v>2763.0662499999999</v>
      </c>
      <c r="FH35" s="134">
        <f>'[4]Проверочная  таблица'!KS33/1000</f>
        <v>2763.0662499999999</v>
      </c>
      <c r="FI35" s="199">
        <f t="shared" si="119"/>
        <v>100</v>
      </c>
      <c r="FJ35" s="354"/>
      <c r="FK35" s="134">
        <f>('[4]Проверочная  таблица'!KM33+'[4]Проверочная  таблица'!KN33)/1000</f>
        <v>83694.583339999997</v>
      </c>
      <c r="FL35" s="134">
        <f>('[4]Проверочная  таблица'!KT33+'[4]Проверочная  таблица'!KU33)/1000</f>
        <v>82172.574400000012</v>
      </c>
      <c r="FM35" s="199">
        <f t="shared" si="120"/>
        <v>98.181472588474463</v>
      </c>
      <c r="FN35" s="354"/>
      <c r="FO35" s="134">
        <f>'[4]Проверочная  таблица'!KO33/1000</f>
        <v>30835.703219999999</v>
      </c>
      <c r="FP35" s="134">
        <f>'[4]Проверочная  таблица'!KV33/1000</f>
        <v>0</v>
      </c>
      <c r="FQ35" s="199">
        <f t="shared" si="121"/>
        <v>0</v>
      </c>
      <c r="FR35" s="354"/>
      <c r="FS35" s="134">
        <f>'[4]Проверочная  таблица'!KZ33/1000</f>
        <v>0</v>
      </c>
      <c r="FT35" s="134">
        <f>'[4]Проверочная  таблица'!LB33/1000</f>
        <v>0</v>
      </c>
      <c r="FU35" s="199">
        <f t="shared" si="122"/>
        <v>0</v>
      </c>
      <c r="FV35" s="354"/>
      <c r="FW35" s="134">
        <f>('[4]Проверочная  таблица'!KP33+'[4]Проверочная  таблица'!KQ33)/1000</f>
        <v>96529.157900000006</v>
      </c>
      <c r="FX35" s="134">
        <f>('[4]Проверочная  таблица'!KW33+'[4]Проверочная  таблица'!KX33)/1000</f>
        <v>95745.298159999991</v>
      </c>
      <c r="FY35" s="199">
        <f t="shared" si="123"/>
        <v>99.187955476818672</v>
      </c>
      <c r="FZ35" s="354"/>
      <c r="GA35" s="134">
        <f>('[4]Прочая  субсидия_МР  и  ГО'!AF29+'[4]Прочая  субсидия_БП'!AL29)/1000</f>
        <v>30909.200000000001</v>
      </c>
      <c r="GB35" s="134">
        <f>('[4]Прочая  субсидия_МР  и  ГО'!AG29+'[4]Прочая  субсидия_БП'!AM29)/1000</f>
        <v>20691.287390000001</v>
      </c>
      <c r="GC35" s="199">
        <f t="shared" si="124"/>
        <v>66.942164112950195</v>
      </c>
      <c r="GD35" s="354"/>
      <c r="GE35" s="134">
        <f>('[4]Прочая  субсидия_МР  и  ГО'!AH29)/1000</f>
        <v>20000</v>
      </c>
      <c r="GF35" s="134">
        <f>('[4]Прочая  субсидия_МР  и  ГО'!AI29)/1000</f>
        <v>17479.715510000002</v>
      </c>
      <c r="GG35" s="199">
        <f t="shared" si="125"/>
        <v>87.398577550000013</v>
      </c>
      <c r="GH35" s="354"/>
      <c r="GI35" s="134">
        <f>'[4]Прочая  субсидия_МР  и  ГО'!AJ29/1000</f>
        <v>0</v>
      </c>
      <c r="GJ35" s="134">
        <f>'[4]Прочая  субсидия_МР  и  ГО'!AK29/1000</f>
        <v>0</v>
      </c>
      <c r="GK35" s="199">
        <f t="shared" si="126"/>
        <v>0</v>
      </c>
      <c r="GL35" s="354"/>
      <c r="GM35" s="134">
        <f>('[4]Проверочная  таблица'!ND33+'[4]Проверочная  таблица'!NE33)/1000</f>
        <v>0</v>
      </c>
      <c r="GN35" s="134">
        <f>('[4]Проверочная  таблица'!NG33+'[4]Проверочная  таблица'!NH33)/1000</f>
        <v>0</v>
      </c>
      <c r="GO35" s="199">
        <f t="shared" si="127"/>
        <v>0</v>
      </c>
      <c r="GP35" s="354"/>
      <c r="GQ35" s="134">
        <f>('[4]Проверочная  таблица'!OJ33+'[4]Проверочная  таблица'!OK33)/1000</f>
        <v>0</v>
      </c>
      <c r="GR35" s="134">
        <f>('[4]Проверочная  таблица'!OS33+'[4]Проверочная  таблица'!OT33)/1000</f>
        <v>0</v>
      </c>
      <c r="GS35" s="199">
        <f t="shared" si="128"/>
        <v>0</v>
      </c>
      <c r="GT35" s="354"/>
      <c r="GU35" s="134">
        <f>'[4]Проверочная  таблица'!AX33/1000</f>
        <v>0</v>
      </c>
      <c r="GV35" s="134">
        <f>'[4]Проверочная  таблица'!BD33/1000</f>
        <v>0</v>
      </c>
      <c r="GW35" s="199">
        <f t="shared" si="129"/>
        <v>0</v>
      </c>
      <c r="GX35" s="354"/>
      <c r="GY35" s="134">
        <f>('[4]Проверочная  таблица'!NV33+'[4]Проверочная  таблица'!NW33+'[4]Проверочная  таблица'!OL33+'[4]Проверочная  таблица'!OM33)/1000</f>
        <v>0</v>
      </c>
      <c r="GZ35" s="134">
        <f>('[4]Проверочная  таблица'!OC33+'[4]Проверочная  таблица'!OD33+'[4]Проверочная  таблица'!OU33+'[4]Проверочная  таблица'!OV33)/1000</f>
        <v>0</v>
      </c>
      <c r="HA35" s="199">
        <f t="shared" si="130"/>
        <v>0</v>
      </c>
      <c r="HB35" s="354"/>
      <c r="HC35" s="134">
        <f>('[4]Проверочная  таблица'!AY33+'[4]Проверочная  таблица'!AN33)/1000</f>
        <v>0</v>
      </c>
      <c r="HD35" s="134">
        <f>('[4]Проверочная  таблица'!AS33+'[4]Проверочная  таблица'!BE33)*1000</f>
        <v>0</v>
      </c>
      <c r="HE35" s="199">
        <f t="shared" si="131"/>
        <v>0</v>
      </c>
      <c r="HF35" s="354"/>
      <c r="HG35" s="134">
        <f>('[4]Проверочная  таблица'!NZ33+'[4]Проверочная  таблица'!OP33+'[4]Проверочная  таблица'!OA33+'[4]Проверочная  таблица'!OQ33)/1000</f>
        <v>0</v>
      </c>
      <c r="HH35" s="134">
        <f>('[4]Проверочная  таблица'!OG33+'[4]Проверочная  таблица'!OY33+'[4]Проверочная  таблица'!OZ33+'[4]Проверочная  таблица'!OH33)/1000</f>
        <v>0</v>
      </c>
      <c r="HI35" s="199">
        <f t="shared" si="132"/>
        <v>0</v>
      </c>
      <c r="HJ35" s="354"/>
      <c r="HK35" s="134">
        <f>('[4]Проверочная  таблица'!NX33+'[4]Проверочная  таблица'!NY33+'[4]Проверочная  таблица'!ON33+'[4]Проверочная  таблица'!OO33)/1000</f>
        <v>0</v>
      </c>
      <c r="HL35" s="134">
        <f>('[4]Проверочная  таблица'!OW33+'[4]Проверочная  таблица'!OX33+'[4]Проверочная  таблица'!OE33+'[4]Проверочная  таблица'!OF33)/1000</f>
        <v>0</v>
      </c>
      <c r="HM35" s="199">
        <f t="shared" si="133"/>
        <v>0</v>
      </c>
      <c r="HN35" s="354"/>
      <c r="HO35" s="134">
        <f>('[4]Проверочная  таблица'!AO33+'[4]Проверочная  таблица'!AZ33)/1000</f>
        <v>0</v>
      </c>
      <c r="HP35" s="134">
        <f>('[4]Проверочная  таблица'!AT33+'[4]Проверочная  таблица'!BF33)/1000</f>
        <v>0</v>
      </c>
      <c r="HQ35" s="199">
        <f t="shared" si="134"/>
        <v>0</v>
      </c>
      <c r="HR35" s="354"/>
      <c r="HS35" s="134">
        <f>'[4]Прочая  субсидия_МР  и  ГО'!AL29/1000</f>
        <v>0</v>
      </c>
      <c r="HT35" s="134">
        <f>'[4]Прочая  субсидия_МР  и  ГО'!AM29/1000</f>
        <v>0</v>
      </c>
      <c r="HU35" s="199">
        <f t="shared" si="135"/>
        <v>0</v>
      </c>
      <c r="HV35" s="354"/>
      <c r="HW35" s="134">
        <f>('[4]Проверочная  таблица'!CF33+'[4]Проверочная  таблица'!CP33)/1000</f>
        <v>242668</v>
      </c>
      <c r="HX35" s="134">
        <f>('[4]Проверочная  таблица'!CK33+'[4]Проверочная  таблица'!CU33)/1000</f>
        <v>213584.80518</v>
      </c>
      <c r="HY35" s="199">
        <f t="shared" si="136"/>
        <v>88.015232820149336</v>
      </c>
      <c r="HZ35" s="354"/>
      <c r="IA35" s="134">
        <f>('[4]Проверочная  таблица'!CG33+'[4]Проверочная  таблица'!CQ33)/1000</f>
        <v>12132.71557</v>
      </c>
      <c r="IB35" s="134">
        <f>('[4]Проверочная  таблица'!CL33+'[4]Проверочная  таблица'!CV33)/1000</f>
        <v>12132.71557</v>
      </c>
      <c r="IC35" s="199">
        <f t="shared" si="137"/>
        <v>100</v>
      </c>
      <c r="ID35" s="354"/>
      <c r="IE35" s="134">
        <f>'[4]Прочая  субсидия_МР  и  ГО'!AN29/1000</f>
        <v>75254.78959</v>
      </c>
      <c r="IF35" s="134">
        <f>'[4]Прочая  субсидия_МР  и  ГО'!AO29/1000</f>
        <v>75254.78959</v>
      </c>
      <c r="IG35" s="199">
        <f t="shared" si="138"/>
        <v>100</v>
      </c>
      <c r="IH35" s="354"/>
      <c r="II35" s="134">
        <f>('[4]Проверочная  таблица'!CH33+'[4]Проверочная  таблица'!CR33)/1000</f>
        <v>80000</v>
      </c>
      <c r="IJ35" s="134">
        <f>('[4]Проверочная  таблица'!CM33+'[4]Проверочная  таблица'!CW33)/1000</f>
        <v>75180.800719999999</v>
      </c>
      <c r="IK35" s="199">
        <f t="shared" si="139"/>
        <v>93.976000900000003</v>
      </c>
      <c r="IL35" s="354"/>
      <c r="IM35" s="134">
        <f>('[4]Проверочная  таблица'!CI33+'[4]Проверочная  таблица'!CS33)/1000</f>
        <v>526356.28766000003</v>
      </c>
      <c r="IN35" s="134">
        <f>('[4]Проверочная  таблица'!CN33+'[4]Проверочная  таблица'!CX33)/1000</f>
        <v>526172.33701000002</v>
      </c>
      <c r="IO35" s="199">
        <f t="shared" si="140"/>
        <v>99.965052065623112</v>
      </c>
      <c r="IP35" s="354"/>
      <c r="IQ35" s="134">
        <f>('[4]Прочая  субсидия_БП'!AX29+'[4]Прочая  субсидия_МР  и  ГО'!AP29)/1000</f>
        <v>25410</v>
      </c>
      <c r="IR35" s="134">
        <f>('[4]Прочая  субсидия_БП'!AY29+'[4]Прочая  субсидия_МР  и  ГО'!AQ29)/1000</f>
        <v>25410</v>
      </c>
      <c r="IS35" s="199">
        <f t="shared" si="141"/>
        <v>100</v>
      </c>
      <c r="IT35" s="354"/>
      <c r="IU35" s="134">
        <f>'[4]Прочая  субсидия_МР  и  ГО'!AR29/1000</f>
        <v>61300</v>
      </c>
      <c r="IV35" s="134">
        <f>'[4]Прочая  субсидия_МР  и  ГО'!AS29/1000</f>
        <v>61300</v>
      </c>
      <c r="IW35" s="199">
        <f t="shared" si="142"/>
        <v>100</v>
      </c>
      <c r="IX35" s="354"/>
      <c r="IY35" s="134">
        <f>'[4]Прочая  субсидия_МР  и  ГО'!AT29/1000</f>
        <v>40425</v>
      </c>
      <c r="IZ35" s="134">
        <f>'[4]Прочая  субсидия_МР  и  ГО'!AU29/1000</f>
        <v>40425</v>
      </c>
      <c r="JA35" s="199">
        <f>IF(ISERROR(IZ35/IY35*100),,IZ35/IY35*100)</f>
        <v>100</v>
      </c>
      <c r="JB35" s="354"/>
      <c r="JC35" s="134">
        <f>'[4]Прочая  субсидия_МР  и  ГО'!AV29/1000</f>
        <v>368500.0001</v>
      </c>
      <c r="JD35" s="134">
        <f>'[4]Прочая  субсидия_МР  и  ГО'!AW29/1000</f>
        <v>368500.0001</v>
      </c>
      <c r="JE35" s="199">
        <f t="shared" si="143"/>
        <v>100</v>
      </c>
      <c r="JF35" s="354"/>
      <c r="JG35" s="134">
        <f>'[4]Прочая  субсидия_МР  и  ГО'!AZ29/1000</f>
        <v>0</v>
      </c>
      <c r="JH35" s="134">
        <f>'[4]Прочая  субсидия_МР  и  ГО'!BA29/1000</f>
        <v>0</v>
      </c>
      <c r="JI35" s="199">
        <f t="shared" si="144"/>
        <v>0</v>
      </c>
      <c r="JJ35" s="354"/>
      <c r="JK35" s="134">
        <f>('[4]Прочая  субсидия_МР  и  ГО'!AX29)/1000</f>
        <v>759.73410000000001</v>
      </c>
      <c r="JL35" s="134">
        <f>('[4]Прочая  субсидия_МР  и  ГО'!AY29)/1000</f>
        <v>759.73410000000001</v>
      </c>
      <c r="JM35" s="199">
        <f t="shared" si="145"/>
        <v>100</v>
      </c>
      <c r="JN35" s="354"/>
      <c r="JO35" s="134">
        <f>('[4]Прочая  субсидия_МР  и  ГО'!AZ29+'[4]Прочая  субсидия_БП'!BP29)/1000</f>
        <v>0</v>
      </c>
      <c r="JP35" s="134">
        <f>('[4]Прочая  субсидия_МР  и  ГО'!BA29+'[4]Прочая  субсидия_БП'!BQ29)/1000</f>
        <v>0</v>
      </c>
      <c r="JQ35" s="199">
        <f t="shared" si="146"/>
        <v>0</v>
      </c>
      <c r="JR35" s="354"/>
      <c r="JS35" s="134">
        <f>('[4]Прочая  субсидия_МР  и  ГО'!BB29)/1000</f>
        <v>28984.400000000001</v>
      </c>
      <c r="JT35" s="134">
        <f>('[4]Прочая  субсидия_МР  и  ГО'!BC29)/1000</f>
        <v>28473.955979999999</v>
      </c>
      <c r="JU35" s="199">
        <f t="shared" si="147"/>
        <v>98.238900857012737</v>
      </c>
      <c r="JV35" s="354"/>
      <c r="JW35" s="134">
        <f>('[4]Прочая  субсидия_БП'!CB29+'[4]Прочая  субсидия_МР  и  ГО'!BD29)/1000</f>
        <v>1414.9272900000001</v>
      </c>
      <c r="JX35" s="134">
        <f>('[4]Прочая  субсидия_БП'!CC29+'[4]Прочая  субсидия_МР  и  ГО'!BE29)/1000</f>
        <v>1407.28484</v>
      </c>
      <c r="JY35" s="199">
        <f t="shared" si="148"/>
        <v>99.459869771824103</v>
      </c>
      <c r="JZ35" s="354"/>
      <c r="KA35" s="134">
        <f>('[4]Проверочная  таблица'!LH33+'[4]Проверочная  таблица'!LI33+'[4]Проверочная  таблица'!LV33+'[4]Проверочная  таблица'!LW33)/1000</f>
        <v>50000</v>
      </c>
      <c r="KB35" s="134">
        <f>('[4]Проверочная  таблица'!LO33+'[4]Проверочная  таблица'!LP33+'[4]Проверочная  таблица'!MA33+'[4]Проверочная  таблица'!MB33)/1000</f>
        <v>50000</v>
      </c>
      <c r="KC35" s="199">
        <f t="shared" si="149"/>
        <v>100</v>
      </c>
      <c r="KD35" s="354"/>
      <c r="KE35" s="134">
        <f>('[4]Проверочная  таблица'!LK33+'[4]Проверочная  таблица'!LJ33+'[4]Проверочная  таблица'!LY33+'[4]Проверочная  таблица'!LX33)/1000</f>
        <v>200000</v>
      </c>
      <c r="KF35" s="134">
        <f>('[4]Проверочная  таблица'!LR33+'[4]Проверочная  таблица'!LQ33+'[4]Проверочная  таблица'!MD33+'[4]Проверочная  таблица'!MC33)/1000</f>
        <v>196495.66616999998</v>
      </c>
      <c r="KG35" s="199">
        <f t="shared" si="150"/>
        <v>98.247833084999996</v>
      </c>
      <c r="KH35" s="354"/>
      <c r="KI35" s="134">
        <f>('[4]Проверочная  таблица'!LL33+'[4]Проверочная  таблица'!LM33)/1000</f>
        <v>0</v>
      </c>
      <c r="KJ35" s="134">
        <f>('[4]Проверочная  таблица'!LS33+'[4]Проверочная  таблица'!LT33)/1000</f>
        <v>0</v>
      </c>
      <c r="KK35" s="199">
        <f t="shared" si="151"/>
        <v>0</v>
      </c>
      <c r="KL35" s="354"/>
      <c r="KM35" s="134">
        <f>('[4]Прочая  субсидия_МР  и  ГО'!BF29+'[4]Прочая  субсидия_БП'!CH29)/1000</f>
        <v>196637.40100000001</v>
      </c>
      <c r="KN35" s="134">
        <f>('[4]Прочая  субсидия_МР  и  ГО'!BG29+'[4]Прочая  субсидия_БП'!CI29)/1000</f>
        <v>196634.606</v>
      </c>
      <c r="KO35" s="199">
        <f t="shared" si="152"/>
        <v>99.998578602043253</v>
      </c>
      <c r="KP35" s="354"/>
      <c r="KQ35" s="134">
        <f>('[4]Прочая  субсидия_МР  и  ГО'!BH29)/1000</f>
        <v>17674.042690000002</v>
      </c>
      <c r="KR35" s="134">
        <f>('[4]Прочая  субсидия_МР  и  ГО'!BI29)/1000</f>
        <v>17674.042690000002</v>
      </c>
      <c r="KS35" s="199">
        <f t="shared" si="153"/>
        <v>100</v>
      </c>
      <c r="KT35" s="354"/>
      <c r="KU35" s="201">
        <f>'[4]Проверочная  таблица'!QK33/1000</f>
        <v>0</v>
      </c>
      <c r="KV35" s="201">
        <f>'[4]Проверочная  таблица'!QL33/1000</f>
        <v>0</v>
      </c>
      <c r="KW35" s="202">
        <f t="shared" si="154"/>
        <v>0</v>
      </c>
      <c r="KY35" s="203">
        <f>C35-'[5]Сводная  таблица'!F30/1000</f>
        <v>0</v>
      </c>
      <c r="KZ35" s="203">
        <f>C35-'[4]Проверочная  таблица'!AI33/1000</f>
        <v>0</v>
      </c>
    </row>
    <row r="36" spans="1:312" ht="21.75" customHeight="1" thickBot="1">
      <c r="A36" s="146" t="s">
        <v>50</v>
      </c>
      <c r="B36" s="223">
        <f>SUM(B34:B35)</f>
        <v>0</v>
      </c>
      <c r="C36" s="223">
        <f>SUM(C34:C35)</f>
        <v>4073560.4366600001</v>
      </c>
      <c r="D36" s="517">
        <f>SUM(D34:D35)</f>
        <v>3527388.4099800005</v>
      </c>
      <c r="E36" s="214">
        <f>IF(ISERROR(D36/C36*100),,D36/C36*100)</f>
        <v>86.592268970291315</v>
      </c>
      <c r="F36" s="141">
        <f t="shared" ref="F36:K36" si="155">SUM(F34:F35)</f>
        <v>0</v>
      </c>
      <c r="G36" s="142">
        <f t="shared" si="155"/>
        <v>3527388.4099800005</v>
      </c>
      <c r="H36" s="222">
        <f t="shared" si="155"/>
        <v>0</v>
      </c>
      <c r="I36" s="145">
        <f>IF(ISERROR(D36/C36*100),,D36/C36*100)</f>
        <v>86.592268970291315</v>
      </c>
      <c r="J36" s="223">
        <f>SUM(J34:J35)</f>
        <v>0</v>
      </c>
      <c r="K36" s="223">
        <f>SUM(K34:K35)</f>
        <v>3720</v>
      </c>
      <c r="L36" s="517">
        <f>SUM(L34:L35)</f>
        <v>3720</v>
      </c>
      <c r="M36" s="214">
        <f>IF(ISERROR(L36/K36*100),,L36/K36*100)</f>
        <v>100</v>
      </c>
      <c r="N36" s="223">
        <f>SUM(N34:N35)</f>
        <v>0</v>
      </c>
      <c r="O36" s="223">
        <f>SUM(O34:O35)</f>
        <v>999.97180000000003</v>
      </c>
      <c r="P36" s="517">
        <f>SUM(P34:P35)</f>
        <v>999.97180000000003</v>
      </c>
      <c r="Q36" s="214">
        <f>IF(ISERROR(P36/O36*100),,P36/O36*100)</f>
        <v>100</v>
      </c>
      <c r="R36" s="223">
        <f>SUM(R34:R35)</f>
        <v>0</v>
      </c>
      <c r="S36" s="518">
        <f>SUM(S34:S35)</f>
        <v>0</v>
      </c>
      <c r="T36" s="517">
        <f>SUM(T34:T35)</f>
        <v>0</v>
      </c>
      <c r="U36" s="214">
        <f>IF(ISERROR(T36/S36*100),,T36/S36*100)</f>
        <v>0</v>
      </c>
      <c r="V36" s="223">
        <f>SUM(V34:V35)</f>
        <v>0</v>
      </c>
      <c r="W36" s="223">
        <f>SUM(W34:W35)</f>
        <v>1800</v>
      </c>
      <c r="X36" s="517">
        <f>SUM(X34:X35)</f>
        <v>1800</v>
      </c>
      <c r="Y36" s="214">
        <f>IF(ISERROR(X36/W36*100),,X36/W36*100)</f>
        <v>100</v>
      </c>
      <c r="Z36" s="223">
        <f>SUM(Z34:Z35)</f>
        <v>0</v>
      </c>
      <c r="AA36" s="223">
        <f>SUM(AA34:AA35)</f>
        <v>0</v>
      </c>
      <c r="AB36" s="517">
        <f>SUM(AB34:AB35)</f>
        <v>0</v>
      </c>
      <c r="AC36" s="214">
        <f>IF(ISERROR(AB36/AA36*100),,AB36/AA36*100)</f>
        <v>0</v>
      </c>
      <c r="AD36" s="223">
        <f>SUM(AD34:AD35)</f>
        <v>0</v>
      </c>
      <c r="AE36" s="223">
        <f>SUM(AE34:AE35)</f>
        <v>2864.4</v>
      </c>
      <c r="AF36" s="517">
        <f>SUM(AF34:AF35)</f>
        <v>2864.4</v>
      </c>
      <c r="AG36" s="214">
        <f>IF(ISERROR(AF36/AE36*100),,AF36/AE36*100)</f>
        <v>100</v>
      </c>
      <c r="AH36" s="223">
        <f>SUM(AH34:AH35)</f>
        <v>0</v>
      </c>
      <c r="AI36" s="223">
        <f>SUM(AI34:AI35)</f>
        <v>42105.263159999995</v>
      </c>
      <c r="AJ36" s="517">
        <f>SUM(AJ34:AJ35)</f>
        <v>39561.478069999997</v>
      </c>
      <c r="AK36" s="214">
        <f>IF(ISERROR(AJ36/AI36*100),,AJ36/AI36*100)</f>
        <v>93.958510411552083</v>
      </c>
      <c r="AL36" s="223">
        <f>SUM(AL34:AL35)</f>
        <v>0</v>
      </c>
      <c r="AM36" s="223">
        <f>SUM(AM34:AM35)</f>
        <v>1096</v>
      </c>
      <c r="AN36" s="517">
        <f>SUM(AN34:AN35)</f>
        <v>1095.9977899999999</v>
      </c>
      <c r="AO36" s="214">
        <f>IF(ISERROR(AN36/AM36*100),,AN36/AM36*100)</f>
        <v>99.999798357664233</v>
      </c>
      <c r="AP36" s="223">
        <f>SUM(AP34:AP35)</f>
        <v>0</v>
      </c>
      <c r="AQ36" s="223">
        <f>SUM(AQ34:AQ35)</f>
        <v>0</v>
      </c>
      <c r="AR36" s="517">
        <f>SUM(AR34:AR35)</f>
        <v>0</v>
      </c>
      <c r="AS36" s="214">
        <f>IF(ISERROR(AR36/AQ36*100),,AR36/AQ36*100)</f>
        <v>0</v>
      </c>
      <c r="AT36" s="223">
        <f>SUM(AT34:AT35)</f>
        <v>0</v>
      </c>
      <c r="AU36" s="223">
        <f>SUM(AU34:AU35)</f>
        <v>1899.8340000000001</v>
      </c>
      <c r="AV36" s="517">
        <f>SUM(AV34:AV35)</f>
        <v>1899.8340000000001</v>
      </c>
      <c r="AW36" s="214">
        <f>IF(ISERROR(AV36/AU36*100),,AV36/AU36*100)</f>
        <v>100</v>
      </c>
      <c r="AX36" s="223">
        <f>SUM(AX34:AX35)</f>
        <v>0</v>
      </c>
      <c r="AY36" s="223">
        <f>SUM(AY34:AY35)</f>
        <v>22223.630499999999</v>
      </c>
      <c r="AZ36" s="517">
        <f>SUM(AZ34:AZ35)</f>
        <v>22223.630499999999</v>
      </c>
      <c r="BA36" s="214">
        <f>IF(ISERROR(AZ36/AY36*100),,AZ36/AY36*100)</f>
        <v>100</v>
      </c>
      <c r="BB36" s="223">
        <f>SUM(BB34:BB35)</f>
        <v>0</v>
      </c>
      <c r="BC36" s="223">
        <f>SUM(BC34:BC35)</f>
        <v>1214.8645300000001</v>
      </c>
      <c r="BD36" s="517">
        <f>SUM(BD34:BD35)</f>
        <v>1214.8645300000001</v>
      </c>
      <c r="BE36" s="214">
        <f>IF(ISERROR(BD36/BC36*100),,BD36/BC36*100)</f>
        <v>100</v>
      </c>
      <c r="BF36" s="223">
        <f>SUM(BF34:BF35)</f>
        <v>0</v>
      </c>
      <c r="BG36" s="223">
        <f>SUM(BG34:BG35)</f>
        <v>6818.3727600000002</v>
      </c>
      <c r="BH36" s="517">
        <f>SUM(BH34:BH35)</f>
        <v>6818.3727600000002</v>
      </c>
      <c r="BI36" s="214">
        <f>IF(ISERROR(BH36/BG36*100),,BH36/BG36*100)</f>
        <v>100</v>
      </c>
      <c r="BJ36" s="223">
        <f>SUM(BJ34:BJ35)</f>
        <v>0</v>
      </c>
      <c r="BK36" s="223">
        <f>SUM(BK34:BK35)</f>
        <v>0</v>
      </c>
      <c r="BL36" s="517">
        <f>SUM(BL34:BL35)</f>
        <v>0</v>
      </c>
      <c r="BM36" s="214">
        <f>IF(ISERROR(BL36/BK36*100),,BL36/BK36*100)</f>
        <v>0</v>
      </c>
      <c r="BN36" s="223">
        <f>SUM(BN34:BN35)</f>
        <v>0</v>
      </c>
      <c r="BO36" s="223">
        <f>SUM(BO34:BO35)</f>
        <v>264892.71000000002</v>
      </c>
      <c r="BP36" s="517">
        <f>SUM(BP34:BP35)</f>
        <v>189466.56936000002</v>
      </c>
      <c r="BQ36" s="214">
        <f>IF(ISERROR(BP36/BO36*100),,BP36/BO36*100)</f>
        <v>71.52577711934768</v>
      </c>
      <c r="BR36" s="223">
        <f>SUM(BR34:BR35)</f>
        <v>0</v>
      </c>
      <c r="BS36" s="223">
        <f>SUM(BS34:BS35)</f>
        <v>175766.5</v>
      </c>
      <c r="BT36" s="517">
        <f>SUM(BT34:BT35)</f>
        <v>74107.411689999994</v>
      </c>
      <c r="BU36" s="214">
        <f>IF(ISERROR(BT36/BS36*100),,BT36/BS36*100)</f>
        <v>42.162420990347989</v>
      </c>
      <c r="BV36" s="223">
        <f>SUM(BV34:BV35)</f>
        <v>0</v>
      </c>
      <c r="BW36" s="223">
        <f>SUM(BW34:BW35)</f>
        <v>58181.267700000004</v>
      </c>
      <c r="BX36" s="517">
        <f>SUM(BX34:BX35)</f>
        <v>9510.9599999999991</v>
      </c>
      <c r="BY36" s="214">
        <f>IF(ISERROR(BX36/BW36*100),,BX36/BW36*100)</f>
        <v>16.347117166716529</v>
      </c>
      <c r="BZ36" s="223">
        <f>SUM(BZ34:BZ35)</f>
        <v>0</v>
      </c>
      <c r="CA36" s="223">
        <f>SUM(CA34:CA35)</f>
        <v>0</v>
      </c>
      <c r="CB36" s="517">
        <f>SUM(CB34:CB35)</f>
        <v>0</v>
      </c>
      <c r="CC36" s="214">
        <f>IF(ISERROR(CB36/CA36*100),,CB36/CA36*100)</f>
        <v>0</v>
      </c>
      <c r="CD36" s="223">
        <f>SUM(CD34:CD35)</f>
        <v>0</v>
      </c>
      <c r="CE36" s="223">
        <f>SUM(CE34:CE35)</f>
        <v>0</v>
      </c>
      <c r="CF36" s="517">
        <f>SUM(CF34:CF35)</f>
        <v>0</v>
      </c>
      <c r="CG36" s="214">
        <f>IF(ISERROR(CF36/CE36*100),,CF36/CE36*100)</f>
        <v>0</v>
      </c>
      <c r="CH36" s="223">
        <f>SUM(CH34:CH35)</f>
        <v>0</v>
      </c>
      <c r="CI36" s="223">
        <f>SUM(CI34:CI35)</f>
        <v>77.183000000000007</v>
      </c>
      <c r="CJ36" s="517">
        <f>SUM(CJ34:CJ35)</f>
        <v>77.183000000000007</v>
      </c>
      <c r="CK36" s="214">
        <f>IF(ISERROR(CJ36/CI36*100),,CJ36/CI36*100)</f>
        <v>100</v>
      </c>
      <c r="CL36" s="223">
        <f>SUM(CL34:CL35)</f>
        <v>0</v>
      </c>
      <c r="CM36" s="223">
        <f>SUM(CM34:CM35)</f>
        <v>0</v>
      </c>
      <c r="CN36" s="517">
        <f>SUM(CN34:CN35)</f>
        <v>0</v>
      </c>
      <c r="CO36" s="214">
        <f>IF(ISERROR(CN36/CM36*100),,CN36/CM36*100)</f>
        <v>0</v>
      </c>
      <c r="CP36" s="223">
        <f>SUM(CP34:CP35)</f>
        <v>0</v>
      </c>
      <c r="CQ36" s="223">
        <f>SUM(CQ34:CQ35)</f>
        <v>1465.3714000000002</v>
      </c>
      <c r="CR36" s="517">
        <f>SUM(CR34:CR35)</f>
        <v>1465.3714000000002</v>
      </c>
      <c r="CS36" s="214">
        <f>IF(ISERROR(CR36/CQ36*100),,CR36/CQ36*100)</f>
        <v>100</v>
      </c>
      <c r="CT36" s="223">
        <f>SUM(CT34:CT35)</f>
        <v>0</v>
      </c>
      <c r="CU36" s="223">
        <f>SUM(CU34:CU35)</f>
        <v>0</v>
      </c>
      <c r="CV36" s="517">
        <f>SUM(CV34:CV35)</f>
        <v>0</v>
      </c>
      <c r="CW36" s="214">
        <f>IF(ISERROR(CV36/CU36*100),,CV36/CU36*100)</f>
        <v>0</v>
      </c>
      <c r="CX36" s="223">
        <f>SUM(CX34:CX35)</f>
        <v>0</v>
      </c>
      <c r="CY36" s="223">
        <f>SUM(CY34:CY35)</f>
        <v>0</v>
      </c>
      <c r="CZ36" s="517">
        <f>SUM(CZ34:CZ35)</f>
        <v>0</v>
      </c>
      <c r="DA36" s="214">
        <f>IF(ISERROR(CZ36/CY36*100),,CZ36/CY36*100)</f>
        <v>0</v>
      </c>
      <c r="DB36" s="223">
        <f>SUM(DB34:DB35)</f>
        <v>0</v>
      </c>
      <c r="DC36" s="223">
        <f>SUM(DC34:DC35)</f>
        <v>6082.1</v>
      </c>
      <c r="DD36" s="517">
        <f>SUM(DD34:DD35)</f>
        <v>6082.0999900000006</v>
      </c>
      <c r="DE36" s="214">
        <f>IF(ISERROR(DD36/DC36*100),,DD36/DC36*100)</f>
        <v>99.999999835583111</v>
      </c>
      <c r="DF36" s="223">
        <f>SUM(DF34:DF35)</f>
        <v>0</v>
      </c>
      <c r="DG36" s="223">
        <f>SUM(DG34:DG35)</f>
        <v>0</v>
      </c>
      <c r="DH36" s="517">
        <f>SUM(DH34:DH35)</f>
        <v>0</v>
      </c>
      <c r="DI36" s="214">
        <f>IF(ISERROR(DH36/DG36*100),,DH36/DG36*100)</f>
        <v>0</v>
      </c>
      <c r="DJ36" s="223">
        <f>SUM(DJ34:DJ35)</f>
        <v>0</v>
      </c>
      <c r="DK36" s="223">
        <f>SUM(DK34:DK35)</f>
        <v>0</v>
      </c>
      <c r="DL36" s="517">
        <f>SUM(DL34:DL35)</f>
        <v>0</v>
      </c>
      <c r="DM36" s="214">
        <f>IF(ISERROR(DL36/DK36*100),,DL36/DK36*100)</f>
        <v>0</v>
      </c>
      <c r="DN36" s="223">
        <f>SUM(DN34:DN35)</f>
        <v>0</v>
      </c>
      <c r="DO36" s="223">
        <f>SUM(DO34:DO35)</f>
        <v>0</v>
      </c>
      <c r="DP36" s="517">
        <f>SUM(DP34:DP35)</f>
        <v>0</v>
      </c>
      <c r="DQ36" s="214">
        <f>IF(ISERROR(DP36/DO36*100),,DP36/DO36*100)</f>
        <v>0</v>
      </c>
      <c r="DR36" s="223">
        <f>SUM(DR34:DR35)</f>
        <v>0</v>
      </c>
      <c r="DS36" s="223">
        <f>SUM(DS34:DS35)</f>
        <v>7116.6229999999996</v>
      </c>
      <c r="DT36" s="517">
        <f>SUM(DT34:DT35)</f>
        <v>4991.3119999999999</v>
      </c>
      <c r="DU36" s="214">
        <f>IF(ISERROR(DT36/DS36*100),,DT36/DS36*100)</f>
        <v>70.135961958361435</v>
      </c>
      <c r="DV36" s="223">
        <f>SUM(DV34:DV35)</f>
        <v>0</v>
      </c>
      <c r="DW36" s="223">
        <f>SUM(DW34:DW35)</f>
        <v>253854.08500000002</v>
      </c>
      <c r="DX36" s="517">
        <f>SUM(DX34:DX35)</f>
        <v>241435.90596</v>
      </c>
      <c r="DY36" s="214">
        <f>IF(ISERROR(DX36/DW36*100),,DX36/DW36*100)</f>
        <v>95.108142916037764</v>
      </c>
      <c r="DZ36" s="223">
        <f>SUM(DZ34:DZ35)</f>
        <v>0</v>
      </c>
      <c r="EA36" s="223">
        <f>SUM(EA34:EA35)</f>
        <v>2971.9797599999997</v>
      </c>
      <c r="EB36" s="517">
        <f>SUM(EB34:EB35)</f>
        <v>2971.9797599999997</v>
      </c>
      <c r="EC36" s="214">
        <f>IF(ISERROR(EB36/EA36*100),,EB36/EA36*100)</f>
        <v>100</v>
      </c>
      <c r="ED36" s="223">
        <f>SUM(ED34:ED35)</f>
        <v>0</v>
      </c>
      <c r="EE36" s="223">
        <f>SUM(EE34:EE35)</f>
        <v>261037.66493000003</v>
      </c>
      <c r="EF36" s="517">
        <f>SUM(EF34:EF35)</f>
        <v>63338.564729999998</v>
      </c>
      <c r="EG36" s="214">
        <f>IF(ISERROR(EF36/EE36*100),,EF36/EE36*100)</f>
        <v>24.264147760816392</v>
      </c>
      <c r="EH36" s="223">
        <f>SUM(EH34:EH35)</f>
        <v>0</v>
      </c>
      <c r="EI36" s="223">
        <f>SUM(EI34:EI35)</f>
        <v>13738.824470000001</v>
      </c>
      <c r="EJ36" s="517">
        <f>SUM(EJ34:EJ35)</f>
        <v>3333.6086700000001</v>
      </c>
      <c r="EK36" s="214">
        <f>IF(ISERROR(EJ36/EI36*100),,EJ36/EI36*100)</f>
        <v>24.264147760816392</v>
      </c>
      <c r="EL36" s="223">
        <f>SUM(EL34:EL35)</f>
        <v>0</v>
      </c>
      <c r="EM36" s="223">
        <f>SUM(EM34:EM35)</f>
        <v>189427.31111000001</v>
      </c>
      <c r="EN36" s="517">
        <f>SUM(EN34:EN35)</f>
        <v>189426.98163999998</v>
      </c>
      <c r="EO36" s="214">
        <f>IF(ISERROR(EN36/EM36*100),,EN36/EM36*100)</f>
        <v>99.999826070486833</v>
      </c>
      <c r="EP36" s="223">
        <f>SUM(EP34:EP35)</f>
        <v>0</v>
      </c>
      <c r="EQ36" s="223">
        <f>SUM(EQ34:EQ35)</f>
        <v>901.18402999999989</v>
      </c>
      <c r="ER36" s="517">
        <f>SUM(ER34:ER35)</f>
        <v>901.18402999999989</v>
      </c>
      <c r="ES36" s="214">
        <f>IF(ISERROR(ER36/EQ36*100),,ER36/EQ36*100)</f>
        <v>100</v>
      </c>
      <c r="ET36" s="223">
        <f>SUM(ET34:ET35)</f>
        <v>0</v>
      </c>
      <c r="EU36" s="223">
        <f>SUM(EU34:EU35)</f>
        <v>294</v>
      </c>
      <c r="EV36" s="517">
        <f>SUM(EV34:EV35)</f>
        <v>294</v>
      </c>
      <c r="EW36" s="214">
        <f>IF(ISERROR(EV36/EU36*100),,EV36/EU36*100)</f>
        <v>100</v>
      </c>
      <c r="EX36" s="223">
        <f>SUM(EX34:EX35)</f>
        <v>0</v>
      </c>
      <c r="EY36" s="223">
        <f>SUM(EY34:EY35)</f>
        <v>0</v>
      </c>
      <c r="EZ36" s="517">
        <f>SUM(EZ34:EZ35)</f>
        <v>0</v>
      </c>
      <c r="FA36" s="214">
        <f>IF(ISERROR(EZ36/EY36*100),,EZ36/EY36*100)</f>
        <v>0</v>
      </c>
      <c r="FB36" s="223">
        <f>SUM(FB34:FB35)</f>
        <v>0</v>
      </c>
      <c r="FC36" s="223">
        <f>SUM(FC34:FC35)</f>
        <v>0</v>
      </c>
      <c r="FD36" s="517">
        <f>SUM(FD34:FD35)</f>
        <v>0</v>
      </c>
      <c r="FE36" s="214">
        <f>IF(ISERROR(FD36/FC36*100),,FD36/FC36*100)</f>
        <v>0</v>
      </c>
      <c r="FF36" s="223">
        <f>SUM(FF34:FF35)</f>
        <v>0</v>
      </c>
      <c r="FG36" s="223">
        <f>SUM(FG34:FG35)</f>
        <v>7293.9678800000002</v>
      </c>
      <c r="FH36" s="517">
        <f>SUM(FH34:FH35)</f>
        <v>7293.9678800000002</v>
      </c>
      <c r="FI36" s="214">
        <f>IF(ISERROR(FH36/FG36*100),,FH36/FG36*100)</f>
        <v>100</v>
      </c>
      <c r="FJ36" s="223">
        <f>SUM(FJ34:FJ35)</f>
        <v>0</v>
      </c>
      <c r="FK36" s="223">
        <f>SUM(FK34:FK35)</f>
        <v>83694.583339999997</v>
      </c>
      <c r="FL36" s="517">
        <f>SUM(FL34:FL35)</f>
        <v>82172.574400000012</v>
      </c>
      <c r="FM36" s="214">
        <f>IF(ISERROR(FL36/FK36*100),,FL36/FK36*100)</f>
        <v>98.181472588474463</v>
      </c>
      <c r="FN36" s="223">
        <f>SUM(FN34:FN35)</f>
        <v>0</v>
      </c>
      <c r="FO36" s="223">
        <f>SUM(FO34:FO35)</f>
        <v>30835.703219999999</v>
      </c>
      <c r="FP36" s="517">
        <f>SUM(FP34:FP35)</f>
        <v>0</v>
      </c>
      <c r="FQ36" s="214">
        <f>IF(ISERROR(FP36/FO36*100),,FP36/FO36*100)</f>
        <v>0</v>
      </c>
      <c r="FR36" s="223">
        <f>SUM(FR34:FR35)</f>
        <v>0</v>
      </c>
      <c r="FS36" s="223">
        <f>SUM(FS34:FS35)</f>
        <v>0</v>
      </c>
      <c r="FT36" s="517">
        <f>SUM(FT34:FT35)</f>
        <v>0</v>
      </c>
      <c r="FU36" s="214">
        <f>IF(ISERROR(FT36/FS36*100),,FT36/FS36*100)</f>
        <v>0</v>
      </c>
      <c r="FV36" s="223">
        <f>SUM(FV34:FV35)</f>
        <v>0</v>
      </c>
      <c r="FW36" s="223">
        <f>SUM(FW34:FW35)</f>
        <v>96529.157900000006</v>
      </c>
      <c r="FX36" s="517">
        <f>SUM(FX34:FX35)</f>
        <v>95745.298159999991</v>
      </c>
      <c r="FY36" s="214">
        <f>IF(ISERROR(FX36/FW36*100),,FX36/FW36*100)</f>
        <v>99.187955476818672</v>
      </c>
      <c r="FZ36" s="223">
        <f>SUM(FZ34:FZ35)</f>
        <v>0</v>
      </c>
      <c r="GA36" s="223">
        <f>SUM(GA34:GA35)</f>
        <v>37013.247920000002</v>
      </c>
      <c r="GB36" s="517">
        <f>SUM(GB34:GB35)</f>
        <v>20862.287390000001</v>
      </c>
      <c r="GC36" s="214">
        <f>IF(ISERROR(GB36/GA36*100),,GB36/GA36*100)</f>
        <v>56.364379140926793</v>
      </c>
      <c r="GD36" s="223">
        <f>SUM(GD34:GD35)</f>
        <v>0</v>
      </c>
      <c r="GE36" s="223">
        <f>SUM(GE34:GE35)</f>
        <v>20000</v>
      </c>
      <c r="GF36" s="517">
        <f>SUM(GF34:GF35)</f>
        <v>17479.715510000002</v>
      </c>
      <c r="GG36" s="214">
        <f>IF(ISERROR(GF36/GE36*100),,GF36/GE36*100)</f>
        <v>87.398577550000013</v>
      </c>
      <c r="GH36" s="223">
        <f>SUM(GH34:GH35)</f>
        <v>0</v>
      </c>
      <c r="GI36" s="223">
        <f>SUM(GI34:GI35)</f>
        <v>0</v>
      </c>
      <c r="GJ36" s="517">
        <f>SUM(GJ34:GJ35)</f>
        <v>0</v>
      </c>
      <c r="GK36" s="214">
        <f>IF(ISERROR(GJ36/GI36*100),,GJ36/GI36*100)</f>
        <v>0</v>
      </c>
      <c r="GL36" s="223">
        <f>SUM(GL34:GL35)</f>
        <v>0</v>
      </c>
      <c r="GM36" s="223">
        <f>SUM(GM34:GM35)</f>
        <v>0</v>
      </c>
      <c r="GN36" s="517">
        <f>SUM(GN34:GN35)</f>
        <v>0</v>
      </c>
      <c r="GO36" s="214">
        <f>IF(ISERROR(GN36/GM36*100),,GN36/GM36*100)</f>
        <v>0</v>
      </c>
      <c r="GP36" s="223">
        <f>SUM(GP34:GP35)</f>
        <v>0</v>
      </c>
      <c r="GQ36" s="223">
        <f>SUM(GQ34:GQ35)</f>
        <v>0</v>
      </c>
      <c r="GR36" s="517">
        <f>SUM(GR34:GR35)</f>
        <v>0</v>
      </c>
      <c r="GS36" s="214">
        <f>IF(ISERROR(GR36/GQ36*100),,GR36/GQ36*100)</f>
        <v>0</v>
      </c>
      <c r="GT36" s="223">
        <f>SUM(GT34:GT35)</f>
        <v>0</v>
      </c>
      <c r="GU36" s="223">
        <f>SUM(GU34:GU35)</f>
        <v>0</v>
      </c>
      <c r="GV36" s="517">
        <f>SUM(GV34:GV35)</f>
        <v>0</v>
      </c>
      <c r="GW36" s="214">
        <f>IF(ISERROR(GV36/GU36*100),,GV36/GU36*100)</f>
        <v>0</v>
      </c>
      <c r="GX36" s="223">
        <f>SUM(GX34:GX35)</f>
        <v>0</v>
      </c>
      <c r="GY36" s="223">
        <f>SUM(GY34:GY35)</f>
        <v>0</v>
      </c>
      <c r="GZ36" s="517">
        <f>SUM(GZ34:GZ35)</f>
        <v>0</v>
      </c>
      <c r="HA36" s="214">
        <f>IF(ISERROR(GZ36/GY36*100),,GZ36/GY36*100)</f>
        <v>0</v>
      </c>
      <c r="HB36" s="223">
        <f>SUM(HB34:HB35)</f>
        <v>0</v>
      </c>
      <c r="HC36" s="223">
        <f>SUM(HC34:HC35)</f>
        <v>0</v>
      </c>
      <c r="HD36" s="517">
        <f>SUM(HD34:HD35)</f>
        <v>0</v>
      </c>
      <c r="HE36" s="214">
        <f>IF(ISERROR(HD36/HC36*100),,HD36/HC36*100)</f>
        <v>0</v>
      </c>
      <c r="HF36" s="223">
        <f>SUM(HF34:HF35)</f>
        <v>0</v>
      </c>
      <c r="HG36" s="223">
        <f>SUM(HG34:HG35)</f>
        <v>0</v>
      </c>
      <c r="HH36" s="517">
        <f>SUM(HH34:HH35)</f>
        <v>0</v>
      </c>
      <c r="HI36" s="214">
        <f>IF(ISERROR(HH36/HG36*100),,HH36/HG36*100)</f>
        <v>0</v>
      </c>
      <c r="HJ36" s="223">
        <f>SUM(HJ34:HJ35)</f>
        <v>0</v>
      </c>
      <c r="HK36" s="223">
        <f>SUM(HK34:HK35)</f>
        <v>0</v>
      </c>
      <c r="HL36" s="517">
        <f>SUM(HL34:HL35)</f>
        <v>0</v>
      </c>
      <c r="HM36" s="214">
        <f>IF(ISERROR(HL36/HK36*100),,HL36/HK36*100)</f>
        <v>0</v>
      </c>
      <c r="HN36" s="223">
        <f>SUM(HN34:HN35)</f>
        <v>0</v>
      </c>
      <c r="HO36" s="223">
        <f>SUM(HO34:HO35)</f>
        <v>0</v>
      </c>
      <c r="HP36" s="517">
        <f>SUM(HP34:HP35)</f>
        <v>0</v>
      </c>
      <c r="HQ36" s="214">
        <f>IF(ISERROR(HP36/HO36*100),,HP36/HO36*100)</f>
        <v>0</v>
      </c>
      <c r="HR36" s="223">
        <f>SUM(HR34:HR35)</f>
        <v>0</v>
      </c>
      <c r="HS36" s="223">
        <f>SUM(HS34:HS35)</f>
        <v>0</v>
      </c>
      <c r="HT36" s="517">
        <f>SUM(HT34:HT35)</f>
        <v>0</v>
      </c>
      <c r="HU36" s="214">
        <f>IF(ISERROR(HT36/HS36*100),,HT36/HS36*100)</f>
        <v>0</v>
      </c>
      <c r="HV36" s="223">
        <f>SUM(HV34:HV35)</f>
        <v>0</v>
      </c>
      <c r="HW36" s="223">
        <f>SUM(HW34:HW35)</f>
        <v>321454.66667000001</v>
      </c>
      <c r="HX36" s="517">
        <f>SUM(HX34:HX35)</f>
        <v>292371.44365999999</v>
      </c>
      <c r="HY36" s="214">
        <f>IF(ISERROR(HX36/HW36*100),,HX36/HW36*100)</f>
        <v>90.952620687925375</v>
      </c>
      <c r="HZ36" s="223">
        <f>SUM(HZ34:HZ35)</f>
        <v>0</v>
      </c>
      <c r="IA36" s="223">
        <f>SUM(IA34:IA35)</f>
        <v>26918.335910000002</v>
      </c>
      <c r="IB36" s="517">
        <f>SUM(IB34:IB35)</f>
        <v>21918.335910000002</v>
      </c>
      <c r="IC36" s="214">
        <f>IF(ISERROR(IB36/IA36*100),,IB36/IA36*100)</f>
        <v>81.425300521112348</v>
      </c>
      <c r="ID36" s="223">
        <f>SUM(ID34:ID35)</f>
        <v>0</v>
      </c>
      <c r="IE36" s="223">
        <f>SUM(IE34:IE35)</f>
        <v>86365.78959</v>
      </c>
      <c r="IF36" s="517">
        <f>SUM(IF34:IF35)</f>
        <v>86365.78959</v>
      </c>
      <c r="IG36" s="214">
        <f>IF(ISERROR(IF36/IE36*100),,IF36/IE36*100)</f>
        <v>100</v>
      </c>
      <c r="IH36" s="223">
        <f>SUM(IH34:IH35)</f>
        <v>0</v>
      </c>
      <c r="II36" s="223">
        <f>SUM(II34:II35)</f>
        <v>80000</v>
      </c>
      <c r="IJ36" s="517">
        <f>SUM(IJ34:IJ35)</f>
        <v>75180.800719999999</v>
      </c>
      <c r="IK36" s="214">
        <f>IF(ISERROR(IJ36/II36*100),,IJ36/II36*100)</f>
        <v>93.976000900000003</v>
      </c>
      <c r="IL36" s="223">
        <f>SUM(IL34:IL35)</f>
        <v>0</v>
      </c>
      <c r="IM36" s="223">
        <f>SUM(IM34:IM35)</f>
        <v>625688.78766000003</v>
      </c>
      <c r="IN36" s="517">
        <f>SUM(IN34:IN35)</f>
        <v>625504.83701000002</v>
      </c>
      <c r="IO36" s="214">
        <f>IF(ISERROR(IN36/IM36*100),,IN36/IM36*100)</f>
        <v>99.970600296245053</v>
      </c>
      <c r="IP36" s="223">
        <f>SUM(IP34:IP35)</f>
        <v>0</v>
      </c>
      <c r="IQ36" s="223">
        <f>SUM(IQ34:IQ35)</f>
        <v>25410</v>
      </c>
      <c r="IR36" s="517">
        <f>SUM(IR34:IR35)</f>
        <v>25410</v>
      </c>
      <c r="IS36" s="214">
        <f>IF(ISERROR(IR36/IQ36*100),,IR36/IQ36*100)</f>
        <v>100</v>
      </c>
      <c r="IT36" s="223">
        <f>SUM(IT34:IT35)</f>
        <v>0</v>
      </c>
      <c r="IU36" s="223">
        <f>SUM(IU34:IU35)</f>
        <v>61300</v>
      </c>
      <c r="IV36" s="517">
        <f>SUM(IV34:IV35)</f>
        <v>61300</v>
      </c>
      <c r="IW36" s="214">
        <f>IF(ISERROR(IV36/IU36*100),,IV36/IU36*100)</f>
        <v>100</v>
      </c>
      <c r="IX36" s="223">
        <f>SUM(IX34:IX35)</f>
        <v>0</v>
      </c>
      <c r="IY36" s="223">
        <f>SUM(IY34:IY35)</f>
        <v>40425</v>
      </c>
      <c r="IZ36" s="517">
        <f>SUM(IZ34:IZ35)</f>
        <v>40425</v>
      </c>
      <c r="JA36" s="214">
        <f>IF(ISERROR(IZ36/IY36*100),,IZ36/IY36*100)</f>
        <v>100</v>
      </c>
      <c r="JB36" s="223">
        <f>SUM(JB34:JB35)</f>
        <v>0</v>
      </c>
      <c r="JC36" s="223">
        <f>SUM(JC34:JC35)</f>
        <v>502800.00001999998</v>
      </c>
      <c r="JD36" s="517">
        <f>SUM(JD34:JD35)</f>
        <v>502800.00001999998</v>
      </c>
      <c r="JE36" s="214">
        <f>IF(ISERROR(JD36/JC36*100),,JD36/JC36*100)</f>
        <v>100</v>
      </c>
      <c r="JF36" s="223">
        <f>SUM(JF34:JF35)</f>
        <v>0</v>
      </c>
      <c r="JG36" s="223">
        <f>SUM(JG34:JG35)</f>
        <v>0</v>
      </c>
      <c r="JH36" s="517">
        <f>SUM(JH34:JH35)</f>
        <v>0</v>
      </c>
      <c r="JI36" s="214">
        <f>IF(ISERROR(JH36/JG36*100),,JH36/JG36*100)</f>
        <v>0</v>
      </c>
      <c r="JJ36" s="223">
        <f>SUM(JJ34:JJ35)</f>
        <v>0</v>
      </c>
      <c r="JK36" s="223">
        <f>SUM(JK34:JK35)</f>
        <v>759.73410000000001</v>
      </c>
      <c r="JL36" s="517">
        <f>SUM(JL34:JL35)</f>
        <v>759.73410000000001</v>
      </c>
      <c r="JM36" s="214">
        <f>IF(ISERROR(JL36/JK36*100),,JL36/JK36*100)</f>
        <v>100</v>
      </c>
      <c r="JN36" s="223">
        <f>SUM(JN34:JN35)</f>
        <v>0</v>
      </c>
      <c r="JO36" s="223">
        <f>SUM(JO34:JO35)</f>
        <v>0</v>
      </c>
      <c r="JP36" s="517">
        <f>SUM(JP34:JP35)</f>
        <v>0</v>
      </c>
      <c r="JQ36" s="214">
        <f>IF(ISERROR(JP36/JO36*100),,JP36/JO36*100)</f>
        <v>0</v>
      </c>
      <c r="JR36" s="223">
        <f>SUM(JR34:JR35)</f>
        <v>0</v>
      </c>
      <c r="JS36" s="223">
        <f>SUM(JS34:JS35)</f>
        <v>38849.600000000006</v>
      </c>
      <c r="JT36" s="517">
        <f>SUM(JT34:JT35)</f>
        <v>38038.993979999999</v>
      </c>
      <c r="JU36" s="214">
        <f>IF(ISERROR(JT36/JS36*100),,JT36/JS36*100)</f>
        <v>97.91347653515092</v>
      </c>
      <c r="JV36" s="223">
        <f>SUM(JV34:JV35)</f>
        <v>0</v>
      </c>
      <c r="JW36" s="223">
        <f>SUM(JW34:JW35)</f>
        <v>1911.64678</v>
      </c>
      <c r="JX36" s="517">
        <f>SUM(JX34:JX35)</f>
        <v>1904.00433</v>
      </c>
      <c r="JY36" s="214">
        <f>IF(ISERROR(JX36/JW36*100),,JX36/JW36*100)</f>
        <v>99.6002164165495</v>
      </c>
      <c r="JZ36" s="223">
        <f>SUM(JZ34:JZ35)</f>
        <v>0</v>
      </c>
      <c r="KA36" s="223">
        <f>SUM(KA34:KA35)</f>
        <v>75000</v>
      </c>
      <c r="KB36" s="517">
        <f>SUM(KB34:KB35)</f>
        <v>74999.999949999998</v>
      </c>
      <c r="KC36" s="214">
        <f>IF(ISERROR(KB36/KA36*100),,KB36/KA36*100)</f>
        <v>99.999999933333328</v>
      </c>
      <c r="KD36" s="223">
        <f>SUM(KD34:KD35)</f>
        <v>0</v>
      </c>
      <c r="KE36" s="223">
        <f>SUM(KE34:KE35)</f>
        <v>232000</v>
      </c>
      <c r="KF36" s="517">
        <f>SUM(KF34:KF35)</f>
        <v>228495.66616999998</v>
      </c>
      <c r="KG36" s="214">
        <f>IF(ISERROR(KF36/KE36*100),,KF36/KE36*100)</f>
        <v>98.489511280172408</v>
      </c>
      <c r="KH36" s="223">
        <f>SUM(KH34:KH35)</f>
        <v>0</v>
      </c>
      <c r="KI36" s="223">
        <f>SUM(KI34:KI35)</f>
        <v>9.6296299999999988</v>
      </c>
      <c r="KJ36" s="517">
        <f>SUM(KJ34:KJ35)</f>
        <v>9.6296299999999988</v>
      </c>
      <c r="KK36" s="214">
        <f>IF(ISERROR(KJ36/KI36*100),,KJ36/KI36*100)</f>
        <v>100</v>
      </c>
      <c r="KL36" s="223">
        <f>SUM(KL34:KL35)</f>
        <v>0</v>
      </c>
      <c r="KM36" s="223">
        <f>SUM(KM34:KM35)</f>
        <v>340944.08510999999</v>
      </c>
      <c r="KN36" s="517">
        <f>SUM(KN34:KN35)</f>
        <v>340941.29011</v>
      </c>
      <c r="KO36" s="214">
        <f>IF(ISERROR(KN36/KM36*100),,KN36/KM36*100)</f>
        <v>99.999180217483726</v>
      </c>
      <c r="KP36" s="223">
        <f>SUM(KP34:KP35)</f>
        <v>0</v>
      </c>
      <c r="KQ36" s="223">
        <f>SUM(KQ34:KQ35)</f>
        <v>17807.359780000003</v>
      </c>
      <c r="KR36" s="517">
        <f>SUM(KR34:KR35)</f>
        <v>17807.359780000003</v>
      </c>
      <c r="KS36" s="214">
        <f>IF(ISERROR(KR36/KQ36*100),,KR36/KQ36*100)</f>
        <v>100</v>
      </c>
      <c r="KT36" s="223">
        <f>SUM(KT34:KT35)</f>
        <v>0</v>
      </c>
      <c r="KU36" s="223">
        <f>SUM(KU34:KU35)</f>
        <v>0</v>
      </c>
      <c r="KV36" s="517">
        <f>SUM(KV34:KV35)</f>
        <v>0</v>
      </c>
      <c r="KW36" s="214">
        <f>IF(ISERROR(KV36/KU36*100),,KV36/KU36*100)</f>
        <v>0</v>
      </c>
      <c r="KY36" s="203">
        <f>C36-'[5]Сводная  таблица'!F31/1000</f>
        <v>0</v>
      </c>
      <c r="KZ36" s="203">
        <f>C36-'[4]Проверочная  таблица'!AI34/1000</f>
        <v>0</v>
      </c>
    </row>
    <row r="37" spans="1:312" ht="21.75" customHeight="1">
      <c r="A37" s="161"/>
      <c r="B37" s="227"/>
      <c r="C37" s="519"/>
      <c r="D37" s="520"/>
      <c r="E37" s="223"/>
      <c r="F37" s="225"/>
      <c r="G37" s="226"/>
      <c r="H37" s="224"/>
      <c r="I37" s="166"/>
      <c r="J37" s="162"/>
      <c r="K37" s="227"/>
      <c r="L37" s="520"/>
      <c r="M37" s="223"/>
      <c r="N37" s="162"/>
      <c r="O37" s="227"/>
      <c r="P37" s="520"/>
      <c r="Q37" s="223"/>
      <c r="R37" s="162"/>
      <c r="S37" s="519"/>
      <c r="T37" s="520"/>
      <c r="U37" s="223"/>
      <c r="V37" s="162"/>
      <c r="W37" s="227"/>
      <c r="X37" s="520"/>
      <c r="Y37" s="223"/>
      <c r="Z37" s="162"/>
      <c r="AA37" s="227"/>
      <c r="AB37" s="520"/>
      <c r="AC37" s="223"/>
      <c r="AD37" s="162"/>
      <c r="AE37" s="227"/>
      <c r="AF37" s="520"/>
      <c r="AG37" s="223"/>
      <c r="AH37" s="162"/>
      <c r="AI37" s="227"/>
      <c r="AJ37" s="520"/>
      <c r="AK37" s="223"/>
      <c r="AL37" s="162"/>
      <c r="AM37" s="227"/>
      <c r="AN37" s="520"/>
      <c r="AO37" s="223"/>
      <c r="AP37" s="162"/>
      <c r="AQ37" s="227"/>
      <c r="AR37" s="520"/>
      <c r="AS37" s="223"/>
      <c r="AT37" s="162"/>
      <c r="AU37" s="227"/>
      <c r="AV37" s="520"/>
      <c r="AW37" s="223"/>
      <c r="AX37" s="162"/>
      <c r="AY37" s="227"/>
      <c r="AZ37" s="520"/>
      <c r="BA37" s="223"/>
      <c r="BB37" s="162"/>
      <c r="BC37" s="227"/>
      <c r="BD37" s="520"/>
      <c r="BE37" s="223"/>
      <c r="BF37" s="162"/>
      <c r="BG37" s="227"/>
      <c r="BH37" s="520"/>
      <c r="BI37" s="223"/>
      <c r="BJ37" s="162"/>
      <c r="BK37" s="227"/>
      <c r="BL37" s="520"/>
      <c r="BM37" s="223"/>
      <c r="BN37" s="162"/>
      <c r="BO37" s="227"/>
      <c r="BP37" s="520"/>
      <c r="BQ37" s="223"/>
      <c r="BR37" s="162"/>
      <c r="BS37" s="227"/>
      <c r="BT37" s="520"/>
      <c r="BU37" s="223"/>
      <c r="BV37" s="162"/>
      <c r="BW37" s="227"/>
      <c r="BX37" s="520"/>
      <c r="BY37" s="223"/>
      <c r="BZ37" s="162"/>
      <c r="CA37" s="227"/>
      <c r="CB37" s="520"/>
      <c r="CC37" s="223"/>
      <c r="CD37" s="162"/>
      <c r="CE37" s="227"/>
      <c r="CF37" s="520"/>
      <c r="CG37" s="223"/>
      <c r="CH37" s="162"/>
      <c r="CI37" s="227"/>
      <c r="CJ37" s="520"/>
      <c r="CK37" s="223"/>
      <c r="CL37" s="162"/>
      <c r="CM37" s="227"/>
      <c r="CN37" s="520"/>
      <c r="CO37" s="223"/>
      <c r="CP37" s="162"/>
      <c r="CQ37" s="227"/>
      <c r="CR37" s="520"/>
      <c r="CS37" s="223"/>
      <c r="CT37" s="162"/>
      <c r="CU37" s="227"/>
      <c r="CV37" s="520"/>
      <c r="CW37" s="223"/>
      <c r="CX37" s="162"/>
      <c r="CY37" s="227"/>
      <c r="CZ37" s="520"/>
      <c r="DA37" s="223"/>
      <c r="DB37" s="162"/>
      <c r="DC37" s="227"/>
      <c r="DD37" s="520"/>
      <c r="DE37" s="223"/>
      <c r="DF37" s="162"/>
      <c r="DG37" s="227"/>
      <c r="DH37" s="520"/>
      <c r="DI37" s="223"/>
      <c r="DJ37" s="162"/>
      <c r="DK37" s="227"/>
      <c r="DL37" s="520"/>
      <c r="DM37" s="223"/>
      <c r="DN37" s="162"/>
      <c r="DO37" s="227"/>
      <c r="DP37" s="520"/>
      <c r="DQ37" s="223"/>
      <c r="DR37" s="162"/>
      <c r="DS37" s="227"/>
      <c r="DT37" s="520"/>
      <c r="DU37" s="223"/>
      <c r="DV37" s="162"/>
      <c r="DW37" s="227"/>
      <c r="DX37" s="520"/>
      <c r="DY37" s="223"/>
      <c r="DZ37" s="162"/>
      <c r="EA37" s="227"/>
      <c r="EB37" s="520"/>
      <c r="EC37" s="223"/>
      <c r="ED37" s="162"/>
      <c r="EE37" s="227"/>
      <c r="EF37" s="520"/>
      <c r="EG37" s="223"/>
      <c r="EH37" s="162"/>
      <c r="EI37" s="227"/>
      <c r="EJ37" s="520"/>
      <c r="EK37" s="223"/>
      <c r="EL37" s="162"/>
      <c r="EM37" s="227"/>
      <c r="EN37" s="520"/>
      <c r="EO37" s="223"/>
      <c r="EP37" s="162"/>
      <c r="EQ37" s="227"/>
      <c r="ER37" s="520"/>
      <c r="ES37" s="223"/>
      <c r="ET37" s="162"/>
      <c r="EU37" s="227"/>
      <c r="EV37" s="520"/>
      <c r="EW37" s="223"/>
      <c r="EX37" s="162"/>
      <c r="EY37" s="227"/>
      <c r="EZ37" s="520"/>
      <c r="FA37" s="223"/>
      <c r="FB37" s="162"/>
      <c r="FC37" s="227"/>
      <c r="FD37" s="520"/>
      <c r="FE37" s="223"/>
      <c r="FF37" s="162"/>
      <c r="FG37" s="227"/>
      <c r="FH37" s="520"/>
      <c r="FI37" s="223"/>
      <c r="FJ37" s="162"/>
      <c r="FK37" s="227"/>
      <c r="FL37" s="520"/>
      <c r="FM37" s="223"/>
      <c r="FN37" s="162"/>
      <c r="FO37" s="227"/>
      <c r="FP37" s="520"/>
      <c r="FQ37" s="223"/>
      <c r="FR37" s="162"/>
      <c r="FS37" s="227"/>
      <c r="FT37" s="520"/>
      <c r="FU37" s="223"/>
      <c r="FV37" s="162"/>
      <c r="FW37" s="227"/>
      <c r="FX37" s="520"/>
      <c r="FY37" s="223"/>
      <c r="FZ37" s="162"/>
      <c r="GA37" s="227"/>
      <c r="GB37" s="520"/>
      <c r="GC37" s="223"/>
      <c r="GD37" s="162"/>
      <c r="GE37" s="227"/>
      <c r="GF37" s="520"/>
      <c r="GG37" s="223"/>
      <c r="GH37" s="162"/>
      <c r="GI37" s="227"/>
      <c r="GJ37" s="520"/>
      <c r="GK37" s="223"/>
      <c r="GL37" s="162"/>
      <c r="GM37" s="227"/>
      <c r="GN37" s="520"/>
      <c r="GO37" s="223"/>
      <c r="GP37" s="162"/>
      <c r="GQ37" s="227"/>
      <c r="GR37" s="520"/>
      <c r="GS37" s="223"/>
      <c r="GT37" s="162"/>
      <c r="GU37" s="227"/>
      <c r="GV37" s="520"/>
      <c r="GW37" s="223"/>
      <c r="GX37" s="162"/>
      <c r="GY37" s="227"/>
      <c r="GZ37" s="520"/>
      <c r="HA37" s="223"/>
      <c r="HB37" s="162"/>
      <c r="HC37" s="227"/>
      <c r="HD37" s="520"/>
      <c r="HE37" s="223"/>
      <c r="HF37" s="162"/>
      <c r="HG37" s="227"/>
      <c r="HH37" s="520"/>
      <c r="HI37" s="223"/>
      <c r="HJ37" s="162"/>
      <c r="HK37" s="227"/>
      <c r="HL37" s="520"/>
      <c r="HM37" s="223"/>
      <c r="HN37" s="162"/>
      <c r="HO37" s="227"/>
      <c r="HP37" s="520"/>
      <c r="HQ37" s="223"/>
      <c r="HR37" s="162"/>
      <c r="HS37" s="227"/>
      <c r="HT37" s="520"/>
      <c r="HU37" s="223"/>
      <c r="HV37" s="162"/>
      <c r="HW37" s="227"/>
      <c r="HX37" s="520"/>
      <c r="HY37" s="223"/>
      <c r="HZ37" s="162"/>
      <c r="IA37" s="227"/>
      <c r="IB37" s="520"/>
      <c r="IC37" s="223"/>
      <c r="ID37" s="162"/>
      <c r="IE37" s="227"/>
      <c r="IF37" s="520"/>
      <c r="IG37" s="223"/>
      <c r="IH37" s="162"/>
      <c r="II37" s="227"/>
      <c r="IJ37" s="520"/>
      <c r="IK37" s="223"/>
      <c r="IL37" s="162"/>
      <c r="IM37" s="227"/>
      <c r="IN37" s="520"/>
      <c r="IO37" s="223"/>
      <c r="IP37" s="162"/>
      <c r="IQ37" s="227"/>
      <c r="IR37" s="520"/>
      <c r="IS37" s="223"/>
      <c r="IT37" s="162"/>
      <c r="IU37" s="227"/>
      <c r="IV37" s="520"/>
      <c r="IW37" s="223"/>
      <c r="IX37" s="162"/>
      <c r="IY37" s="227"/>
      <c r="IZ37" s="520"/>
      <c r="JA37" s="223"/>
      <c r="JB37" s="162"/>
      <c r="JC37" s="227"/>
      <c r="JD37" s="520"/>
      <c r="JE37" s="223"/>
      <c r="JF37" s="162"/>
      <c r="JG37" s="227"/>
      <c r="JH37" s="520"/>
      <c r="JI37" s="223"/>
      <c r="JJ37" s="162"/>
      <c r="JK37" s="227"/>
      <c r="JL37" s="520"/>
      <c r="JM37" s="223"/>
      <c r="JN37" s="162"/>
      <c r="JO37" s="227"/>
      <c r="JP37" s="520"/>
      <c r="JQ37" s="223"/>
      <c r="JR37" s="162"/>
      <c r="JS37" s="227"/>
      <c r="JT37" s="520"/>
      <c r="JU37" s="223"/>
      <c r="JV37" s="162"/>
      <c r="JW37" s="227"/>
      <c r="JX37" s="520"/>
      <c r="JY37" s="223"/>
      <c r="JZ37" s="162"/>
      <c r="KA37" s="227"/>
      <c r="KB37" s="520"/>
      <c r="KC37" s="223"/>
      <c r="KD37" s="162"/>
      <c r="KE37" s="227"/>
      <c r="KF37" s="520"/>
      <c r="KG37" s="223"/>
      <c r="KH37" s="162"/>
      <c r="KI37" s="227"/>
      <c r="KJ37" s="520"/>
      <c r="KK37" s="223"/>
      <c r="KL37" s="162"/>
      <c r="KM37" s="227"/>
      <c r="KN37" s="520"/>
      <c r="KO37" s="223"/>
      <c r="KP37" s="162"/>
      <c r="KQ37" s="227"/>
      <c r="KR37" s="520"/>
      <c r="KS37" s="223"/>
      <c r="KT37" s="162"/>
      <c r="KU37" s="227"/>
      <c r="KV37" s="520"/>
      <c r="KW37" s="223"/>
      <c r="KY37" s="203">
        <f>C37-'[5]Сводная  таблица'!F32/1000</f>
        <v>0</v>
      </c>
      <c r="KZ37" s="203">
        <f>C37-'[4]Проверочная  таблица'!AI35/1000</f>
        <v>0</v>
      </c>
    </row>
    <row r="38" spans="1:312" s="98" customFormat="1" ht="31">
      <c r="A38" s="521" t="s">
        <v>328</v>
      </c>
      <c r="B38" s="522">
        <f t="shared" ref="B38" si="156">J38+N38+R38+V38+Z38+AL38+AD38+AT38+AH38+AX38+BB38+BF38+BJ38+BN38+BR38+CD38+CH38+CL38+CP38+CT38+CX38+DB38+DF38+DJ38+DN38+DR38+DV38+EH38+EP38+ET38+FB38+FF38+FV38+FJ38+FR38+FZ38+GD38+GH38+GL38+GP38+GX38+HB38+HF38+HJ38+HN38+HR38+HV38+HZ38+IL38+ID38+IP38+IT38+IX38+JB38+JJ38+JN38+JR38+JV38+JZ38+KD38+KL38+KP38+KT38+BV38+GT38+IH38+ED38+KH38+EL38+EX38+DZ38+FN38+AP38+BZ38+JF38</f>
        <v>5761728.4000000004</v>
      </c>
      <c r="C38" s="523"/>
      <c r="D38" s="524"/>
      <c r="E38" s="525"/>
      <c r="F38" s="165"/>
      <c r="G38" s="165"/>
      <c r="H38" s="165"/>
      <c r="I38" s="150"/>
      <c r="J38" s="371">
        <v>4720</v>
      </c>
      <c r="K38" s="526"/>
      <c r="L38" s="524"/>
      <c r="M38" s="525"/>
      <c r="N38" s="371">
        <v>1000</v>
      </c>
      <c r="O38" s="526"/>
      <c r="P38" s="524"/>
      <c r="Q38" s="525"/>
      <c r="R38" s="371">
        <v>2558.9</v>
      </c>
      <c r="S38" s="523"/>
      <c r="T38" s="524"/>
      <c r="U38" s="525"/>
      <c r="V38" s="371">
        <v>5283.5</v>
      </c>
      <c r="W38" s="526"/>
      <c r="X38" s="524"/>
      <c r="Y38" s="525"/>
      <c r="Z38" s="371">
        <v>1800</v>
      </c>
      <c r="AA38" s="526"/>
      <c r="AB38" s="524"/>
      <c r="AC38" s="525"/>
      <c r="AD38" s="371">
        <v>22915.3</v>
      </c>
      <c r="AE38" s="526"/>
      <c r="AF38" s="524"/>
      <c r="AG38" s="525"/>
      <c r="AH38" s="371">
        <v>42105.3</v>
      </c>
      <c r="AI38" s="526"/>
      <c r="AJ38" s="524"/>
      <c r="AK38" s="525"/>
      <c r="AL38" s="371">
        <v>5400</v>
      </c>
      <c r="AM38" s="526"/>
      <c r="AN38" s="524"/>
      <c r="AO38" s="525"/>
      <c r="AP38" s="371">
        <v>4326</v>
      </c>
      <c r="AQ38" s="526"/>
      <c r="AR38" s="524"/>
      <c r="AS38" s="525"/>
      <c r="AT38" s="371"/>
      <c r="AU38" s="526"/>
      <c r="AV38" s="524"/>
      <c r="AW38" s="525"/>
      <c r="AX38" s="371">
        <v>103550</v>
      </c>
      <c r="AY38" s="526"/>
      <c r="AZ38" s="524"/>
      <c r="BA38" s="525"/>
      <c r="BB38" s="371">
        <v>2500</v>
      </c>
      <c r="BC38" s="526"/>
      <c r="BD38" s="524"/>
      <c r="BE38" s="525"/>
      <c r="BF38" s="371">
        <v>12000</v>
      </c>
      <c r="BG38" s="526"/>
      <c r="BH38" s="524"/>
      <c r="BI38" s="525"/>
      <c r="BJ38" s="371">
        <v>8362.1</v>
      </c>
      <c r="BK38" s="526"/>
      <c r="BL38" s="524"/>
      <c r="BM38" s="525"/>
      <c r="BN38" s="371">
        <v>380610.1</v>
      </c>
      <c r="BO38" s="526"/>
      <c r="BP38" s="524"/>
      <c r="BQ38" s="525"/>
      <c r="BR38" s="371">
        <v>392923.6</v>
      </c>
      <c r="BS38" s="526"/>
      <c r="BT38" s="524"/>
      <c r="BU38" s="525"/>
      <c r="BV38" s="371"/>
      <c r="BW38" s="526"/>
      <c r="BX38" s="524"/>
      <c r="BY38" s="525"/>
      <c r="BZ38" s="371">
        <v>10000</v>
      </c>
      <c r="CA38" s="526"/>
      <c r="CB38" s="524"/>
      <c r="CC38" s="525"/>
      <c r="CD38" s="371">
        <v>61750</v>
      </c>
      <c r="CE38" s="526"/>
      <c r="CF38" s="524"/>
      <c r="CG38" s="525"/>
      <c r="CH38" s="371">
        <v>300</v>
      </c>
      <c r="CI38" s="526"/>
      <c r="CJ38" s="524"/>
      <c r="CK38" s="525"/>
      <c r="CL38" s="371">
        <v>105000</v>
      </c>
      <c r="CM38" s="526"/>
      <c r="CN38" s="524"/>
      <c r="CO38" s="525"/>
      <c r="CP38" s="371">
        <v>3342.5</v>
      </c>
      <c r="CQ38" s="526"/>
      <c r="CR38" s="524"/>
      <c r="CS38" s="525"/>
      <c r="CT38" s="371">
        <v>440.9</v>
      </c>
      <c r="CU38" s="526"/>
      <c r="CV38" s="524"/>
      <c r="CW38" s="525"/>
      <c r="CX38" s="371">
        <v>26178.799999999999</v>
      </c>
      <c r="CY38" s="526"/>
      <c r="CZ38" s="524"/>
      <c r="DA38" s="525"/>
      <c r="DB38" s="371">
        <v>6082.1</v>
      </c>
      <c r="DC38" s="526"/>
      <c r="DD38" s="524"/>
      <c r="DE38" s="525"/>
      <c r="DF38" s="371">
        <v>5000</v>
      </c>
      <c r="DG38" s="526"/>
      <c r="DH38" s="524"/>
      <c r="DI38" s="525"/>
      <c r="DJ38" s="371">
        <v>2500</v>
      </c>
      <c r="DK38" s="526"/>
      <c r="DL38" s="524"/>
      <c r="DM38" s="525"/>
      <c r="DN38" s="371">
        <v>3200</v>
      </c>
      <c r="DO38" s="526"/>
      <c r="DP38" s="524"/>
      <c r="DQ38" s="525"/>
      <c r="DR38" s="371">
        <v>40000</v>
      </c>
      <c r="DS38" s="526"/>
      <c r="DT38" s="524"/>
      <c r="DU38" s="525"/>
      <c r="DV38" s="371">
        <v>827940.8</v>
      </c>
      <c r="DW38" s="526"/>
      <c r="DX38" s="524"/>
      <c r="DY38" s="525"/>
      <c r="DZ38" s="371"/>
      <c r="EA38" s="526"/>
      <c r="EB38" s="524"/>
      <c r="EC38" s="525"/>
      <c r="ED38" s="371"/>
      <c r="EE38" s="526"/>
      <c r="EF38" s="524"/>
      <c r="EG38" s="525"/>
      <c r="EH38" s="371">
        <v>17163.3</v>
      </c>
      <c r="EI38" s="526"/>
      <c r="EJ38" s="524"/>
      <c r="EK38" s="525"/>
      <c r="EL38" s="371">
        <v>15600</v>
      </c>
      <c r="EM38" s="526"/>
      <c r="EN38" s="524"/>
      <c r="EO38" s="525"/>
      <c r="EP38" s="371">
        <v>2000</v>
      </c>
      <c r="EQ38" s="526"/>
      <c r="ER38" s="524"/>
      <c r="ES38" s="525"/>
      <c r="ET38" s="371">
        <v>4000</v>
      </c>
      <c r="EU38" s="526"/>
      <c r="EV38" s="524"/>
      <c r="EW38" s="525"/>
      <c r="EX38" s="371"/>
      <c r="EY38" s="526"/>
      <c r="EZ38" s="524"/>
      <c r="FA38" s="525"/>
      <c r="FB38" s="371">
        <v>1300</v>
      </c>
      <c r="FC38" s="526"/>
      <c r="FD38" s="524"/>
      <c r="FE38" s="525"/>
      <c r="FF38" s="371">
        <v>11100</v>
      </c>
      <c r="FG38" s="526"/>
      <c r="FH38" s="524"/>
      <c r="FI38" s="525"/>
      <c r="FJ38" s="371">
        <v>127364.7</v>
      </c>
      <c r="FK38" s="526"/>
      <c r="FL38" s="524"/>
      <c r="FM38" s="525"/>
      <c r="FN38" s="371"/>
      <c r="FO38" s="526"/>
      <c r="FP38" s="524"/>
      <c r="FQ38" s="525"/>
      <c r="FR38" s="371">
        <v>4899.5</v>
      </c>
      <c r="FS38" s="526"/>
      <c r="FT38" s="524"/>
      <c r="FU38" s="525"/>
      <c r="FV38" s="371"/>
      <c r="FW38" s="526"/>
      <c r="FX38" s="524"/>
      <c r="FY38" s="525"/>
      <c r="FZ38" s="371">
        <v>207825</v>
      </c>
      <c r="GA38" s="526"/>
      <c r="GB38" s="524"/>
      <c r="GC38" s="525"/>
      <c r="GD38" s="371">
        <v>20000</v>
      </c>
      <c r="GE38" s="526"/>
      <c r="GF38" s="524"/>
      <c r="GG38" s="525"/>
      <c r="GH38" s="371">
        <v>4041.7</v>
      </c>
      <c r="GI38" s="526"/>
      <c r="GJ38" s="524"/>
      <c r="GK38" s="525"/>
      <c r="GL38" s="371">
        <v>2345.6</v>
      </c>
      <c r="GM38" s="526"/>
      <c r="GN38" s="524"/>
      <c r="GO38" s="525"/>
      <c r="GP38" s="371">
        <v>40664.6</v>
      </c>
      <c r="GQ38" s="526"/>
      <c r="GR38" s="524"/>
      <c r="GS38" s="525"/>
      <c r="GT38" s="371"/>
      <c r="GU38" s="526"/>
      <c r="GV38" s="524"/>
      <c r="GW38" s="525"/>
      <c r="GX38" s="371">
        <v>11351.7</v>
      </c>
      <c r="GY38" s="526"/>
      <c r="GZ38" s="524"/>
      <c r="HA38" s="525"/>
      <c r="HB38" s="371">
        <v>17323.5</v>
      </c>
      <c r="HC38" s="526"/>
      <c r="HD38" s="524"/>
      <c r="HE38" s="525"/>
      <c r="HF38" s="371">
        <v>62487.9</v>
      </c>
      <c r="HG38" s="526"/>
      <c r="HH38" s="524"/>
      <c r="HI38" s="525"/>
      <c r="HJ38" s="371">
        <v>2036.1</v>
      </c>
      <c r="HK38" s="526"/>
      <c r="HL38" s="524"/>
      <c r="HM38" s="525"/>
      <c r="HN38" s="371"/>
      <c r="HO38" s="526"/>
      <c r="HP38" s="524"/>
      <c r="HQ38" s="525"/>
      <c r="HR38" s="371">
        <v>17000</v>
      </c>
      <c r="HS38" s="526"/>
      <c r="HT38" s="524"/>
      <c r="HU38" s="525"/>
      <c r="HV38" s="371">
        <v>322668</v>
      </c>
      <c r="HW38" s="526"/>
      <c r="HX38" s="524"/>
      <c r="HY38" s="525"/>
      <c r="HZ38" s="371">
        <v>488282.2</v>
      </c>
      <c r="IA38" s="526"/>
      <c r="IB38" s="524"/>
      <c r="IC38" s="525"/>
      <c r="ID38" s="371">
        <v>108258.9</v>
      </c>
      <c r="IE38" s="526"/>
      <c r="IF38" s="524"/>
      <c r="IG38" s="525"/>
      <c r="IH38" s="371"/>
      <c r="II38" s="526"/>
      <c r="IJ38" s="524"/>
      <c r="IK38" s="525"/>
      <c r="IL38" s="371">
        <v>647072.5</v>
      </c>
      <c r="IM38" s="526"/>
      <c r="IN38" s="524"/>
      <c r="IO38" s="525"/>
      <c r="IP38" s="371">
        <v>51199.9</v>
      </c>
      <c r="IQ38" s="526"/>
      <c r="IR38" s="524"/>
      <c r="IS38" s="525"/>
      <c r="IT38" s="371"/>
      <c r="IU38" s="526"/>
      <c r="IV38" s="524"/>
      <c r="IW38" s="525"/>
      <c r="IX38" s="371">
        <v>40425</v>
      </c>
      <c r="IY38" s="526"/>
      <c r="IZ38" s="524"/>
      <c r="JA38" s="525"/>
      <c r="JB38" s="371">
        <v>611100</v>
      </c>
      <c r="JC38" s="526"/>
      <c r="JD38" s="524"/>
      <c r="JE38" s="525"/>
      <c r="JF38" s="371">
        <v>105000</v>
      </c>
      <c r="JG38" s="526"/>
      <c r="JH38" s="524"/>
      <c r="JI38" s="525"/>
      <c r="JJ38" s="371">
        <v>7100</v>
      </c>
      <c r="JK38" s="526"/>
      <c r="JL38" s="524"/>
      <c r="JM38" s="525"/>
      <c r="JN38" s="371">
        <v>20000</v>
      </c>
      <c r="JO38" s="526"/>
      <c r="JP38" s="524"/>
      <c r="JQ38" s="525"/>
      <c r="JR38" s="371">
        <v>51600</v>
      </c>
      <c r="JS38" s="526"/>
      <c r="JT38" s="524"/>
      <c r="JU38" s="525"/>
      <c r="JV38" s="371">
        <v>15364</v>
      </c>
      <c r="JW38" s="526"/>
      <c r="JX38" s="524"/>
      <c r="JY38" s="525"/>
      <c r="JZ38" s="371">
        <v>108996.1</v>
      </c>
      <c r="KA38" s="526"/>
      <c r="KB38" s="524"/>
      <c r="KC38" s="525"/>
      <c r="KD38" s="371">
        <v>256000</v>
      </c>
      <c r="KE38" s="526"/>
      <c r="KF38" s="524"/>
      <c r="KG38" s="525"/>
      <c r="KH38" s="371"/>
      <c r="KI38" s="526"/>
      <c r="KJ38" s="524"/>
      <c r="KK38" s="525"/>
      <c r="KL38" s="371">
        <v>248368.3</v>
      </c>
      <c r="KM38" s="526"/>
      <c r="KN38" s="524"/>
      <c r="KO38" s="525"/>
      <c r="KP38" s="371">
        <v>30000</v>
      </c>
      <c r="KQ38" s="526"/>
      <c r="KR38" s="524"/>
      <c r="KS38" s="525"/>
      <c r="KT38" s="371"/>
      <c r="KU38" s="526"/>
      <c r="KV38" s="524"/>
      <c r="KW38" s="525"/>
      <c r="KY38" s="527">
        <f>C38-'[5]Сводная  таблица'!F33/1000</f>
        <v>0</v>
      </c>
      <c r="KZ38" s="527">
        <f>C38-'[4]Проверочная  таблица'!AI36/1000</f>
        <v>0</v>
      </c>
    </row>
    <row r="39" spans="1:312" ht="21.75" customHeight="1" thickBot="1">
      <c r="A39" s="169"/>
      <c r="B39" s="229"/>
      <c r="C39" s="528"/>
      <c r="D39" s="529"/>
      <c r="E39" s="230"/>
      <c r="F39" s="171"/>
      <c r="G39" s="172"/>
      <c r="H39" s="228"/>
      <c r="I39" s="150"/>
      <c r="J39" s="176"/>
      <c r="K39" s="229"/>
      <c r="L39" s="529"/>
      <c r="M39" s="230"/>
      <c r="N39" s="176"/>
      <c r="O39" s="229"/>
      <c r="P39" s="529"/>
      <c r="Q39" s="230"/>
      <c r="R39" s="176"/>
      <c r="S39" s="528"/>
      <c r="T39" s="529"/>
      <c r="U39" s="230"/>
      <c r="V39" s="176"/>
      <c r="W39" s="229"/>
      <c r="X39" s="529"/>
      <c r="Y39" s="230"/>
      <c r="Z39" s="176"/>
      <c r="AA39" s="229"/>
      <c r="AB39" s="529"/>
      <c r="AC39" s="230"/>
      <c r="AD39" s="176"/>
      <c r="AE39" s="229"/>
      <c r="AF39" s="529"/>
      <c r="AG39" s="230"/>
      <c r="AH39" s="176"/>
      <c r="AI39" s="229"/>
      <c r="AJ39" s="529"/>
      <c r="AK39" s="230"/>
      <c r="AL39" s="176"/>
      <c r="AM39" s="229"/>
      <c r="AN39" s="529"/>
      <c r="AO39" s="230"/>
      <c r="AP39" s="176"/>
      <c r="AQ39" s="229"/>
      <c r="AR39" s="529"/>
      <c r="AS39" s="230"/>
      <c r="AT39" s="176"/>
      <c r="AU39" s="229"/>
      <c r="AV39" s="529"/>
      <c r="AW39" s="230"/>
      <c r="AX39" s="176"/>
      <c r="AY39" s="229"/>
      <c r="AZ39" s="529"/>
      <c r="BA39" s="230"/>
      <c r="BB39" s="176"/>
      <c r="BC39" s="229"/>
      <c r="BD39" s="529"/>
      <c r="BE39" s="230"/>
      <c r="BF39" s="176"/>
      <c r="BG39" s="229"/>
      <c r="BH39" s="529"/>
      <c r="BI39" s="230"/>
      <c r="BJ39" s="176"/>
      <c r="BK39" s="229"/>
      <c r="BL39" s="529"/>
      <c r="BM39" s="230"/>
      <c r="BN39" s="176"/>
      <c r="BO39" s="229"/>
      <c r="BP39" s="529"/>
      <c r="BQ39" s="230"/>
      <c r="BR39" s="176"/>
      <c r="BS39" s="229"/>
      <c r="BT39" s="529"/>
      <c r="BU39" s="230"/>
      <c r="BV39" s="176"/>
      <c r="BW39" s="229"/>
      <c r="BX39" s="529"/>
      <c r="BY39" s="230"/>
      <c r="BZ39" s="176"/>
      <c r="CA39" s="229"/>
      <c r="CB39" s="529"/>
      <c r="CC39" s="230"/>
      <c r="CD39" s="176"/>
      <c r="CE39" s="229"/>
      <c r="CF39" s="529"/>
      <c r="CG39" s="230"/>
      <c r="CH39" s="176"/>
      <c r="CI39" s="229"/>
      <c r="CJ39" s="529"/>
      <c r="CK39" s="230"/>
      <c r="CL39" s="176"/>
      <c r="CM39" s="229"/>
      <c r="CN39" s="529"/>
      <c r="CO39" s="230"/>
      <c r="CP39" s="176"/>
      <c r="CQ39" s="229"/>
      <c r="CR39" s="529"/>
      <c r="CS39" s="230"/>
      <c r="CT39" s="176"/>
      <c r="CU39" s="229"/>
      <c r="CV39" s="529"/>
      <c r="CW39" s="230"/>
      <c r="CX39" s="176"/>
      <c r="CY39" s="229"/>
      <c r="CZ39" s="529"/>
      <c r="DA39" s="230"/>
      <c r="DB39" s="176"/>
      <c r="DC39" s="229"/>
      <c r="DD39" s="529"/>
      <c r="DE39" s="230"/>
      <c r="DF39" s="176"/>
      <c r="DG39" s="229"/>
      <c r="DH39" s="529"/>
      <c r="DI39" s="230"/>
      <c r="DJ39" s="176"/>
      <c r="DK39" s="229"/>
      <c r="DL39" s="529"/>
      <c r="DM39" s="230"/>
      <c r="DN39" s="176"/>
      <c r="DO39" s="229"/>
      <c r="DP39" s="529"/>
      <c r="DQ39" s="230"/>
      <c r="DR39" s="176"/>
      <c r="DS39" s="229"/>
      <c r="DT39" s="529"/>
      <c r="DU39" s="230"/>
      <c r="DV39" s="176"/>
      <c r="DW39" s="229"/>
      <c r="DX39" s="529"/>
      <c r="DY39" s="230"/>
      <c r="DZ39" s="176"/>
      <c r="EA39" s="229"/>
      <c r="EB39" s="529"/>
      <c r="EC39" s="230"/>
      <c r="ED39" s="176"/>
      <c r="EE39" s="229"/>
      <c r="EF39" s="529"/>
      <c r="EG39" s="230"/>
      <c r="EH39" s="176"/>
      <c r="EI39" s="229"/>
      <c r="EJ39" s="529"/>
      <c r="EK39" s="230"/>
      <c r="EL39" s="176"/>
      <c r="EM39" s="229"/>
      <c r="EN39" s="529"/>
      <c r="EO39" s="230"/>
      <c r="EP39" s="176"/>
      <c r="EQ39" s="229"/>
      <c r="ER39" s="529"/>
      <c r="ES39" s="230"/>
      <c r="ET39" s="176"/>
      <c r="EU39" s="229"/>
      <c r="EV39" s="529"/>
      <c r="EW39" s="230"/>
      <c r="EX39" s="176"/>
      <c r="EY39" s="229"/>
      <c r="EZ39" s="529"/>
      <c r="FA39" s="230"/>
      <c r="FB39" s="176"/>
      <c r="FC39" s="229"/>
      <c r="FD39" s="529"/>
      <c r="FE39" s="230"/>
      <c r="FF39" s="176"/>
      <c r="FG39" s="229"/>
      <c r="FH39" s="529"/>
      <c r="FI39" s="230"/>
      <c r="FJ39" s="176"/>
      <c r="FK39" s="229"/>
      <c r="FL39" s="529"/>
      <c r="FM39" s="230"/>
      <c r="FN39" s="176"/>
      <c r="FO39" s="229"/>
      <c r="FP39" s="529"/>
      <c r="FQ39" s="230"/>
      <c r="FR39" s="176"/>
      <c r="FS39" s="229"/>
      <c r="FT39" s="529"/>
      <c r="FU39" s="230"/>
      <c r="FV39" s="176"/>
      <c r="FW39" s="229"/>
      <c r="FX39" s="529"/>
      <c r="FY39" s="230"/>
      <c r="FZ39" s="176"/>
      <c r="GA39" s="229"/>
      <c r="GB39" s="529"/>
      <c r="GC39" s="230"/>
      <c r="GD39" s="176"/>
      <c r="GE39" s="229"/>
      <c r="GF39" s="529"/>
      <c r="GG39" s="230"/>
      <c r="GH39" s="176"/>
      <c r="GI39" s="229"/>
      <c r="GJ39" s="529"/>
      <c r="GK39" s="230"/>
      <c r="GL39" s="176"/>
      <c r="GM39" s="229"/>
      <c r="GN39" s="529"/>
      <c r="GO39" s="230"/>
      <c r="GP39" s="176"/>
      <c r="GQ39" s="229"/>
      <c r="GR39" s="529"/>
      <c r="GS39" s="230"/>
      <c r="GT39" s="176"/>
      <c r="GU39" s="229"/>
      <c r="GV39" s="529"/>
      <c r="GW39" s="230"/>
      <c r="GX39" s="176"/>
      <c r="GY39" s="229"/>
      <c r="GZ39" s="529"/>
      <c r="HA39" s="230"/>
      <c r="HB39" s="176"/>
      <c r="HC39" s="229"/>
      <c r="HD39" s="529"/>
      <c r="HE39" s="230"/>
      <c r="HF39" s="176"/>
      <c r="HG39" s="229"/>
      <c r="HH39" s="529"/>
      <c r="HI39" s="230"/>
      <c r="HJ39" s="176"/>
      <c r="HK39" s="229"/>
      <c r="HL39" s="529"/>
      <c r="HM39" s="230"/>
      <c r="HN39" s="176"/>
      <c r="HO39" s="229"/>
      <c r="HP39" s="529"/>
      <c r="HQ39" s="230"/>
      <c r="HR39" s="176"/>
      <c r="HS39" s="229"/>
      <c r="HT39" s="529"/>
      <c r="HU39" s="230"/>
      <c r="HV39" s="176"/>
      <c r="HW39" s="229"/>
      <c r="HX39" s="529"/>
      <c r="HY39" s="230"/>
      <c r="HZ39" s="176"/>
      <c r="IA39" s="229"/>
      <c r="IB39" s="529"/>
      <c r="IC39" s="230"/>
      <c r="ID39" s="176"/>
      <c r="IE39" s="229"/>
      <c r="IF39" s="529"/>
      <c r="IG39" s="230"/>
      <c r="IH39" s="176"/>
      <c r="II39" s="229"/>
      <c r="IJ39" s="529"/>
      <c r="IK39" s="230"/>
      <c r="IL39" s="176"/>
      <c r="IM39" s="229"/>
      <c r="IN39" s="529"/>
      <c r="IO39" s="230"/>
      <c r="IP39" s="176"/>
      <c r="IQ39" s="229"/>
      <c r="IR39" s="529"/>
      <c r="IS39" s="230"/>
      <c r="IT39" s="176"/>
      <c r="IU39" s="229"/>
      <c r="IV39" s="529"/>
      <c r="IW39" s="230"/>
      <c r="IX39" s="176"/>
      <c r="IY39" s="229"/>
      <c r="IZ39" s="529"/>
      <c r="JA39" s="230"/>
      <c r="JB39" s="176"/>
      <c r="JC39" s="229"/>
      <c r="JD39" s="529"/>
      <c r="JE39" s="230"/>
      <c r="JF39" s="176"/>
      <c r="JG39" s="229"/>
      <c r="JH39" s="529"/>
      <c r="JI39" s="230"/>
      <c r="JJ39" s="176"/>
      <c r="JK39" s="229"/>
      <c r="JL39" s="529"/>
      <c r="JM39" s="230"/>
      <c r="JN39" s="176"/>
      <c r="JO39" s="229"/>
      <c r="JP39" s="529"/>
      <c r="JQ39" s="230"/>
      <c r="JR39" s="176"/>
      <c r="JS39" s="229"/>
      <c r="JT39" s="529"/>
      <c r="JU39" s="230"/>
      <c r="JV39" s="176"/>
      <c r="JW39" s="229"/>
      <c r="JX39" s="529"/>
      <c r="JY39" s="230"/>
      <c r="JZ39" s="176"/>
      <c r="KA39" s="229"/>
      <c r="KB39" s="529"/>
      <c r="KC39" s="230"/>
      <c r="KD39" s="176"/>
      <c r="KE39" s="229"/>
      <c r="KF39" s="529"/>
      <c r="KG39" s="230"/>
      <c r="KH39" s="176"/>
      <c r="KI39" s="229"/>
      <c r="KJ39" s="529"/>
      <c r="KK39" s="230"/>
      <c r="KL39" s="176"/>
      <c r="KM39" s="229"/>
      <c r="KN39" s="529"/>
      <c r="KO39" s="230"/>
      <c r="KP39" s="176"/>
      <c r="KQ39" s="229"/>
      <c r="KR39" s="529"/>
      <c r="KS39" s="230"/>
      <c r="KT39" s="176"/>
      <c r="KU39" s="229"/>
      <c r="KV39" s="529"/>
      <c r="KW39" s="230"/>
      <c r="KY39" s="203"/>
      <c r="KZ39" s="203"/>
    </row>
    <row r="40" spans="1:312" ht="21.75" customHeight="1" thickBot="1">
      <c r="A40" s="177" t="s">
        <v>51</v>
      </c>
      <c r="B40" s="230">
        <f>B32+B36+B38</f>
        <v>5761728.4000000004</v>
      </c>
      <c r="C40" s="530">
        <f>C32+C36</f>
        <v>7800647.7994100004</v>
      </c>
      <c r="D40" s="531">
        <f>D32+D36</f>
        <v>7168307.9350900017</v>
      </c>
      <c r="E40" s="214">
        <f>IF(ISERROR(D40/C40*100),,D40/C40*100)</f>
        <v>91.893751896248602</v>
      </c>
      <c r="F40" s="141" t="e">
        <f t="shared" ref="F40:K40" si="157">F32+F36</f>
        <v>#REF!</v>
      </c>
      <c r="G40" s="142" t="e">
        <f t="shared" si="157"/>
        <v>#REF!</v>
      </c>
      <c r="H40" s="222" t="e">
        <f t="shared" si="157"/>
        <v>#REF!</v>
      </c>
      <c r="I40" s="145">
        <f>IF(ISERROR(D40/C40*100),,D40/C40*100)</f>
        <v>91.893751896248602</v>
      </c>
      <c r="J40" s="230">
        <f>J32+J36+J38</f>
        <v>4720</v>
      </c>
      <c r="K40" s="230">
        <f>K32+K36</f>
        <v>4720</v>
      </c>
      <c r="L40" s="531">
        <f>L32+L36</f>
        <v>4720</v>
      </c>
      <c r="M40" s="214">
        <f>IF(ISERROR(L40/K40*100),,L40/K40*100)</f>
        <v>100</v>
      </c>
      <c r="N40" s="230">
        <f>N32+N36+N38</f>
        <v>1000</v>
      </c>
      <c r="O40" s="230">
        <f>O32+O36</f>
        <v>999.97180000000003</v>
      </c>
      <c r="P40" s="531">
        <f>P32+P36</f>
        <v>999.97180000000003</v>
      </c>
      <c r="Q40" s="214">
        <f>IF(ISERROR(P40/O40*100),,P40/O40*100)</f>
        <v>100</v>
      </c>
      <c r="R40" s="230">
        <f>R32+R36+R38</f>
        <v>2558.9</v>
      </c>
      <c r="S40" s="530">
        <f>S32+S36</f>
        <v>2558.8564000000001</v>
      </c>
      <c r="T40" s="531">
        <f>T32+T36</f>
        <v>2558.8564000000001</v>
      </c>
      <c r="U40" s="214">
        <f>IF(ISERROR(T40/S40*100),,T40/S40*100)</f>
        <v>100</v>
      </c>
      <c r="V40" s="230">
        <f>V32+V36+V38</f>
        <v>5283.5</v>
      </c>
      <c r="W40" s="230">
        <f>W32+W36</f>
        <v>5283.5</v>
      </c>
      <c r="X40" s="531">
        <f>X32+X36</f>
        <v>5065.5570100000004</v>
      </c>
      <c r="Y40" s="214">
        <f>IF(ISERROR(X40/W40*100),,X40/W40*100)</f>
        <v>95.875026213684123</v>
      </c>
      <c r="Z40" s="230">
        <f>Z32+Z36+Z38</f>
        <v>1800</v>
      </c>
      <c r="AA40" s="230">
        <f>AA32+AA36</f>
        <v>1800</v>
      </c>
      <c r="AB40" s="531">
        <f>AB32+AB36</f>
        <v>1800</v>
      </c>
      <c r="AC40" s="214">
        <f>IF(ISERROR(AB40/AA40*100),,AB40/AA40*100)</f>
        <v>100</v>
      </c>
      <c r="AD40" s="230">
        <f>AD32+AD36+AD38</f>
        <v>22915.3</v>
      </c>
      <c r="AE40" s="230">
        <f>AE32+AE36</f>
        <v>22915.263160000002</v>
      </c>
      <c r="AF40" s="531">
        <f>AF32+AF36</f>
        <v>22915.263160000002</v>
      </c>
      <c r="AG40" s="214">
        <f>IF(ISERROR(AF40/AE40*100),,AF40/AE40*100)</f>
        <v>100</v>
      </c>
      <c r="AH40" s="230">
        <f>AH32+AH36+AH38</f>
        <v>42105.3</v>
      </c>
      <c r="AI40" s="230">
        <f>AI32+AI36</f>
        <v>42105.263159999995</v>
      </c>
      <c r="AJ40" s="531">
        <f>AJ32+AJ36</f>
        <v>39561.478069999997</v>
      </c>
      <c r="AK40" s="214">
        <f>IF(ISERROR(AJ40/AI40*100),,AJ40/AI40*100)</f>
        <v>93.958510411552083</v>
      </c>
      <c r="AL40" s="230">
        <f>AL32+AL36+AL38</f>
        <v>5400</v>
      </c>
      <c r="AM40" s="230">
        <f>AM32+AM36</f>
        <v>5400</v>
      </c>
      <c r="AN40" s="531">
        <f>AN32+AN36</f>
        <v>5389.2173899999998</v>
      </c>
      <c r="AO40" s="214">
        <f>IF(ISERROR(AN40/AM40*100),,AN40/AM40*100)</f>
        <v>99.800322037037034</v>
      </c>
      <c r="AP40" s="230">
        <f>AP32+AP36+AP38</f>
        <v>4326</v>
      </c>
      <c r="AQ40" s="230">
        <f>AQ32+AQ36</f>
        <v>0</v>
      </c>
      <c r="AR40" s="531">
        <f>AR32+AR36</f>
        <v>0</v>
      </c>
      <c r="AS40" s="214">
        <f>IF(ISERROR(AR40/AQ40*100),,AR40/AQ40*100)</f>
        <v>0</v>
      </c>
      <c r="AT40" s="230">
        <f>AT32+AT36+AT38</f>
        <v>0</v>
      </c>
      <c r="AU40" s="230">
        <f>AU32+AU36</f>
        <v>2100</v>
      </c>
      <c r="AV40" s="531">
        <f>AV32+AV36</f>
        <v>2100</v>
      </c>
      <c r="AW40" s="214">
        <f>IF(ISERROR(AV40/AU40*100),,AV40/AU40*100)</f>
        <v>100</v>
      </c>
      <c r="AX40" s="230">
        <f>AX32+AX36+AX38</f>
        <v>103550</v>
      </c>
      <c r="AY40" s="230">
        <f>AY32+AY36</f>
        <v>103044.13618</v>
      </c>
      <c r="AZ40" s="531">
        <f>AZ32+AZ36</f>
        <v>103044.13618</v>
      </c>
      <c r="BA40" s="214">
        <f>IF(ISERROR(AZ40/AY40*100),,AZ40/AY40*100)</f>
        <v>100</v>
      </c>
      <c r="BB40" s="230">
        <f>BB32+BB36+BB38</f>
        <v>2500</v>
      </c>
      <c r="BC40" s="230">
        <f>BC32+BC36</f>
        <v>2500</v>
      </c>
      <c r="BD40" s="531">
        <f>BD32+BD36</f>
        <v>2500</v>
      </c>
      <c r="BE40" s="214">
        <f>IF(ISERROR(BD40/BC40*100),,BD40/BC40*100)</f>
        <v>100</v>
      </c>
      <c r="BF40" s="230">
        <f>BF32+BF36+BF38</f>
        <v>12000</v>
      </c>
      <c r="BG40" s="230">
        <f>BG32+BG36</f>
        <v>12000</v>
      </c>
      <c r="BH40" s="531">
        <f>BH32+BH36</f>
        <v>12000</v>
      </c>
      <c r="BI40" s="214">
        <f>IF(ISERROR(BH40/BG40*100),,BH40/BG40*100)</f>
        <v>100</v>
      </c>
      <c r="BJ40" s="230">
        <f>BJ32+BJ36+BJ38</f>
        <v>8362.1</v>
      </c>
      <c r="BK40" s="230">
        <f>BK32+BK36</f>
        <v>8362.0840000000007</v>
      </c>
      <c r="BL40" s="531">
        <f>BL32+BL36</f>
        <v>8362.0840000000007</v>
      </c>
      <c r="BM40" s="214">
        <f>IF(ISERROR(BL40/BK40*100),,BL40/BK40*100)</f>
        <v>100</v>
      </c>
      <c r="BN40" s="230">
        <f>BN32+BN36+BN38</f>
        <v>380610.1</v>
      </c>
      <c r="BO40" s="230">
        <f>BO32+BO36</f>
        <v>380610.10600000003</v>
      </c>
      <c r="BP40" s="531">
        <f>BP32+BP36</f>
        <v>305183.96536000003</v>
      </c>
      <c r="BQ40" s="214">
        <f>IF(ISERROR(BP40/BO40*100),,BP40/BO40*100)</f>
        <v>80.182832917211087</v>
      </c>
      <c r="BR40" s="230">
        <f>BR32+BR36+BR38</f>
        <v>392923.6</v>
      </c>
      <c r="BS40" s="230">
        <f>BS32+BS36</f>
        <v>392923.6</v>
      </c>
      <c r="BT40" s="531">
        <f>BT32+BT36</f>
        <v>291264.51169000001</v>
      </c>
      <c r="BU40" s="214">
        <f>IF(ISERROR(BT40/BS40*100),,BT40/BS40*100)</f>
        <v>74.127517840618381</v>
      </c>
      <c r="BV40" s="230">
        <f>BV32+BV36+BV38</f>
        <v>0</v>
      </c>
      <c r="BW40" s="230">
        <f>BW32+BW36</f>
        <v>58181.267700000004</v>
      </c>
      <c r="BX40" s="531">
        <f>BX32+BX36</f>
        <v>9510.9599999999991</v>
      </c>
      <c r="BY40" s="214">
        <f>IF(ISERROR(BX40/BW40*100),,BX40/BW40*100)</f>
        <v>16.347117166716529</v>
      </c>
      <c r="BZ40" s="230">
        <f>BZ32+BZ36+BZ38</f>
        <v>10000</v>
      </c>
      <c r="CA40" s="230">
        <f>CA32+CA36</f>
        <v>0</v>
      </c>
      <c r="CB40" s="531">
        <f>CB32+CB36</f>
        <v>0</v>
      </c>
      <c r="CC40" s="214">
        <f>IF(ISERROR(CB40/CA40*100),,CB40/CA40*100)</f>
        <v>0</v>
      </c>
      <c r="CD40" s="230">
        <f>CD32+CD36+CD38</f>
        <v>61750</v>
      </c>
      <c r="CE40" s="230">
        <f>CE32+CE36</f>
        <v>61750</v>
      </c>
      <c r="CF40" s="531">
        <f>CF32+CF36</f>
        <v>61665.209439999999</v>
      </c>
      <c r="CG40" s="214">
        <f>IF(ISERROR(CF40/CE40*100),,CF40/CE40*100)</f>
        <v>99.862687352226715</v>
      </c>
      <c r="CH40" s="230">
        <f>CH32+CH36+CH38</f>
        <v>300</v>
      </c>
      <c r="CI40" s="230">
        <f>CI32+CI36</f>
        <v>300</v>
      </c>
      <c r="CJ40" s="531">
        <f>CJ32+CJ36</f>
        <v>300</v>
      </c>
      <c r="CK40" s="214">
        <f>IF(ISERROR(CJ40/CI40*100),,CJ40/CI40*100)</f>
        <v>100</v>
      </c>
      <c r="CL40" s="230">
        <f>CL32+CL36+CL38</f>
        <v>105000</v>
      </c>
      <c r="CM40" s="230">
        <f>CM32+CM36</f>
        <v>84217.801599999992</v>
      </c>
      <c r="CN40" s="531">
        <f>CN32+CN36</f>
        <v>71813.364549999998</v>
      </c>
      <c r="CO40" s="214">
        <f>IF(ISERROR(CN40/CM40*100),,CN40/CM40*100)</f>
        <v>85.271003500048622</v>
      </c>
      <c r="CP40" s="230">
        <f>CP32+CP36+CP38</f>
        <v>3342.5</v>
      </c>
      <c r="CQ40" s="230">
        <f>CQ32+CQ36</f>
        <v>3342.5</v>
      </c>
      <c r="CR40" s="531">
        <f>CR32+CR36</f>
        <v>3342.5</v>
      </c>
      <c r="CS40" s="214">
        <f>IF(ISERROR(CR40/CQ40*100),,CR40/CQ40*100)</f>
        <v>100</v>
      </c>
      <c r="CT40" s="230">
        <f>CT32+CT36+CT38</f>
        <v>440.9</v>
      </c>
      <c r="CU40" s="230">
        <f>CU32+CU36</f>
        <v>440.9</v>
      </c>
      <c r="CV40" s="531">
        <f>CV32+CV36</f>
        <v>440.9</v>
      </c>
      <c r="CW40" s="214">
        <f>IF(ISERROR(CV40/CU40*100),,CV40/CU40*100)</f>
        <v>100</v>
      </c>
      <c r="CX40" s="230">
        <f>CX32+CX36+CX38</f>
        <v>26178.799999999999</v>
      </c>
      <c r="CY40" s="230">
        <f>CY32+CY36</f>
        <v>26178.800000000003</v>
      </c>
      <c r="CZ40" s="531">
        <f>CZ32+CZ36</f>
        <v>26178.799950000001</v>
      </c>
      <c r="DA40" s="214">
        <f>IF(ISERROR(CZ40/CY40*100),,CZ40/CY40*100)</f>
        <v>99.999999809005743</v>
      </c>
      <c r="DB40" s="230">
        <f>DB32+DB36+DB38</f>
        <v>6082.1</v>
      </c>
      <c r="DC40" s="230">
        <f>DC32+DC36</f>
        <v>6082.1</v>
      </c>
      <c r="DD40" s="531">
        <f>DD32+DD36</f>
        <v>6082.0999900000006</v>
      </c>
      <c r="DE40" s="214">
        <f>IF(ISERROR(DD40/DC40*100),,DD40/DC40*100)</f>
        <v>99.999999835583111</v>
      </c>
      <c r="DF40" s="230">
        <f>DF32+DF36+DF38</f>
        <v>5000</v>
      </c>
      <c r="DG40" s="230">
        <f>DG32+DG36</f>
        <v>2945.8636799999995</v>
      </c>
      <c r="DH40" s="531">
        <f>DH32+DH36</f>
        <v>2945.8636799999995</v>
      </c>
      <c r="DI40" s="214">
        <f>IF(ISERROR(DH40/DG40*100),,DH40/DG40*100)</f>
        <v>100</v>
      </c>
      <c r="DJ40" s="230">
        <f>DJ32+DJ36+DJ38</f>
        <v>2500</v>
      </c>
      <c r="DK40" s="230">
        <f>DK32+DK36</f>
        <v>2339.5718200000001</v>
      </c>
      <c r="DL40" s="531">
        <f>DL32+DL36</f>
        <v>2339.5718200000001</v>
      </c>
      <c r="DM40" s="214">
        <f>IF(ISERROR(DL40/DK40*100),,DL40/DK40*100)</f>
        <v>100</v>
      </c>
      <c r="DN40" s="230">
        <f>DN32+DN36+DN38</f>
        <v>3200</v>
      </c>
      <c r="DO40" s="230">
        <f>DO32+DO36</f>
        <v>2476.98</v>
      </c>
      <c r="DP40" s="531">
        <f>DP32+DP36</f>
        <v>2476.98</v>
      </c>
      <c r="DQ40" s="214">
        <f>IF(ISERROR(DP40/DO40*100),,DP40/DO40*100)</f>
        <v>100</v>
      </c>
      <c r="DR40" s="230">
        <f>DR32+DR36+DR38</f>
        <v>40000</v>
      </c>
      <c r="DS40" s="230">
        <f>DS32+DS36</f>
        <v>34383.517999999996</v>
      </c>
      <c r="DT40" s="531">
        <f>DT32+DT36</f>
        <v>29248.534</v>
      </c>
      <c r="DU40" s="214">
        <f>IF(ISERROR(DT40/DS40*100),,DT40/DS40*100)</f>
        <v>85.06556542585318</v>
      </c>
      <c r="DV40" s="230">
        <f>DV32+DV36+DV38</f>
        <v>827940.8</v>
      </c>
      <c r="DW40" s="230">
        <f>DW32+DW36</f>
        <v>953067.93253000011</v>
      </c>
      <c r="DX40" s="531">
        <f>DX32+DX36</f>
        <v>935677.25572000002</v>
      </c>
      <c r="DY40" s="214">
        <f>IF(ISERROR(DX40/DW40*100),,DX40/DW40*100)</f>
        <v>98.175295147761915</v>
      </c>
      <c r="DZ40" s="230">
        <f>DZ32+DZ36+DZ38</f>
        <v>0</v>
      </c>
      <c r="EA40" s="230">
        <f>EA32+EA36</f>
        <v>2971.9797599999997</v>
      </c>
      <c r="EB40" s="531">
        <f>EB32+EB36</f>
        <v>2971.9797599999997</v>
      </c>
      <c r="EC40" s="214">
        <f>IF(ISERROR(EB40/EA40*100),,EB40/EA40*100)</f>
        <v>100</v>
      </c>
      <c r="ED40" s="230">
        <f>ED32+ED36+ED38</f>
        <v>0</v>
      </c>
      <c r="EE40" s="230">
        <f>EE32+EE36</f>
        <v>326102.87309000001</v>
      </c>
      <c r="EF40" s="531">
        <f>EF32+EF36</f>
        <v>100219.47714999999</v>
      </c>
      <c r="EG40" s="214">
        <f>IF(ISERROR(EF40/EE40*100),,EF40/EE40*100)</f>
        <v>30.732472915790826</v>
      </c>
      <c r="EH40" s="230">
        <f>EH32+EH36+EH38</f>
        <v>17163.3</v>
      </c>
      <c r="EI40" s="230">
        <f>EI32+EI36</f>
        <v>17163.309110000002</v>
      </c>
      <c r="EJ40" s="531">
        <f>EJ32+EJ36</f>
        <v>5274.7093199999999</v>
      </c>
      <c r="EK40" s="214">
        <f>IF(ISERROR(EJ40/EI40*100),,EJ40/EI40*100)</f>
        <v>30.732472894325209</v>
      </c>
      <c r="EL40" s="230">
        <f>EL32+EL36+EL38</f>
        <v>15600</v>
      </c>
      <c r="EM40" s="230">
        <f>EM32+EM36</f>
        <v>189427.31111000001</v>
      </c>
      <c r="EN40" s="531">
        <f>EN32+EN36</f>
        <v>189426.98163999998</v>
      </c>
      <c r="EO40" s="214">
        <f>IF(ISERROR(EN40/EM40*100),,EN40/EM40*100)</f>
        <v>99.999826070486833</v>
      </c>
      <c r="EP40" s="230">
        <f>EP32+EP36+EP38</f>
        <v>2000</v>
      </c>
      <c r="EQ40" s="230">
        <f>EQ32+EQ36</f>
        <v>1975.4257999999998</v>
      </c>
      <c r="ER40" s="531">
        <f>ER32+ER36</f>
        <v>1975.4257999999998</v>
      </c>
      <c r="ES40" s="214">
        <f>IF(ISERROR(ER40/EQ40*100),,ER40/EQ40*100)</f>
        <v>100</v>
      </c>
      <c r="ET40" s="230">
        <f>ET32+ET36+ET38</f>
        <v>4000</v>
      </c>
      <c r="EU40" s="230">
        <f>EU32+EU36</f>
        <v>6030.2413000000006</v>
      </c>
      <c r="EV40" s="531">
        <f>EV32+EV36</f>
        <v>5802.6800499999999</v>
      </c>
      <c r="EW40" s="214">
        <f>IF(ISERROR(EV40/EU40*100),,EV40/EU40*100)</f>
        <v>96.226332601317282</v>
      </c>
      <c r="EX40" s="230">
        <f>EX32+EX36+EX38</f>
        <v>0</v>
      </c>
      <c r="EY40" s="230">
        <f>EY32+EY36</f>
        <v>5524.1100000000006</v>
      </c>
      <c r="EZ40" s="531">
        <f>EZ32+EZ36</f>
        <v>520.80797000000007</v>
      </c>
      <c r="FA40" s="214">
        <f>IF(ISERROR(EZ40/EY40*100),,EZ40/EY40*100)</f>
        <v>9.4279073009045788</v>
      </c>
      <c r="FB40" s="230">
        <f>FB32+FB36+FB38</f>
        <v>1300</v>
      </c>
      <c r="FC40" s="230">
        <f>FC32+FC36</f>
        <v>1300</v>
      </c>
      <c r="FD40" s="531">
        <f>FD32+FD36</f>
        <v>1300</v>
      </c>
      <c r="FE40" s="214">
        <f>IF(ISERROR(FD40/FC40*100),,FD40/FC40*100)</f>
        <v>100</v>
      </c>
      <c r="FF40" s="230">
        <f>FF32+FF36+FF38</f>
        <v>11100</v>
      </c>
      <c r="FG40" s="230">
        <f>FG32+FG36</f>
        <v>18195.352379999997</v>
      </c>
      <c r="FH40" s="531">
        <f>FH32+FH36</f>
        <v>18195.352379999997</v>
      </c>
      <c r="FI40" s="214">
        <f>IF(ISERROR(FH40/FG40*100),,FH40/FG40*100)</f>
        <v>100</v>
      </c>
      <c r="FJ40" s="230">
        <f>FJ32+FJ36+FJ38</f>
        <v>127364.7</v>
      </c>
      <c r="FK40" s="230">
        <f>FK32+FK36</f>
        <v>83694.583339999997</v>
      </c>
      <c r="FL40" s="531">
        <f>FL32+FL36</f>
        <v>82172.574400000012</v>
      </c>
      <c r="FM40" s="214">
        <f>IF(ISERROR(FL40/FK40*100),,FL40/FK40*100)</f>
        <v>98.181472588474463</v>
      </c>
      <c r="FN40" s="230">
        <f>FN32+FN36+FN38</f>
        <v>0</v>
      </c>
      <c r="FO40" s="230">
        <f>FO32+FO36</f>
        <v>30835.703219999999</v>
      </c>
      <c r="FP40" s="531">
        <f>FP32+FP36</f>
        <v>0</v>
      </c>
      <c r="FQ40" s="214">
        <f>IF(ISERROR(FP40/FO40*100),,FP40/FO40*100)</f>
        <v>0</v>
      </c>
      <c r="FR40" s="230">
        <f>FR32+FR36+FR38</f>
        <v>4899.5</v>
      </c>
      <c r="FS40" s="230">
        <f>FS32+FS36</f>
        <v>4899.45766</v>
      </c>
      <c r="FT40" s="531">
        <f>FT32+FT36</f>
        <v>4899.45766</v>
      </c>
      <c r="FU40" s="214">
        <f>IF(ISERROR(FT40/FS40*100),,FT40/FS40*100)</f>
        <v>100</v>
      </c>
      <c r="FV40" s="230">
        <f>FV32+FV36+FV38</f>
        <v>0</v>
      </c>
      <c r="FW40" s="230">
        <f>FW32+FW36</f>
        <v>96529.157900000006</v>
      </c>
      <c r="FX40" s="531">
        <f>FX32+FX36</f>
        <v>95745.298159999991</v>
      </c>
      <c r="FY40" s="214">
        <f>IF(ISERROR(FX40/FW40*100),,FX40/FW40*100)</f>
        <v>99.187955476818672</v>
      </c>
      <c r="FZ40" s="230">
        <f>FZ32+FZ36+FZ38</f>
        <v>207825</v>
      </c>
      <c r="GA40" s="230">
        <f>GA32+GA36</f>
        <v>217460.04066999999</v>
      </c>
      <c r="GB40" s="531">
        <f>GB32+GB36</f>
        <v>184364.64086000001</v>
      </c>
      <c r="GC40" s="214">
        <f>IF(ISERROR(GB40/GA40*100),,GB40/GA40*100)</f>
        <v>84.780928161315444</v>
      </c>
      <c r="GD40" s="230">
        <f>GD32+GD36+GD38</f>
        <v>20000</v>
      </c>
      <c r="GE40" s="230">
        <f>GE32+GE36</f>
        <v>20000</v>
      </c>
      <c r="GF40" s="531">
        <f>GF32+GF36</f>
        <v>17479.715510000002</v>
      </c>
      <c r="GG40" s="214">
        <f>IF(ISERROR(GF40/GE40*100),,GF40/GE40*100)</f>
        <v>87.398577550000013</v>
      </c>
      <c r="GH40" s="230">
        <f>GH32+GH36+GH38</f>
        <v>4041.7</v>
      </c>
      <c r="GI40" s="230">
        <f>GI32+GI36</f>
        <v>5754.4427299999998</v>
      </c>
      <c r="GJ40" s="531">
        <f>GJ32+GJ36</f>
        <v>5754.4427299999998</v>
      </c>
      <c r="GK40" s="214">
        <f>IF(ISERROR(GJ40/GI40*100),,GJ40/GI40*100)</f>
        <v>100</v>
      </c>
      <c r="GL40" s="230">
        <f>GL32+GL36+GL38</f>
        <v>2345.6</v>
      </c>
      <c r="GM40" s="230">
        <f>GM32+GM36</f>
        <v>2345.5555599999998</v>
      </c>
      <c r="GN40" s="531">
        <f>GN32+GN36</f>
        <v>2345.5555599999998</v>
      </c>
      <c r="GO40" s="214">
        <f>IF(ISERROR(GN40/GM40*100),,GN40/GM40*100)</f>
        <v>100</v>
      </c>
      <c r="GP40" s="230">
        <f>GP32+GP36+GP38</f>
        <v>40664.6</v>
      </c>
      <c r="GQ40" s="230">
        <f>GQ32+GQ36</f>
        <v>40664.583330000001</v>
      </c>
      <c r="GR40" s="531">
        <f>GR32+GR36</f>
        <v>40664.583310000002</v>
      </c>
      <c r="GS40" s="214">
        <f>IF(ISERROR(GR40/GQ40*100),,GR40/GQ40*100)</f>
        <v>99.999999950817156</v>
      </c>
      <c r="GT40" s="230">
        <f>GT32+GT36+GT38</f>
        <v>0</v>
      </c>
      <c r="GU40" s="230">
        <f>GU32+GU36</f>
        <v>8900</v>
      </c>
      <c r="GV40" s="531">
        <f>GV32+GV36</f>
        <v>8059.8001199999999</v>
      </c>
      <c r="GW40" s="214">
        <f>IF(ISERROR(GV40/GU40*100),,GV40/GU40*100)</f>
        <v>90.559551910112361</v>
      </c>
      <c r="GX40" s="230">
        <f>GX32+GX36+GX38</f>
        <v>11351.7</v>
      </c>
      <c r="GY40" s="230">
        <f>GY32+GY36</f>
        <v>11351.666669999999</v>
      </c>
      <c r="GZ40" s="531">
        <f>GZ32+GZ36</f>
        <v>11351.666670000001</v>
      </c>
      <c r="HA40" s="214">
        <f>IF(ISERROR(GZ40/GY40*100),,GZ40/GY40*100)</f>
        <v>100.00000000000003</v>
      </c>
      <c r="HB40" s="230">
        <f>HB32+HB36+HB38</f>
        <v>17323.5</v>
      </c>
      <c r="HC40" s="230">
        <f>HC32+HC36</f>
        <v>15244.469699999998</v>
      </c>
      <c r="HD40" s="531">
        <f>HD32+HD36</f>
        <v>15165.394509999998</v>
      </c>
      <c r="HE40" s="214">
        <f>IF(ISERROR(HD40/HC40*100),,HD40/HC40*100)</f>
        <v>99.481286056149258</v>
      </c>
      <c r="HF40" s="230">
        <f>HF32+HF36+HF38</f>
        <v>62487.9</v>
      </c>
      <c r="HG40" s="230">
        <f>HG32+HG36</f>
        <v>70054.676990000007</v>
      </c>
      <c r="HH40" s="531">
        <f>HH32+HH36</f>
        <v>68486.065880000009</v>
      </c>
      <c r="HI40" s="214">
        <f>IF(ISERROR(HH40/HG40*100),,HH40/HG40*100)</f>
        <v>97.760875965178016</v>
      </c>
      <c r="HJ40" s="230">
        <f>HJ32+HJ36+HJ38</f>
        <v>2036.1</v>
      </c>
      <c r="HK40" s="230">
        <f>HK32+HK36</f>
        <v>2036.1111099999998</v>
      </c>
      <c r="HL40" s="531">
        <f>HL32+HL36</f>
        <v>2036.1111100000001</v>
      </c>
      <c r="HM40" s="214">
        <f>IF(ISERROR(HL40/HK40*100),,HL40/HK40*100)</f>
        <v>100.00000000000003</v>
      </c>
      <c r="HN40" s="230">
        <f>HN32+HN36+HN38</f>
        <v>0</v>
      </c>
      <c r="HO40" s="230">
        <f>HO32+HO36</f>
        <v>1998.79683</v>
      </c>
      <c r="HP40" s="531">
        <f>HP32+HP36</f>
        <v>1998.79683</v>
      </c>
      <c r="HQ40" s="214">
        <f>IF(ISERROR(HP40/HO40*100),,HP40/HO40*100)</f>
        <v>100</v>
      </c>
      <c r="HR40" s="230">
        <f>HR32+HR36+HR38</f>
        <v>17000</v>
      </c>
      <c r="HS40" s="230">
        <f>HS32+HS36</f>
        <v>17087.909250000001</v>
      </c>
      <c r="HT40" s="531">
        <f>HT32+HT36</f>
        <v>17087.909250000001</v>
      </c>
      <c r="HU40" s="214">
        <f>IF(ISERROR(HT40/HS40*100),,HT40/HS40*100)</f>
        <v>100</v>
      </c>
      <c r="HV40" s="230">
        <f>HV32+HV36+HV38</f>
        <v>322668</v>
      </c>
      <c r="HW40" s="230">
        <f>HW32+HW36</f>
        <v>338284.47318999999</v>
      </c>
      <c r="HX40" s="531">
        <f>HX32+HX36</f>
        <v>300324.48874</v>
      </c>
      <c r="HY40" s="214">
        <f>IF(ISERROR(HX40/HW40*100),,HX40/HW40*100)</f>
        <v>88.778679644371536</v>
      </c>
      <c r="HZ40" s="230">
        <f>HZ32+HZ36+HZ38</f>
        <v>488282.2</v>
      </c>
      <c r="IA40" s="230">
        <f>IA32+IA36</f>
        <v>533245.10178000003</v>
      </c>
      <c r="IB40" s="531">
        <f>IB32+IB36</f>
        <v>527605.51049000002</v>
      </c>
      <c r="IC40" s="214">
        <f>IF(ISERROR(IB40/IA40*100),,IB40/IA40*100)</f>
        <v>98.94240167023105</v>
      </c>
      <c r="ID40" s="230">
        <f>ID32+ID36+ID38</f>
        <v>108258.9</v>
      </c>
      <c r="IE40" s="230">
        <f>IE32+IE36</f>
        <v>127242.08338</v>
      </c>
      <c r="IF40" s="531">
        <f>IF32+IF36</f>
        <v>127242.08338</v>
      </c>
      <c r="IG40" s="214">
        <f>IF(ISERROR(IF40/IE40*100),,IF40/IE40*100)</f>
        <v>100</v>
      </c>
      <c r="IH40" s="230">
        <f>IH32+IH36+IH38</f>
        <v>0</v>
      </c>
      <c r="II40" s="230">
        <f>II32+II36</f>
        <v>80000</v>
      </c>
      <c r="IJ40" s="531">
        <f>IJ32+IJ36</f>
        <v>75180.800719999999</v>
      </c>
      <c r="IK40" s="214">
        <f>IF(ISERROR(IJ40/II40*100),,IJ40/II40*100)</f>
        <v>93.976000900000003</v>
      </c>
      <c r="IL40" s="230">
        <f>IL32+IL36+IL38</f>
        <v>647072.5</v>
      </c>
      <c r="IM40" s="230">
        <f>IM32+IM36</f>
        <v>650228.78766000003</v>
      </c>
      <c r="IN40" s="531">
        <f>IN32+IN36</f>
        <v>650044.83701000002</v>
      </c>
      <c r="IO40" s="214">
        <f>IF(ISERROR(IN40/IM40*100),,IN40/IM40*100)</f>
        <v>99.971709857593055</v>
      </c>
      <c r="IP40" s="230">
        <f>IP32+IP36+IP38</f>
        <v>51199.9</v>
      </c>
      <c r="IQ40" s="230">
        <f>IQ32+IQ36</f>
        <v>27519.517</v>
      </c>
      <c r="IR40" s="531">
        <f>IR32+IR36</f>
        <v>27519.517</v>
      </c>
      <c r="IS40" s="214">
        <f>IF(ISERROR(IR40/IQ40*100),,IR40/IQ40*100)</f>
        <v>100</v>
      </c>
      <c r="IT40" s="230">
        <f>IT32+IT36+IT38</f>
        <v>0</v>
      </c>
      <c r="IU40" s="230">
        <f>IU32+IU36</f>
        <v>61300</v>
      </c>
      <c r="IV40" s="531">
        <f>IV32+IV36</f>
        <v>61300</v>
      </c>
      <c r="IW40" s="214">
        <f>IF(ISERROR(IV40/IU40*100),,IV40/IU40*100)</f>
        <v>100</v>
      </c>
      <c r="IX40" s="230">
        <f>IX32+IX36+IX38</f>
        <v>40425</v>
      </c>
      <c r="IY40" s="230">
        <f>IY32+IY36</f>
        <v>40425</v>
      </c>
      <c r="IZ40" s="531">
        <f>IZ32+IZ36</f>
        <v>40425</v>
      </c>
      <c r="JA40" s="214">
        <f>IF(ISERROR(IZ40/IY40*100),,IZ40/IY40*100)</f>
        <v>100</v>
      </c>
      <c r="JB40" s="230">
        <f>JB32+JB36+JB38</f>
        <v>611100</v>
      </c>
      <c r="JC40" s="230">
        <f>JC32+JC36</f>
        <v>610989.00001999992</v>
      </c>
      <c r="JD40" s="531">
        <f>JD32+JD36</f>
        <v>610989.00001999992</v>
      </c>
      <c r="JE40" s="214">
        <f>IF(ISERROR(JD40/JC40*100),,JD40/JC40*100)</f>
        <v>100</v>
      </c>
      <c r="JF40" s="230">
        <f>JF32+JF36+JF38</f>
        <v>105000</v>
      </c>
      <c r="JG40" s="230">
        <f>JG32+JG36</f>
        <v>0</v>
      </c>
      <c r="JH40" s="531">
        <f>JH32+JH36</f>
        <v>0</v>
      </c>
      <c r="JI40" s="214">
        <f>IF(ISERROR(JH40/JG40*100),,JH40/JG40*100)</f>
        <v>0</v>
      </c>
      <c r="JJ40" s="230">
        <f>JJ32+JJ36+JJ38</f>
        <v>7100</v>
      </c>
      <c r="JK40" s="230">
        <f>JK32+JK36</f>
        <v>2677.4459999999999</v>
      </c>
      <c r="JL40" s="531">
        <f>JL32+JL36</f>
        <v>2105.9946</v>
      </c>
      <c r="JM40" s="214">
        <f>IF(ISERROR(JL40/JK40*100),,JL40/JK40*100)</f>
        <v>78.656846860777023</v>
      </c>
      <c r="JN40" s="230">
        <f>JN32+JN36+JN38</f>
        <v>20000</v>
      </c>
      <c r="JO40" s="230">
        <f>JO32+JO36</f>
        <v>2494.4789999999998</v>
      </c>
      <c r="JP40" s="531">
        <f>JP32+JP36</f>
        <v>2494.4789999999998</v>
      </c>
      <c r="JQ40" s="214">
        <f>IF(ISERROR(JP40/JO40*100),,JP40/JO40*100)</f>
        <v>100</v>
      </c>
      <c r="JR40" s="230">
        <f>JR32+JR36+JR38</f>
        <v>51600</v>
      </c>
      <c r="JS40" s="230">
        <f>JS32+JS36</f>
        <v>121930.54784000001</v>
      </c>
      <c r="JT40" s="531">
        <f>JT32+JT36</f>
        <v>120272.48179000001</v>
      </c>
      <c r="JU40" s="214">
        <f>IF(ISERROR(JT40/JS40*100),,JT40/JS40*100)</f>
        <v>98.640155334842134</v>
      </c>
      <c r="JV40" s="230">
        <f>JV32+JV36+JV38</f>
        <v>15364</v>
      </c>
      <c r="JW40" s="230">
        <f>JW32+JW36</f>
        <v>15364</v>
      </c>
      <c r="JX40" s="531">
        <f>JX32+JX36</f>
        <v>15231.57475</v>
      </c>
      <c r="JY40" s="214">
        <f>IF(ISERROR(JX40/JW40*100),,JX40/JW40*100)</f>
        <v>99.138080903410568</v>
      </c>
      <c r="JZ40" s="230">
        <f>JZ32+JZ36+JZ38</f>
        <v>108996.1</v>
      </c>
      <c r="KA40" s="230">
        <f>KA32+KA36</f>
        <v>108996.10526</v>
      </c>
      <c r="KB40" s="531">
        <f>KB32+KB36</f>
        <v>108996.10519999999</v>
      </c>
      <c r="KC40" s="214">
        <f>IF(ISERROR(KB40/KA40*100),,KB40/KA40*100)</f>
        <v>99.999999944952151</v>
      </c>
      <c r="KD40" s="230">
        <f>KD32+KD36+KD38</f>
        <v>256000</v>
      </c>
      <c r="KE40" s="230">
        <f>KE32+KE36</f>
        <v>256000</v>
      </c>
      <c r="KF40" s="531">
        <f>KF32+KF36</f>
        <v>252495.66616999998</v>
      </c>
      <c r="KG40" s="214">
        <f>IF(ISERROR(KF40/KE40*100),,KF40/KE40*100)</f>
        <v>98.631119597656252</v>
      </c>
      <c r="KH40" s="230">
        <f>KH32+KH36+KH38</f>
        <v>0</v>
      </c>
      <c r="KI40" s="230">
        <f>KI32+KI36</f>
        <v>9.6296299999999988</v>
      </c>
      <c r="KJ40" s="531">
        <f>KJ32+KJ36</f>
        <v>9.6296299999999988</v>
      </c>
      <c r="KK40" s="214">
        <f>IF(ISERROR(KJ40/KI40*100),,KJ40/KI40*100)</f>
        <v>100</v>
      </c>
      <c r="KL40" s="230">
        <f>KL32+KL36+KL38</f>
        <v>248368.3</v>
      </c>
      <c r="KM40" s="230">
        <f>KM32+KM36</f>
        <v>863363.85510999989</v>
      </c>
      <c r="KN40" s="531">
        <f>KN32+KN36</f>
        <v>863284.25974999997</v>
      </c>
      <c r="KO40" s="214">
        <f>IF(ISERROR(KN40/KM40*100),,KN40/KM40*100)</f>
        <v>99.990780786162318</v>
      </c>
      <c r="KP40" s="230">
        <f>KP32+KP36+KP38</f>
        <v>30000</v>
      </c>
      <c r="KQ40" s="230">
        <f>KQ32+KQ36</f>
        <v>70000</v>
      </c>
      <c r="KR40" s="531">
        <f>KR32+KR36</f>
        <v>70000</v>
      </c>
      <c r="KS40" s="214">
        <f>IF(ISERROR(KR40/KQ40*100),,KR40/KQ40*100)</f>
        <v>100</v>
      </c>
      <c r="KT40" s="230">
        <f>KT32+KT36+KT38</f>
        <v>0</v>
      </c>
      <c r="KU40" s="230">
        <f>KU32+KU36</f>
        <v>470000.00000000006</v>
      </c>
      <c r="KV40" s="531">
        <f>KV32+KV36</f>
        <v>470000.00000000006</v>
      </c>
      <c r="KW40" s="214">
        <f>IF(ISERROR(KV40/KU40*100),,KV40/KU40*100)</f>
        <v>100</v>
      </c>
      <c r="KY40" s="203">
        <f>C40-'[5]Сводная  таблица'!F34/1000</f>
        <v>0</v>
      </c>
      <c r="KZ40" s="203">
        <f>C40-'[4]Проверочная  таблица'!AI37/1000</f>
        <v>0</v>
      </c>
    </row>
    <row r="41" spans="1:312" ht="16.5">
      <c r="A41" s="97"/>
      <c r="B41" s="532">
        <f>B40-'[5]Финансовая  помощь  (план)'!$B$45</f>
        <v>-2.1649999544024467E-2</v>
      </c>
      <c r="C41" s="183">
        <f>C40-'[5]Сводная  таблица'!$F$34/1000</f>
        <v>0</v>
      </c>
      <c r="D41" s="181">
        <f>D40-'[5]Сводная  таблица'!$G$34/1000</f>
        <v>0</v>
      </c>
      <c r="E41" s="183"/>
      <c r="F41" s="183"/>
      <c r="G41" s="231"/>
      <c r="H41" s="231"/>
      <c r="I41" s="231"/>
      <c r="J41" s="231"/>
      <c r="K41" s="231"/>
      <c r="L41" s="231"/>
      <c r="M41" s="231"/>
      <c r="N41" s="231"/>
      <c r="O41" s="231"/>
      <c r="P41" s="231"/>
      <c r="Q41" s="231"/>
      <c r="R41" s="231"/>
      <c r="EE41" s="97"/>
      <c r="EF41" s="97"/>
      <c r="EG41" s="97"/>
      <c r="EH41" s="97"/>
      <c r="EI41" s="97"/>
      <c r="EJ41" s="97"/>
      <c r="EK41" s="97"/>
      <c r="EL41" s="97"/>
      <c r="EM41" s="97"/>
      <c r="EN41" s="97"/>
      <c r="EO41" s="97"/>
      <c r="EP41" s="97"/>
      <c r="GA41" s="97"/>
      <c r="GB41" s="97"/>
      <c r="GC41" s="97"/>
      <c r="GD41" s="97"/>
      <c r="GE41" s="97"/>
      <c r="GF41" s="97"/>
      <c r="GG41" s="97"/>
      <c r="GH41" s="97"/>
      <c r="KA41" s="97"/>
      <c r="KB41" s="97"/>
      <c r="KC41" s="97"/>
      <c r="KD41" s="97"/>
      <c r="KE41" s="97"/>
      <c r="KF41" s="97"/>
      <c r="KG41" s="97"/>
      <c r="KH41" s="97"/>
      <c r="KI41" s="97"/>
      <c r="KJ41" s="97"/>
      <c r="KK41" s="97"/>
      <c r="KL41" s="97"/>
      <c r="KM41" s="97"/>
      <c r="KN41" s="97"/>
      <c r="KO41" s="97"/>
      <c r="KP41" s="97"/>
    </row>
    <row r="44" spans="1:312">
      <c r="A44" s="533"/>
      <c r="B44" s="533"/>
      <c r="C44" s="533"/>
      <c r="D44" s="533"/>
    </row>
  </sheetData>
  <mergeCells count="322">
    <mergeCell ref="KT13:KW13"/>
    <mergeCell ref="JJ13:JM13"/>
    <mergeCell ref="JN13:JQ13"/>
    <mergeCell ref="JR13:JU13"/>
    <mergeCell ref="JV13:JY13"/>
    <mergeCell ref="JZ13:KC13"/>
    <mergeCell ref="KD13:KG13"/>
    <mergeCell ref="KH13:KK13"/>
    <mergeCell ref="KL13:KO13"/>
    <mergeCell ref="KP13:KS13"/>
    <mergeCell ref="HZ13:IC13"/>
    <mergeCell ref="ID13:IG13"/>
    <mergeCell ref="IH13:IK13"/>
    <mergeCell ref="IL13:IO13"/>
    <mergeCell ref="IP13:IS13"/>
    <mergeCell ref="IT13:IW13"/>
    <mergeCell ref="IX13:JA13"/>
    <mergeCell ref="JB13:JE13"/>
    <mergeCell ref="JF13:JI13"/>
    <mergeCell ref="GP13:GS13"/>
    <mergeCell ref="GT13:GW13"/>
    <mergeCell ref="GX13:HA13"/>
    <mergeCell ref="HB13:HE13"/>
    <mergeCell ref="HF13:HI13"/>
    <mergeCell ref="HJ13:HM13"/>
    <mergeCell ref="HN13:HQ13"/>
    <mergeCell ref="HR13:HU13"/>
    <mergeCell ref="HV13:HY13"/>
    <mergeCell ref="FF13:FI13"/>
    <mergeCell ref="FJ13:FM13"/>
    <mergeCell ref="FN13:FQ13"/>
    <mergeCell ref="FR13:FU13"/>
    <mergeCell ref="FV13:FY13"/>
    <mergeCell ref="FZ13:GC13"/>
    <mergeCell ref="GD13:GG13"/>
    <mergeCell ref="GH13:GK13"/>
    <mergeCell ref="GL13:GO13"/>
    <mergeCell ref="DV13:DY13"/>
    <mergeCell ref="DZ13:EC13"/>
    <mergeCell ref="ED13:EG13"/>
    <mergeCell ref="EH13:EK13"/>
    <mergeCell ref="EL13:EO13"/>
    <mergeCell ref="EP13:ES13"/>
    <mergeCell ref="ET13:EW13"/>
    <mergeCell ref="EX13:FA13"/>
    <mergeCell ref="FB13:FE13"/>
    <mergeCell ref="KM12:KO12"/>
    <mergeCell ref="KQ12:KS12"/>
    <mergeCell ref="KU12:KW12"/>
    <mergeCell ref="B13:I13"/>
    <mergeCell ref="J13:M13"/>
    <mergeCell ref="N13:Q13"/>
    <mergeCell ref="R13:U13"/>
    <mergeCell ref="V13:Y13"/>
    <mergeCell ref="Z13:AC13"/>
    <mergeCell ref="AD13:AG13"/>
    <mergeCell ref="AH13:AK13"/>
    <mergeCell ref="AL13:AO13"/>
    <mergeCell ref="AP13:AS13"/>
    <mergeCell ref="AT13:AW13"/>
    <mergeCell ref="AX13:BA13"/>
    <mergeCell ref="BB13:BE13"/>
    <mergeCell ref="BF13:BI13"/>
    <mergeCell ref="BJ13:BM13"/>
    <mergeCell ref="BN13:BQ13"/>
    <mergeCell ref="BR13:BU13"/>
    <mergeCell ref="BV13:BY13"/>
    <mergeCell ref="BZ13:CC13"/>
    <mergeCell ref="CD13:CG13"/>
    <mergeCell ref="CH13:CK13"/>
    <mergeCell ref="JC12:JE12"/>
    <mergeCell ref="JG12:JI12"/>
    <mergeCell ref="JK12:JM12"/>
    <mergeCell ref="JO12:JQ12"/>
    <mergeCell ref="JS12:JU12"/>
    <mergeCell ref="JW12:JY12"/>
    <mergeCell ref="KA12:KC12"/>
    <mergeCell ref="KE12:KG12"/>
    <mergeCell ref="KI12:KK12"/>
    <mergeCell ref="GY12:HA12"/>
    <mergeCell ref="HC12:HE12"/>
    <mergeCell ref="HG12:HI12"/>
    <mergeCell ref="HK12:HM12"/>
    <mergeCell ref="HO12:HQ12"/>
    <mergeCell ref="HS12:HU12"/>
    <mergeCell ref="IQ12:IS12"/>
    <mergeCell ref="IU12:IW12"/>
    <mergeCell ref="IY12:JA12"/>
    <mergeCell ref="FG12:FI12"/>
    <mergeCell ref="FK12:FM12"/>
    <mergeCell ref="FS12:FU12"/>
    <mergeCell ref="FW12:FY12"/>
    <mergeCell ref="GA12:GC12"/>
    <mergeCell ref="GI12:GK12"/>
    <mergeCell ref="GM12:GO12"/>
    <mergeCell ref="GQ12:GS12"/>
    <mergeCell ref="GU12:GW12"/>
    <mergeCell ref="KL10:KO10"/>
    <mergeCell ref="KP10:KS10"/>
    <mergeCell ref="KT10:KW10"/>
    <mergeCell ref="C12:I12"/>
    <mergeCell ref="K12:M12"/>
    <mergeCell ref="S12:U12"/>
    <mergeCell ref="W12:Y12"/>
    <mergeCell ref="AE12:AG12"/>
    <mergeCell ref="AI12:AK12"/>
    <mergeCell ref="AQ12:AS12"/>
    <mergeCell ref="AU12:AW12"/>
    <mergeCell ref="BC12:BE12"/>
    <mergeCell ref="BG12:BI12"/>
    <mergeCell ref="BO12:BQ12"/>
    <mergeCell ref="BS12:BU12"/>
    <mergeCell ref="CA12:CC12"/>
    <mergeCell ref="CE12:CG12"/>
    <mergeCell ref="CM12:CO12"/>
    <mergeCell ref="CQ12:CS12"/>
    <mergeCell ref="CY12:DA12"/>
    <mergeCell ref="DC12:DE12"/>
    <mergeCell ref="DK12:DM12"/>
    <mergeCell ref="DO12:DQ12"/>
    <mergeCell ref="DW12:DY12"/>
    <mergeCell ref="JB10:JE10"/>
    <mergeCell ref="JF10:JI10"/>
    <mergeCell ref="JJ10:JM10"/>
    <mergeCell ref="JN10:JQ10"/>
    <mergeCell ref="JR10:JU10"/>
    <mergeCell ref="JV10:JY10"/>
    <mergeCell ref="JZ10:KC10"/>
    <mergeCell ref="KD10:KG10"/>
    <mergeCell ref="KH10:KK10"/>
    <mergeCell ref="HR10:HU10"/>
    <mergeCell ref="HV10:HY10"/>
    <mergeCell ref="HZ10:IC10"/>
    <mergeCell ref="ID10:IG10"/>
    <mergeCell ref="IH10:IK10"/>
    <mergeCell ref="IL10:IO10"/>
    <mergeCell ref="IP10:IS10"/>
    <mergeCell ref="IT10:IW10"/>
    <mergeCell ref="IX10:JA10"/>
    <mergeCell ref="GH10:GK10"/>
    <mergeCell ref="GL10:GO10"/>
    <mergeCell ref="GP10:GS10"/>
    <mergeCell ref="GT10:GW10"/>
    <mergeCell ref="GX10:HA10"/>
    <mergeCell ref="HB10:HE10"/>
    <mergeCell ref="HF10:HI10"/>
    <mergeCell ref="HJ10:HM10"/>
    <mergeCell ref="HN10:HQ10"/>
    <mergeCell ref="EX10:FA10"/>
    <mergeCell ref="FB10:FE10"/>
    <mergeCell ref="FF10:FI10"/>
    <mergeCell ref="FJ10:FM10"/>
    <mergeCell ref="FN10:FQ10"/>
    <mergeCell ref="FR10:FU10"/>
    <mergeCell ref="FV10:FY10"/>
    <mergeCell ref="FZ10:GC10"/>
    <mergeCell ref="GD10:GG10"/>
    <mergeCell ref="KP9:KS9"/>
    <mergeCell ref="KT9:KW9"/>
    <mergeCell ref="J10:M10"/>
    <mergeCell ref="N10:Q10"/>
    <mergeCell ref="R10:U10"/>
    <mergeCell ref="V10:Y10"/>
    <mergeCell ref="Z10:AC10"/>
    <mergeCell ref="AD10:AG10"/>
    <mergeCell ref="AH10:AK10"/>
    <mergeCell ref="AL10:AO10"/>
    <mergeCell ref="AP10:AS10"/>
    <mergeCell ref="AT10:AW10"/>
    <mergeCell ref="AX10:BA10"/>
    <mergeCell ref="BB10:BE10"/>
    <mergeCell ref="BF10:BI10"/>
    <mergeCell ref="BJ10:BM10"/>
    <mergeCell ref="BN10:BQ10"/>
    <mergeCell ref="BR10:BU10"/>
    <mergeCell ref="BV10:BY10"/>
    <mergeCell ref="BZ10:CC10"/>
    <mergeCell ref="CD10:CG10"/>
    <mergeCell ref="CH10:CK10"/>
    <mergeCell ref="CL10:CO10"/>
    <mergeCell ref="CP10:CS10"/>
    <mergeCell ref="JB9:JE9"/>
    <mergeCell ref="JF9:JI9"/>
    <mergeCell ref="JJ9:JM9"/>
    <mergeCell ref="JN9:JQ9"/>
    <mergeCell ref="JR9:JU9"/>
    <mergeCell ref="JV9:JY9"/>
    <mergeCell ref="JZ9:KG9"/>
    <mergeCell ref="KH9:KK9"/>
    <mergeCell ref="KL9:KO9"/>
    <mergeCell ref="HR9:HU9"/>
    <mergeCell ref="HV9:HY9"/>
    <mergeCell ref="HZ9:IC9"/>
    <mergeCell ref="ID9:IG9"/>
    <mergeCell ref="IH9:IK9"/>
    <mergeCell ref="IL9:IO9"/>
    <mergeCell ref="IP9:IS9"/>
    <mergeCell ref="IT9:IW9"/>
    <mergeCell ref="IX9:JA9"/>
    <mergeCell ref="FV9:FY9"/>
    <mergeCell ref="FZ9:GC9"/>
    <mergeCell ref="GD9:GG9"/>
    <mergeCell ref="GH9:GK9"/>
    <mergeCell ref="GL9:GO9"/>
    <mergeCell ref="GP9:GW9"/>
    <mergeCell ref="GX9:HE9"/>
    <mergeCell ref="HF9:HI9"/>
    <mergeCell ref="HJ9:HQ9"/>
    <mergeCell ref="GL8:GW8"/>
    <mergeCell ref="HR8:HU8"/>
    <mergeCell ref="HV8:IK8"/>
    <mergeCell ref="IP8:JE8"/>
    <mergeCell ref="JJ8:JU8"/>
    <mergeCell ref="JV8:JY8"/>
    <mergeCell ref="JZ8:KS8"/>
    <mergeCell ref="KT8:KW8"/>
    <mergeCell ref="J9:Q9"/>
    <mergeCell ref="R9:Y9"/>
    <mergeCell ref="Z9:AC9"/>
    <mergeCell ref="AD9:AS9"/>
    <mergeCell ref="AX9:BA9"/>
    <mergeCell ref="BB9:BE9"/>
    <mergeCell ref="BF9:BI9"/>
    <mergeCell ref="BJ9:BM9"/>
    <mergeCell ref="BN9:BQ9"/>
    <mergeCell ref="BR9:BU9"/>
    <mergeCell ref="BV9:BY9"/>
    <mergeCell ref="BZ9:CG9"/>
    <mergeCell ref="CH9:CK9"/>
    <mergeCell ref="CL9:CO9"/>
    <mergeCell ref="CP9:CS9"/>
    <mergeCell ref="CT9:CW9"/>
    <mergeCell ref="FF7:FI7"/>
    <mergeCell ref="FZ7:GC7"/>
    <mergeCell ref="GH7:GW7"/>
    <mergeCell ref="HV7:IK7"/>
    <mergeCell ref="JJ7:JU7"/>
    <mergeCell ref="JV7:JY7"/>
    <mergeCell ref="JZ7:KS7"/>
    <mergeCell ref="KT7:KW7"/>
    <mergeCell ref="J8:Y8"/>
    <mergeCell ref="AD8:AO8"/>
    <mergeCell ref="AP8:AS8"/>
    <mergeCell ref="AX8:BM8"/>
    <mergeCell ref="BR8:BY8"/>
    <mergeCell ref="BZ8:CG8"/>
    <mergeCell ref="DF8:DI8"/>
    <mergeCell ref="DR8:DU8"/>
    <mergeCell ref="DV8:DY8"/>
    <mergeCell ref="DZ8:EO8"/>
    <mergeCell ref="EP8:FA8"/>
    <mergeCell ref="FB8:FE8"/>
    <mergeCell ref="FF8:FI8"/>
    <mergeCell ref="FZ8:GC8"/>
    <mergeCell ref="GD8:GG8"/>
    <mergeCell ref="GH8:GK8"/>
    <mergeCell ref="B6:I10"/>
    <mergeCell ref="J6:Y6"/>
    <mergeCell ref="J7:Y7"/>
    <mergeCell ref="AD7:AS7"/>
    <mergeCell ref="AX7:BM7"/>
    <mergeCell ref="BZ7:CG7"/>
    <mergeCell ref="DF7:DI7"/>
    <mergeCell ref="DR7:DU7"/>
    <mergeCell ref="EP7:FE7"/>
    <mergeCell ref="CX9:DA9"/>
    <mergeCell ref="DB9:DE9"/>
    <mergeCell ref="DF9:DI9"/>
    <mergeCell ref="DJ9:DM9"/>
    <mergeCell ref="DN9:DQ9"/>
    <mergeCell ref="DR9:DU9"/>
    <mergeCell ref="DV9:DY9"/>
    <mergeCell ref="DZ9:EO9"/>
    <mergeCell ref="EP9:ES9"/>
    <mergeCell ref="ET9:FA9"/>
    <mergeCell ref="FB9:FE9"/>
    <mergeCell ref="CT10:CW10"/>
    <mergeCell ref="CX10:DA10"/>
    <mergeCell ref="DB10:DE10"/>
    <mergeCell ref="DF10:DI10"/>
    <mergeCell ref="CL13:CO13"/>
    <mergeCell ref="CP13:CS13"/>
    <mergeCell ref="CT13:CW13"/>
    <mergeCell ref="CX13:DA13"/>
    <mergeCell ref="DB13:DE13"/>
    <mergeCell ref="DF13:DI13"/>
    <mergeCell ref="DJ13:DM13"/>
    <mergeCell ref="DN13:DQ13"/>
    <mergeCell ref="DR13:DU13"/>
    <mergeCell ref="FO12:FQ12"/>
    <mergeCell ref="EE12:EG12"/>
    <mergeCell ref="FC12:FE12"/>
    <mergeCell ref="DS12:DU12"/>
    <mergeCell ref="EA12:EC12"/>
    <mergeCell ref="EI12:EK12"/>
    <mergeCell ref="EM12:EO12"/>
    <mergeCell ref="EQ12:ES12"/>
    <mergeCell ref="EU12:EW12"/>
    <mergeCell ref="EY12:FA12"/>
    <mergeCell ref="CU12:CW12"/>
    <mergeCell ref="DG12:DI12"/>
    <mergeCell ref="CI12:CK12"/>
    <mergeCell ref="DJ10:DM10"/>
    <mergeCell ref="DN10:DQ10"/>
    <mergeCell ref="DR10:DU10"/>
    <mergeCell ref="DV10:DY10"/>
    <mergeCell ref="DZ10:EC10"/>
    <mergeCell ref="ED10:EG10"/>
    <mergeCell ref="EH10:EK10"/>
    <mergeCell ref="EL10:EO10"/>
    <mergeCell ref="EP10:ES10"/>
    <mergeCell ref="ET10:EW10"/>
    <mergeCell ref="AM12:AO12"/>
    <mergeCell ref="AY12:BA12"/>
    <mergeCell ref="BK12:BM12"/>
    <mergeCell ref="BW12:BY12"/>
    <mergeCell ref="O12:Q12"/>
    <mergeCell ref="FF9:FI9"/>
    <mergeCell ref="FJ9:FM9"/>
    <mergeCell ref="FN9:FQ9"/>
    <mergeCell ref="FR9:FU9"/>
    <mergeCell ref="A6:A11"/>
  </mergeCells>
  <pageMargins left="0.78740157480314965" right="0.39370078740157483" top="0.59055118110236227" bottom="0.59055118110236227" header="0.51181102362204722" footer="0.51181102362204722"/>
  <pageSetup paperSize="8" scale="47" fitToWidth="20" orientation="landscape" horizontalDpi="300" verticalDpi="300" r:id="rId1"/>
  <headerFooter alignWithMargins="0">
    <oddFooter>&amp;L&amp;P&amp;R&amp;F&amp;A</oddFooter>
  </headerFooter>
  <colBreaks count="14" manualBreakCount="14">
    <brk id="25" max="39" man="1"/>
    <brk id="45" max="39" man="1"/>
    <brk id="65" max="39" man="1"/>
    <brk id="85" max="39" man="1"/>
    <brk id="105" max="39" man="1"/>
    <brk id="125" max="39" man="1"/>
    <brk id="145" max="39" man="1"/>
    <brk id="165" max="39" man="1"/>
    <brk id="205" max="39" man="1"/>
    <brk id="225" max="39" man="1"/>
    <brk id="245" max="39" man="1"/>
    <brk id="265" max="39" man="1"/>
    <brk id="285" max="39" man="1"/>
    <brk id="305" max="39" man="1"/>
  </colBreaks>
</worksheet>
</file>

<file path=xl/worksheets/sheet4.xml><?xml version="1.0" encoding="utf-8"?>
<worksheet xmlns="http://schemas.openxmlformats.org/spreadsheetml/2006/main" xmlns:r="http://schemas.openxmlformats.org/officeDocument/2006/relationships">
  <dimension ref="A1:CS41"/>
  <sheetViews>
    <sheetView view="pageBreakPreview" topLeftCell="A7" zoomScale="60" zoomScaleNormal="60" workbookViewId="0">
      <pane xSplit="9" ySplit="5" topLeftCell="J36" activePane="bottomRight" state="frozen"/>
      <selection activeCell="A7" sqref="A7"/>
      <selection pane="topRight" activeCell="J7" sqref="J7"/>
      <selection pane="bottomLeft" activeCell="A12" sqref="A12"/>
      <selection pane="bottomRight" activeCell="J12" sqref="J12"/>
    </sheetView>
  </sheetViews>
  <sheetFormatPr defaultColWidth="8.7265625" defaultRowHeight="12.5"/>
  <cols>
    <col min="1" max="1" width="25.81640625" style="2" customWidth="1"/>
    <col min="2" max="2" width="20.1796875" style="2" customWidth="1"/>
    <col min="3" max="3" width="17.54296875" style="2" customWidth="1"/>
    <col min="4" max="4" width="16.81640625" style="2" hidden="1" customWidth="1"/>
    <col min="5" max="7" width="17.453125" style="2" hidden="1" customWidth="1"/>
    <col min="8" max="8" width="19.453125" style="2" customWidth="1"/>
    <col min="9" max="9" width="15.54296875" style="2" customWidth="1"/>
    <col min="10" max="10" width="18.54296875" style="2" customWidth="1"/>
    <col min="11" max="13" width="15.54296875" style="2" customWidth="1"/>
    <col min="14" max="14" width="19.453125" style="2" customWidth="1"/>
    <col min="15" max="15" width="17.54296875" style="2" customWidth="1"/>
    <col min="16" max="17" width="15.54296875" style="2" customWidth="1"/>
    <col min="18" max="18" width="19.453125" style="2" customWidth="1"/>
    <col min="19" max="19" width="17.54296875" style="2" customWidth="1"/>
    <col min="20" max="20" width="16.7265625" style="2" customWidth="1"/>
    <col min="21" max="21" width="15.54296875" style="2" customWidth="1"/>
    <col min="22" max="22" width="19.81640625" style="2" customWidth="1"/>
    <col min="23" max="25" width="17.54296875" style="2" customWidth="1"/>
    <col min="26" max="26" width="19.81640625" style="2" customWidth="1"/>
    <col min="27" max="29" width="17.54296875" style="2" customWidth="1"/>
    <col min="30" max="30" width="21.1796875" style="2" customWidth="1"/>
    <col min="31" max="33" width="17.54296875" style="2" customWidth="1"/>
    <col min="34" max="34" width="20.90625" style="2" customWidth="1"/>
    <col min="35" max="37" width="17.1796875" style="2" customWidth="1"/>
    <col min="38" max="38" width="19" style="2" customWidth="1"/>
    <col min="39" max="41" width="14.81640625" style="2" customWidth="1"/>
    <col min="42" max="16384" width="8.7265625" style="2"/>
  </cols>
  <sheetData>
    <row r="1" spans="1:97" ht="1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97" ht="16.5" customHeight="1">
      <c r="D2" s="232"/>
      <c r="E2" s="232"/>
      <c r="F2" s="232"/>
      <c r="G2" s="232"/>
      <c r="H2" s="232"/>
      <c r="I2" s="232"/>
      <c r="J2" s="232"/>
      <c r="K2" s="232" t="s">
        <v>310</v>
      </c>
      <c r="L2" s="232"/>
      <c r="N2" s="232"/>
      <c r="Q2" s="232"/>
      <c r="R2" s="232"/>
      <c r="S2" s="232"/>
      <c r="U2" s="232"/>
      <c r="V2" s="232"/>
      <c r="W2" s="232"/>
      <c r="X2" s="232"/>
      <c r="Y2" s="232"/>
      <c r="Z2" s="232"/>
      <c r="AA2" s="232"/>
      <c r="AB2" s="232"/>
      <c r="AC2" s="232"/>
      <c r="AD2" s="232"/>
      <c r="AE2" s="232"/>
      <c r="AF2" s="232"/>
      <c r="AG2" s="232"/>
      <c r="AH2" s="232"/>
      <c r="AI2" s="232"/>
      <c r="AJ2" s="232"/>
      <c r="AK2" s="232"/>
      <c r="AL2" s="232"/>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row>
    <row r="3" spans="1:97" ht="16.5" customHeight="1">
      <c r="D3" s="233"/>
      <c r="E3" s="233"/>
      <c r="F3" s="233"/>
      <c r="G3" s="233"/>
      <c r="H3" s="233"/>
      <c r="I3" s="233"/>
      <c r="J3" s="233"/>
      <c r="K3" s="233"/>
      <c r="L3" s="233" t="str">
        <f>'[2]Исполнение  по  субвенции'!N3</f>
        <v>ПО  СОСТОЯНИЮ  НА  1  ЯНВАРЯ  2020  ГОДА</v>
      </c>
      <c r="M3" s="233"/>
      <c r="P3" s="233"/>
      <c r="S3" s="233"/>
      <c r="U3" s="233"/>
      <c r="V3" s="233"/>
      <c r="X3" s="233"/>
      <c r="Y3" s="233"/>
      <c r="Z3" s="233"/>
      <c r="AA3" s="233"/>
      <c r="AB3" s="233"/>
      <c r="AC3" s="233"/>
      <c r="AD3" s="233"/>
      <c r="AE3" s="233"/>
      <c r="AF3" s="233"/>
      <c r="AG3" s="233"/>
      <c r="AH3" s="233"/>
      <c r="AI3" s="233"/>
      <c r="AJ3" s="233"/>
      <c r="AK3" s="233"/>
      <c r="AL3" s="233"/>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row>
    <row r="4" spans="1:97">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row>
    <row r="5" spans="1:97" s="103" customFormat="1" ht="16" thickBot="1">
      <c r="AJ5" s="107" t="s">
        <v>0</v>
      </c>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row>
    <row r="6" spans="1:97" s="103" customFormat="1" ht="68" customHeight="1" thickBot="1">
      <c r="A6" s="470" t="s">
        <v>286</v>
      </c>
      <c r="B6" s="433" t="s">
        <v>2</v>
      </c>
      <c r="C6" s="434"/>
      <c r="D6" s="434"/>
      <c r="E6" s="434"/>
      <c r="F6" s="434"/>
      <c r="G6" s="434"/>
      <c r="H6" s="434"/>
      <c r="I6" s="435"/>
      <c r="J6" s="447" t="s">
        <v>138</v>
      </c>
      <c r="K6" s="445"/>
      <c r="L6" s="445"/>
      <c r="M6" s="446"/>
      <c r="N6" s="447" t="s">
        <v>54</v>
      </c>
      <c r="O6" s="445"/>
      <c r="P6" s="445"/>
      <c r="Q6" s="445"/>
      <c r="R6" s="445"/>
      <c r="S6" s="445"/>
      <c r="T6" s="445"/>
      <c r="U6" s="445"/>
      <c r="V6" s="192"/>
      <c r="W6" s="192"/>
      <c r="X6" s="192"/>
      <c r="Y6" s="192"/>
      <c r="Z6" s="192"/>
      <c r="AA6" s="192"/>
      <c r="AB6" s="192"/>
      <c r="AC6" s="193"/>
      <c r="AD6" s="447" t="s">
        <v>143</v>
      </c>
      <c r="AE6" s="445"/>
      <c r="AF6" s="445"/>
      <c r="AG6" s="445"/>
      <c r="AH6" s="445"/>
      <c r="AI6" s="445"/>
      <c r="AJ6" s="445"/>
      <c r="AK6" s="446"/>
      <c r="AL6" s="447" t="s">
        <v>59</v>
      </c>
      <c r="AM6" s="445"/>
      <c r="AN6" s="445"/>
      <c r="AO6" s="446"/>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row>
    <row r="7" spans="1:97" s="103" customFormat="1" ht="51" customHeight="1" thickBot="1">
      <c r="A7" s="471"/>
      <c r="B7" s="472"/>
      <c r="C7" s="473"/>
      <c r="D7" s="473"/>
      <c r="E7" s="473"/>
      <c r="F7" s="473"/>
      <c r="G7" s="473"/>
      <c r="H7" s="473"/>
      <c r="I7" s="474"/>
      <c r="J7" s="447" t="s">
        <v>311</v>
      </c>
      <c r="K7" s="445"/>
      <c r="L7" s="445"/>
      <c r="M7" s="446"/>
      <c r="N7" s="447" t="s">
        <v>65</v>
      </c>
      <c r="O7" s="445"/>
      <c r="P7" s="445"/>
      <c r="Q7" s="445"/>
      <c r="R7" s="445"/>
      <c r="S7" s="445"/>
      <c r="T7" s="445"/>
      <c r="U7" s="445"/>
      <c r="V7" s="192"/>
      <c r="W7" s="192"/>
      <c r="X7" s="192"/>
      <c r="Y7" s="192"/>
      <c r="Z7" s="192"/>
      <c r="AA7" s="192"/>
      <c r="AB7" s="192"/>
      <c r="AC7" s="193"/>
      <c r="AD7" s="447" t="s">
        <v>154</v>
      </c>
      <c r="AE7" s="445"/>
      <c r="AF7" s="445"/>
      <c r="AG7" s="445"/>
      <c r="AH7" s="445"/>
      <c r="AI7" s="445"/>
      <c r="AJ7" s="445"/>
      <c r="AK7" s="446"/>
      <c r="AL7" s="447" t="s">
        <v>71</v>
      </c>
      <c r="AM7" s="445"/>
      <c r="AN7" s="445"/>
      <c r="AO7" s="446"/>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row>
    <row r="8" spans="1:97" s="103" customFormat="1" ht="80" customHeight="1" thickBot="1">
      <c r="A8" s="471"/>
      <c r="B8" s="472"/>
      <c r="C8" s="473"/>
      <c r="D8" s="473"/>
      <c r="E8" s="473"/>
      <c r="F8" s="473"/>
      <c r="G8" s="473"/>
      <c r="H8" s="473"/>
      <c r="I8" s="474"/>
      <c r="J8" s="447" t="s">
        <v>312</v>
      </c>
      <c r="K8" s="445"/>
      <c r="L8" s="445"/>
      <c r="M8" s="446"/>
      <c r="N8" s="447" t="s">
        <v>313</v>
      </c>
      <c r="O8" s="445"/>
      <c r="P8" s="445"/>
      <c r="Q8" s="446"/>
      <c r="R8" s="447" t="s">
        <v>314</v>
      </c>
      <c r="S8" s="445"/>
      <c r="T8" s="445"/>
      <c r="U8" s="445"/>
      <c r="V8" s="192"/>
      <c r="W8" s="192"/>
      <c r="X8" s="192"/>
      <c r="Y8" s="192"/>
      <c r="Z8" s="192"/>
      <c r="AA8" s="192"/>
      <c r="AB8" s="192"/>
      <c r="AC8" s="193"/>
      <c r="AD8" s="447" t="s">
        <v>287</v>
      </c>
      <c r="AE8" s="445"/>
      <c r="AF8" s="445"/>
      <c r="AG8" s="446"/>
      <c r="AH8" s="447" t="s">
        <v>315</v>
      </c>
      <c r="AI8" s="445"/>
      <c r="AJ8" s="445"/>
      <c r="AK8" s="446"/>
      <c r="AL8" s="447"/>
      <c r="AM8" s="445"/>
      <c r="AN8" s="445"/>
      <c r="AO8" s="446"/>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row>
    <row r="9" spans="1:97" s="21" customFormat="1" ht="130.5" customHeight="1" thickBot="1">
      <c r="A9" s="471"/>
      <c r="B9" s="436"/>
      <c r="C9" s="437"/>
      <c r="D9" s="437"/>
      <c r="E9" s="437"/>
      <c r="F9" s="437"/>
      <c r="G9" s="437"/>
      <c r="H9" s="437"/>
      <c r="I9" s="438"/>
      <c r="J9" s="447" t="s">
        <v>316</v>
      </c>
      <c r="K9" s="445"/>
      <c r="L9" s="445"/>
      <c r="M9" s="446"/>
      <c r="N9" s="447" t="s">
        <v>317</v>
      </c>
      <c r="O9" s="445"/>
      <c r="P9" s="445"/>
      <c r="Q9" s="446"/>
      <c r="R9" s="447" t="s">
        <v>318</v>
      </c>
      <c r="S9" s="445"/>
      <c r="T9" s="445"/>
      <c r="U9" s="446"/>
      <c r="V9" s="447" t="s">
        <v>319</v>
      </c>
      <c r="W9" s="445"/>
      <c r="X9" s="445"/>
      <c r="Y9" s="446"/>
      <c r="Z9" s="447" t="s">
        <v>320</v>
      </c>
      <c r="AA9" s="445"/>
      <c r="AB9" s="445"/>
      <c r="AC9" s="446"/>
      <c r="AD9" s="447" t="s">
        <v>321</v>
      </c>
      <c r="AE9" s="445"/>
      <c r="AF9" s="445"/>
      <c r="AG9" s="446"/>
      <c r="AH9" s="447" t="s">
        <v>322</v>
      </c>
      <c r="AI9" s="445"/>
      <c r="AJ9" s="445"/>
      <c r="AK9" s="446"/>
      <c r="AL9" s="447" t="s">
        <v>288</v>
      </c>
      <c r="AM9" s="445"/>
      <c r="AN9" s="445"/>
      <c r="AO9" s="446"/>
      <c r="AR9" s="104"/>
    </row>
    <row r="10" spans="1:97" s="21" customFormat="1" ht="60.75" customHeight="1" thickBot="1">
      <c r="A10" s="493"/>
      <c r="B10" s="123" t="s">
        <v>306</v>
      </c>
      <c r="C10" s="336" t="s">
        <v>16</v>
      </c>
      <c r="D10" s="234" t="s">
        <v>17</v>
      </c>
      <c r="E10" s="235" t="s">
        <v>18</v>
      </c>
      <c r="F10" s="235" t="s">
        <v>17</v>
      </c>
      <c r="G10" s="236" t="s">
        <v>18</v>
      </c>
      <c r="H10" s="337" t="s">
        <v>19</v>
      </c>
      <c r="I10" s="336" t="s">
        <v>20</v>
      </c>
      <c r="J10" s="123" t="s">
        <v>306</v>
      </c>
      <c r="K10" s="123" t="s">
        <v>16</v>
      </c>
      <c r="L10" s="123" t="s">
        <v>19</v>
      </c>
      <c r="M10" s="123" t="s">
        <v>20</v>
      </c>
      <c r="N10" s="123" t="s">
        <v>306</v>
      </c>
      <c r="O10" s="123" t="s">
        <v>16</v>
      </c>
      <c r="P10" s="123" t="s">
        <v>19</v>
      </c>
      <c r="Q10" s="123" t="s">
        <v>20</v>
      </c>
      <c r="R10" s="123" t="s">
        <v>306</v>
      </c>
      <c r="S10" s="123" t="s">
        <v>16</v>
      </c>
      <c r="T10" s="123" t="s">
        <v>19</v>
      </c>
      <c r="U10" s="123" t="s">
        <v>20</v>
      </c>
      <c r="V10" s="123" t="s">
        <v>306</v>
      </c>
      <c r="W10" s="123" t="s">
        <v>16</v>
      </c>
      <c r="X10" s="123" t="s">
        <v>19</v>
      </c>
      <c r="Y10" s="123" t="s">
        <v>20</v>
      </c>
      <c r="Z10" s="123" t="s">
        <v>306</v>
      </c>
      <c r="AA10" s="123" t="s">
        <v>16</v>
      </c>
      <c r="AB10" s="123" t="s">
        <v>19</v>
      </c>
      <c r="AC10" s="123" t="s">
        <v>20</v>
      </c>
      <c r="AD10" s="123" t="s">
        <v>306</v>
      </c>
      <c r="AE10" s="123" t="s">
        <v>16</v>
      </c>
      <c r="AF10" s="123" t="s">
        <v>19</v>
      </c>
      <c r="AG10" s="123" t="s">
        <v>20</v>
      </c>
      <c r="AH10" s="123" t="s">
        <v>306</v>
      </c>
      <c r="AI10" s="340" t="s">
        <v>16</v>
      </c>
      <c r="AJ10" s="123" t="s">
        <v>19</v>
      </c>
      <c r="AK10" s="123" t="s">
        <v>20</v>
      </c>
      <c r="AL10" s="339" t="s">
        <v>306</v>
      </c>
      <c r="AM10" s="123" t="s">
        <v>16</v>
      </c>
      <c r="AN10" s="123" t="s">
        <v>19</v>
      </c>
      <c r="AO10" s="123" t="s">
        <v>20</v>
      </c>
      <c r="AR10" s="104"/>
    </row>
    <row r="11" spans="1:97" s="242" customFormat="1" ht="20.25" customHeight="1" thickBot="1">
      <c r="A11" s="237"/>
      <c r="B11" s="237"/>
      <c r="C11" s="238"/>
      <c r="D11" s="239"/>
      <c r="E11" s="240"/>
      <c r="F11" s="239"/>
      <c r="G11" s="240"/>
      <c r="H11" s="241"/>
      <c r="I11" s="238"/>
      <c r="J11" s="427" t="s">
        <v>323</v>
      </c>
      <c r="K11" s="428"/>
      <c r="L11" s="428"/>
      <c r="M11" s="429"/>
      <c r="N11" s="427" t="s">
        <v>289</v>
      </c>
      <c r="O11" s="428"/>
      <c r="P11" s="428"/>
      <c r="Q11" s="429"/>
      <c r="R11" s="341"/>
      <c r="S11" s="427" t="s">
        <v>324</v>
      </c>
      <c r="T11" s="428"/>
      <c r="U11" s="429"/>
      <c r="V11" s="427" t="s">
        <v>325</v>
      </c>
      <c r="W11" s="428"/>
      <c r="X11" s="428"/>
      <c r="Y11" s="429"/>
      <c r="Z11" s="427" t="s">
        <v>326</v>
      </c>
      <c r="AA11" s="428"/>
      <c r="AB11" s="428"/>
      <c r="AC11" s="429"/>
      <c r="AD11" s="427" t="s">
        <v>290</v>
      </c>
      <c r="AE11" s="428"/>
      <c r="AF11" s="428"/>
      <c r="AG11" s="429"/>
      <c r="AH11" s="427" t="s">
        <v>327</v>
      </c>
      <c r="AI11" s="428"/>
      <c r="AJ11" s="428"/>
      <c r="AK11" s="429"/>
      <c r="AL11" s="427" t="s">
        <v>291</v>
      </c>
      <c r="AM11" s="428"/>
      <c r="AN11" s="428"/>
      <c r="AO11" s="429"/>
    </row>
    <row r="12" spans="1:97" s="21" customFormat="1" ht="21.75" customHeight="1">
      <c r="A12" s="128" t="s">
        <v>29</v>
      </c>
      <c r="B12" s="243">
        <f>AH12+R12+V12+N12+AD12+Z12+AL12</f>
        <v>0</v>
      </c>
      <c r="C12" s="243">
        <f>AI12+S12+W12+O12+AE12+AA12+AM12</f>
        <v>0</v>
      </c>
      <c r="D12" s="130">
        <f>'[3]Исполнение для администрации_КБ'!W14</f>
        <v>0</v>
      </c>
      <c r="E12" s="131">
        <f>D12-C12</f>
        <v>0</v>
      </c>
      <c r="F12" s="130">
        <f>'[3]Исполнение для администрации_КБ'!X14</f>
        <v>0</v>
      </c>
      <c r="G12" s="131">
        <f>F12-H12</f>
        <v>0</v>
      </c>
      <c r="H12" s="132">
        <f>AJ12+T12+X12+P12+AF12+AB12+AN12</f>
        <v>0</v>
      </c>
      <c r="I12" s="133">
        <f t="shared" ref="I12:I30" si="0">IF(ISERROR(H12/C12*100),,H12/C12*100)</f>
        <v>0</v>
      </c>
      <c r="J12" s="354"/>
      <c r="K12" s="134"/>
      <c r="L12" s="134"/>
      <c r="M12" s="199">
        <f>IF(ISERROR(L12/K12*100),,L12/K12*100)</f>
        <v>0</v>
      </c>
      <c r="N12" s="354"/>
      <c r="O12" s="134">
        <f>('[4]Проверочная  таблица'!SH12+'[4]Проверочная  таблица'!SI12)/1000</f>
        <v>0</v>
      </c>
      <c r="P12" s="134">
        <f>('[4]Проверочная  таблица'!SP12+'[4]Проверочная  таблица'!SQ12)/1000</f>
        <v>0</v>
      </c>
      <c r="Q12" s="199">
        <f>IF(ISERROR(P12/O12*100),,P12/O12*100)</f>
        <v>0</v>
      </c>
      <c r="R12" s="354"/>
      <c r="S12" s="134">
        <f>('[4]Проверочная  таблица'!SF12+'[4]Проверочная  таблица'!SG12)/1000</f>
        <v>0</v>
      </c>
      <c r="T12" s="134">
        <f>('[4]Проверочная  таблица'!SN12+'[4]Проверочная  таблица'!SO12)/1000</f>
        <v>0</v>
      </c>
      <c r="U12" s="199">
        <f>IF(ISERROR(T12/S12*100),,T12/S12*100)</f>
        <v>0</v>
      </c>
      <c r="V12" s="354"/>
      <c r="W12" s="134">
        <f>'[4]Проверочная  таблица'!SL12/1000</f>
        <v>0</v>
      </c>
      <c r="X12" s="134">
        <f>'[4]Проверочная  таблица'!ST12/1000</f>
        <v>0</v>
      </c>
      <c r="Y12" s="199">
        <f>IF(ISERROR(X12/W12*100),,X12/W12*100)</f>
        <v>0</v>
      </c>
      <c r="Z12" s="354"/>
      <c r="AA12" s="134">
        <f>('[4]Проверочная  таблица'!SJ12+'[4]Проверочная  таблица'!SK12)/1000</f>
        <v>0</v>
      </c>
      <c r="AB12" s="134">
        <f>('[4]Проверочная  таблица'!SR12+'[4]Проверочная  таблица'!SS12)/1000</f>
        <v>0</v>
      </c>
      <c r="AC12" s="199">
        <f>IF(ISERROR(AB12/AA12*100),,AB12/AA12*100)</f>
        <v>0</v>
      </c>
      <c r="AD12" s="354"/>
      <c r="AE12" s="134">
        <f>('[4]Проверочная  таблица'!SV12+'[4]Проверочная  таблица'!SZ12)/1000</f>
        <v>0</v>
      </c>
      <c r="AF12" s="134">
        <f>('[4]Проверочная  таблица'!SX12+'[4]Проверочная  таблица'!TB12)/1000</f>
        <v>0</v>
      </c>
      <c r="AG12" s="199">
        <f>IF(ISERROR(AF12/AE12*100),,AF12/AE12*100)</f>
        <v>0</v>
      </c>
      <c r="AH12" s="354"/>
      <c r="AI12" s="134">
        <f>('[4]Проверочная  таблица'!TH12+'[4]Проверочная  таблица'!TL12)/1000</f>
        <v>0</v>
      </c>
      <c r="AJ12" s="134">
        <f>('[4]Проверочная  таблица'!TJ12+'[4]Проверочная  таблица'!TN12)/1000</f>
        <v>0</v>
      </c>
      <c r="AK12" s="199">
        <f>IF(ISERROR(AJ12/AI12*100),,AJ12/AI12*100)</f>
        <v>0</v>
      </c>
      <c r="AL12" s="354"/>
      <c r="AM12" s="134">
        <f>'[4]Проверочная  таблица'!RY12/1000</f>
        <v>0</v>
      </c>
      <c r="AN12" s="134">
        <f>'[4]Проверочная  таблица'!RZ12/1000</f>
        <v>0</v>
      </c>
      <c r="AO12" s="199">
        <f>IF(ISERROR(AN12/AM12*100),,AN12/AM12*100)</f>
        <v>0</v>
      </c>
    </row>
    <row r="13" spans="1:97" s="21" customFormat="1" ht="21.75" customHeight="1">
      <c r="A13" s="135" t="s">
        <v>30</v>
      </c>
      <c r="B13" s="243">
        <f t="shared" ref="B13:C29" si="1">AH13+R13+V13+N13+AD13+Z13+AL13</f>
        <v>0</v>
      </c>
      <c r="C13" s="243">
        <f t="shared" si="1"/>
        <v>20000</v>
      </c>
      <c r="D13" s="130">
        <f>'[3]Исполнение для администрации_КБ'!W15</f>
        <v>20000</v>
      </c>
      <c r="E13" s="131">
        <f t="shared" ref="E13:E29" si="2">D13-C13</f>
        <v>0</v>
      </c>
      <c r="F13" s="130">
        <f>'[3]Исполнение для администрации_КБ'!X15</f>
        <v>20000</v>
      </c>
      <c r="G13" s="131">
        <f t="shared" ref="G13:G29" si="3">F13-H13</f>
        <v>0</v>
      </c>
      <c r="H13" s="132">
        <f t="shared" ref="H13:H29" si="4">AJ13+T13+X13+P13+AF13+AB13+AN13</f>
        <v>20000</v>
      </c>
      <c r="I13" s="133">
        <f t="shared" si="0"/>
        <v>100</v>
      </c>
      <c r="J13" s="354"/>
      <c r="K13" s="134"/>
      <c r="L13" s="134"/>
      <c r="M13" s="199">
        <f t="shared" ref="M13:M29" si="5">IF(ISERROR(L13/K13*100),,L13/K13*100)</f>
        <v>0</v>
      </c>
      <c r="N13" s="354"/>
      <c r="O13" s="134">
        <f>('[4]Проверочная  таблица'!SH13+'[4]Проверочная  таблица'!SI13)/1000</f>
        <v>0</v>
      </c>
      <c r="P13" s="134">
        <f>('[4]Проверочная  таблица'!SP13+'[4]Проверочная  таблица'!SQ13)/1000</f>
        <v>0</v>
      </c>
      <c r="Q13" s="199">
        <f t="shared" ref="Q13:Q29" si="6">IF(ISERROR(P13/O13*100),,P13/O13*100)</f>
        <v>0</v>
      </c>
      <c r="R13" s="354"/>
      <c r="S13" s="134">
        <f>('[4]Проверочная  таблица'!SF13+'[4]Проверочная  таблица'!SG13)/1000</f>
        <v>0</v>
      </c>
      <c r="T13" s="134">
        <f>('[4]Проверочная  таблица'!SN13+'[4]Проверочная  таблица'!SO13)/1000</f>
        <v>0</v>
      </c>
      <c r="U13" s="199">
        <f t="shared" ref="U13:U29" si="7">IF(ISERROR(T13/S13*100),,T13/S13*100)</f>
        <v>0</v>
      </c>
      <c r="V13" s="354"/>
      <c r="W13" s="134">
        <f>'[4]Проверочная  таблица'!SL13/1000</f>
        <v>0</v>
      </c>
      <c r="X13" s="134">
        <f>'[4]Проверочная  таблица'!ST13/1000</f>
        <v>0</v>
      </c>
      <c r="Y13" s="199">
        <f t="shared" ref="Y13:Y29" si="8">IF(ISERROR(X13/W13*100),,X13/W13*100)</f>
        <v>0</v>
      </c>
      <c r="Z13" s="354"/>
      <c r="AA13" s="134">
        <f>('[4]Проверочная  таблица'!SJ13+'[4]Проверочная  таблица'!SK13)/1000</f>
        <v>0</v>
      </c>
      <c r="AB13" s="134">
        <f>('[4]Проверочная  таблица'!SR13+'[4]Проверочная  таблица'!SS13)/1000</f>
        <v>0</v>
      </c>
      <c r="AC13" s="199">
        <f t="shared" ref="AC13:AC29" si="9">IF(ISERROR(AB13/AA13*100),,AB13/AA13*100)</f>
        <v>0</v>
      </c>
      <c r="AD13" s="354"/>
      <c r="AE13" s="134">
        <f>('[4]Проверочная  таблица'!SV13+'[4]Проверочная  таблица'!SZ13)/1000</f>
        <v>0</v>
      </c>
      <c r="AF13" s="134">
        <f>('[4]Проверочная  таблица'!SX13+'[4]Проверочная  таблица'!TB13)/1000</f>
        <v>0</v>
      </c>
      <c r="AG13" s="199">
        <f t="shared" ref="AG13:AG29" si="10">IF(ISERROR(AF13/AE13*100),,AF13/AE13*100)</f>
        <v>0</v>
      </c>
      <c r="AH13" s="354"/>
      <c r="AI13" s="134">
        <f>('[4]Проверочная  таблица'!TH13+'[4]Проверочная  таблица'!TL13)/1000</f>
        <v>20000</v>
      </c>
      <c r="AJ13" s="134">
        <f>('[4]Проверочная  таблица'!TJ13+'[4]Проверочная  таблица'!TN13)/1000</f>
        <v>20000</v>
      </c>
      <c r="AK13" s="199">
        <f t="shared" ref="AK13:AK29" si="11">IF(ISERROR(AJ13/AI13*100),,AJ13/AI13*100)</f>
        <v>100</v>
      </c>
      <c r="AL13" s="354"/>
      <c r="AM13" s="134">
        <f>'[4]Проверочная  таблица'!RY13/1000</f>
        <v>0</v>
      </c>
      <c r="AN13" s="134">
        <f>'[4]Проверочная  таблица'!RZ13/1000</f>
        <v>0</v>
      </c>
      <c r="AO13" s="199">
        <f t="shared" ref="AO13:AO29" si="12">IF(ISERROR(AN13/AM13*100),,AN13/AM13*100)</f>
        <v>0</v>
      </c>
    </row>
    <row r="14" spans="1:97" s="21" customFormat="1" ht="21.75" customHeight="1">
      <c r="A14" s="135" t="s">
        <v>31</v>
      </c>
      <c r="B14" s="243">
        <f t="shared" si="1"/>
        <v>0</v>
      </c>
      <c r="C14" s="243">
        <f t="shared" si="1"/>
        <v>0</v>
      </c>
      <c r="D14" s="130">
        <f>'[3]Исполнение для администрации_КБ'!W16</f>
        <v>0</v>
      </c>
      <c r="E14" s="131">
        <f t="shared" si="2"/>
        <v>0</v>
      </c>
      <c r="F14" s="130">
        <f>'[3]Исполнение для администрации_КБ'!X16</f>
        <v>0</v>
      </c>
      <c r="G14" s="131">
        <f t="shared" si="3"/>
        <v>0</v>
      </c>
      <c r="H14" s="132">
        <f t="shared" si="4"/>
        <v>0</v>
      </c>
      <c r="I14" s="136">
        <f t="shared" si="0"/>
        <v>0</v>
      </c>
      <c r="J14" s="355"/>
      <c r="K14" s="134"/>
      <c r="L14" s="134"/>
      <c r="M14" s="199">
        <f t="shared" si="5"/>
        <v>0</v>
      </c>
      <c r="N14" s="355"/>
      <c r="O14" s="134">
        <f>('[4]Проверочная  таблица'!SH14+'[4]Проверочная  таблица'!SI14)/1000</f>
        <v>0</v>
      </c>
      <c r="P14" s="134">
        <f>('[4]Проверочная  таблица'!SP14+'[4]Проверочная  таблица'!SQ14)/1000</f>
        <v>0</v>
      </c>
      <c r="Q14" s="199">
        <f t="shared" si="6"/>
        <v>0</v>
      </c>
      <c r="R14" s="354"/>
      <c r="S14" s="134">
        <f>('[4]Проверочная  таблица'!SF14+'[4]Проверочная  таблица'!SG14)/1000</f>
        <v>0</v>
      </c>
      <c r="T14" s="134">
        <f>('[4]Проверочная  таблица'!SN14+'[4]Проверочная  таблица'!SO14)/1000</f>
        <v>0</v>
      </c>
      <c r="U14" s="199">
        <f t="shared" si="7"/>
        <v>0</v>
      </c>
      <c r="V14" s="354"/>
      <c r="W14" s="134">
        <f>'[4]Проверочная  таблица'!SL14/1000</f>
        <v>0</v>
      </c>
      <c r="X14" s="134">
        <f>'[4]Проверочная  таблица'!ST14/1000</f>
        <v>0</v>
      </c>
      <c r="Y14" s="199">
        <f t="shared" si="8"/>
        <v>0</v>
      </c>
      <c r="Z14" s="354"/>
      <c r="AA14" s="134">
        <f>('[4]Проверочная  таблица'!SJ14+'[4]Проверочная  таблица'!SK14)/1000</f>
        <v>0</v>
      </c>
      <c r="AB14" s="134">
        <f>('[4]Проверочная  таблица'!SR14+'[4]Проверочная  таблица'!SS14)/1000</f>
        <v>0</v>
      </c>
      <c r="AC14" s="199">
        <f t="shared" si="9"/>
        <v>0</v>
      </c>
      <c r="AD14" s="354"/>
      <c r="AE14" s="134">
        <f>('[4]Проверочная  таблица'!SV14+'[4]Проверочная  таблица'!SZ14)/1000</f>
        <v>0</v>
      </c>
      <c r="AF14" s="134">
        <f>('[4]Проверочная  таблица'!SX14+'[4]Проверочная  таблица'!TB14)/1000</f>
        <v>0</v>
      </c>
      <c r="AG14" s="199">
        <f t="shared" si="10"/>
        <v>0</v>
      </c>
      <c r="AH14" s="354"/>
      <c r="AI14" s="134">
        <f>('[4]Проверочная  таблица'!TH14+'[4]Проверочная  таблица'!TL14)/1000</f>
        <v>0</v>
      </c>
      <c r="AJ14" s="134">
        <f>('[4]Проверочная  таблица'!TJ14+'[4]Проверочная  таблица'!TN14)/1000</f>
        <v>0</v>
      </c>
      <c r="AK14" s="199">
        <f t="shared" si="11"/>
        <v>0</v>
      </c>
      <c r="AL14" s="354"/>
      <c r="AM14" s="134">
        <f>'[4]Проверочная  таблица'!RY14/1000</f>
        <v>0</v>
      </c>
      <c r="AN14" s="134">
        <f>'[4]Проверочная  таблица'!RZ14/1000</f>
        <v>0</v>
      </c>
      <c r="AO14" s="199">
        <f t="shared" si="12"/>
        <v>0</v>
      </c>
    </row>
    <row r="15" spans="1:97" s="21" customFormat="1" ht="21.75" customHeight="1">
      <c r="A15" s="135" t="s">
        <v>32</v>
      </c>
      <c r="B15" s="243">
        <f t="shared" si="1"/>
        <v>0</v>
      </c>
      <c r="C15" s="243">
        <f t="shared" si="1"/>
        <v>0</v>
      </c>
      <c r="D15" s="130">
        <f>'[3]Исполнение для администрации_КБ'!W17</f>
        <v>0</v>
      </c>
      <c r="E15" s="131">
        <f t="shared" si="2"/>
        <v>0</v>
      </c>
      <c r="F15" s="130">
        <f>'[3]Исполнение для администрации_КБ'!X17</f>
        <v>0</v>
      </c>
      <c r="G15" s="131">
        <f t="shared" si="3"/>
        <v>0</v>
      </c>
      <c r="H15" s="132">
        <f t="shared" si="4"/>
        <v>0</v>
      </c>
      <c r="I15" s="136">
        <f t="shared" si="0"/>
        <v>0</v>
      </c>
      <c r="J15" s="355"/>
      <c r="K15" s="134"/>
      <c r="L15" s="134"/>
      <c r="M15" s="199">
        <f t="shared" si="5"/>
        <v>0</v>
      </c>
      <c r="N15" s="355"/>
      <c r="O15" s="134">
        <f>('[4]Проверочная  таблица'!SH15+'[4]Проверочная  таблица'!SI15)/1000</f>
        <v>0</v>
      </c>
      <c r="P15" s="134">
        <f>('[4]Проверочная  таблица'!SP15+'[4]Проверочная  таблица'!SQ15)/1000</f>
        <v>0</v>
      </c>
      <c r="Q15" s="199">
        <f t="shared" si="6"/>
        <v>0</v>
      </c>
      <c r="R15" s="354"/>
      <c r="S15" s="134">
        <f>('[4]Проверочная  таблица'!SF15+'[4]Проверочная  таблица'!SG15)/1000</f>
        <v>0</v>
      </c>
      <c r="T15" s="134">
        <f>('[4]Проверочная  таблица'!SN15+'[4]Проверочная  таблица'!SO15)/1000</f>
        <v>0</v>
      </c>
      <c r="U15" s="199">
        <f t="shared" si="7"/>
        <v>0</v>
      </c>
      <c r="V15" s="354"/>
      <c r="W15" s="134">
        <f>'[4]Проверочная  таблица'!SL15/1000</f>
        <v>0</v>
      </c>
      <c r="X15" s="134">
        <f>'[4]Проверочная  таблица'!ST15/1000</f>
        <v>0</v>
      </c>
      <c r="Y15" s="199">
        <f t="shared" si="8"/>
        <v>0</v>
      </c>
      <c r="Z15" s="354"/>
      <c r="AA15" s="134">
        <f>('[4]Проверочная  таблица'!SJ15+'[4]Проверочная  таблица'!SK15)/1000</f>
        <v>0</v>
      </c>
      <c r="AB15" s="134">
        <f>('[4]Проверочная  таблица'!SR15+'[4]Проверочная  таблица'!SS15)/1000</f>
        <v>0</v>
      </c>
      <c r="AC15" s="199">
        <f t="shared" si="9"/>
        <v>0</v>
      </c>
      <c r="AD15" s="354"/>
      <c r="AE15" s="134">
        <f>('[4]Проверочная  таблица'!SV15+'[4]Проверочная  таблица'!SZ15)/1000</f>
        <v>0</v>
      </c>
      <c r="AF15" s="134">
        <f>('[4]Проверочная  таблица'!SX15+'[4]Проверочная  таблица'!TB15)/1000</f>
        <v>0</v>
      </c>
      <c r="AG15" s="199">
        <f t="shared" si="10"/>
        <v>0</v>
      </c>
      <c r="AH15" s="354"/>
      <c r="AI15" s="134">
        <f>('[4]Проверочная  таблица'!TH15+'[4]Проверочная  таблица'!TL15)/1000</f>
        <v>0</v>
      </c>
      <c r="AJ15" s="134">
        <f>('[4]Проверочная  таблица'!TJ15+'[4]Проверочная  таблица'!TN15)/1000</f>
        <v>0</v>
      </c>
      <c r="AK15" s="199">
        <f t="shared" si="11"/>
        <v>0</v>
      </c>
      <c r="AL15" s="354"/>
      <c r="AM15" s="134">
        <f>'[4]Проверочная  таблица'!RY15/1000</f>
        <v>0</v>
      </c>
      <c r="AN15" s="134">
        <f>'[4]Проверочная  таблица'!RZ15/1000</f>
        <v>0</v>
      </c>
      <c r="AO15" s="199">
        <f t="shared" si="12"/>
        <v>0</v>
      </c>
    </row>
    <row r="16" spans="1:97" s="21" customFormat="1" ht="21.75" customHeight="1">
      <c r="A16" s="135" t="s">
        <v>33</v>
      </c>
      <c r="B16" s="243">
        <f t="shared" si="1"/>
        <v>0</v>
      </c>
      <c r="C16" s="243">
        <f t="shared" si="1"/>
        <v>720</v>
      </c>
      <c r="D16" s="130">
        <f>'[3]Исполнение для администрации_КБ'!W18</f>
        <v>720</v>
      </c>
      <c r="E16" s="131">
        <f t="shared" si="2"/>
        <v>0</v>
      </c>
      <c r="F16" s="130">
        <f>'[3]Исполнение для администрации_КБ'!X18</f>
        <v>720</v>
      </c>
      <c r="G16" s="131">
        <f t="shared" si="3"/>
        <v>0</v>
      </c>
      <c r="H16" s="132">
        <f t="shared" si="4"/>
        <v>720</v>
      </c>
      <c r="I16" s="136">
        <f t="shared" si="0"/>
        <v>100</v>
      </c>
      <c r="J16" s="355"/>
      <c r="K16" s="134"/>
      <c r="L16" s="134"/>
      <c r="M16" s="199">
        <f t="shared" si="5"/>
        <v>0</v>
      </c>
      <c r="N16" s="355"/>
      <c r="O16" s="134">
        <f>('[4]Проверочная  таблица'!SH16+'[4]Проверочная  таблица'!SI16)/1000</f>
        <v>0</v>
      </c>
      <c r="P16" s="134">
        <f>('[4]Проверочная  таблица'!SP16+'[4]Проверочная  таблица'!SQ16)/1000</f>
        <v>0</v>
      </c>
      <c r="Q16" s="199">
        <f t="shared" si="6"/>
        <v>0</v>
      </c>
      <c r="R16" s="354"/>
      <c r="S16" s="134">
        <f>('[4]Проверочная  таблица'!SF16+'[4]Проверочная  таблица'!SG16)/1000</f>
        <v>0</v>
      </c>
      <c r="T16" s="134">
        <f>('[4]Проверочная  таблица'!SN16+'[4]Проверочная  таблица'!SO16)/1000</f>
        <v>0</v>
      </c>
      <c r="U16" s="199">
        <f t="shared" si="7"/>
        <v>0</v>
      </c>
      <c r="V16" s="354"/>
      <c r="W16" s="134">
        <f>'[4]Проверочная  таблица'!SL16/1000</f>
        <v>0</v>
      </c>
      <c r="X16" s="134">
        <f>'[4]Проверочная  таблица'!ST16/1000</f>
        <v>0</v>
      </c>
      <c r="Y16" s="199">
        <f t="shared" si="8"/>
        <v>0</v>
      </c>
      <c r="Z16" s="354"/>
      <c r="AA16" s="134">
        <f>('[4]Проверочная  таблица'!SJ16+'[4]Проверочная  таблица'!SK16)/1000</f>
        <v>0</v>
      </c>
      <c r="AB16" s="134">
        <f>('[4]Проверочная  таблица'!SR16+'[4]Проверочная  таблица'!SS16)/1000</f>
        <v>0</v>
      </c>
      <c r="AC16" s="199">
        <f t="shared" si="9"/>
        <v>0</v>
      </c>
      <c r="AD16" s="354"/>
      <c r="AE16" s="134">
        <f>('[4]Проверочная  таблица'!SV16+'[4]Проверочная  таблица'!SZ16)/1000</f>
        <v>0</v>
      </c>
      <c r="AF16" s="134">
        <f>('[4]Проверочная  таблица'!SX16+'[4]Проверочная  таблица'!TB16)/1000</f>
        <v>0</v>
      </c>
      <c r="AG16" s="199">
        <f t="shared" si="10"/>
        <v>0</v>
      </c>
      <c r="AH16" s="354"/>
      <c r="AI16" s="134">
        <f>('[4]Проверочная  таблица'!TH16+'[4]Проверочная  таблица'!TL16)/1000</f>
        <v>0</v>
      </c>
      <c r="AJ16" s="134">
        <f>('[4]Проверочная  таблица'!TJ16+'[4]Проверочная  таблица'!TN16)/1000</f>
        <v>0</v>
      </c>
      <c r="AK16" s="199">
        <f t="shared" si="11"/>
        <v>0</v>
      </c>
      <c r="AL16" s="354"/>
      <c r="AM16" s="134">
        <f>'[4]Проверочная  таблица'!RY16/1000</f>
        <v>720</v>
      </c>
      <c r="AN16" s="134">
        <f>'[4]Проверочная  таблица'!RZ16/1000</f>
        <v>720</v>
      </c>
      <c r="AO16" s="199">
        <f t="shared" si="12"/>
        <v>100</v>
      </c>
    </row>
    <row r="17" spans="1:41" s="21" customFormat="1" ht="21.75" customHeight="1">
      <c r="A17" s="135" t="s">
        <v>34</v>
      </c>
      <c r="B17" s="243">
        <f t="shared" si="1"/>
        <v>0</v>
      </c>
      <c r="C17" s="243">
        <f t="shared" si="1"/>
        <v>0</v>
      </c>
      <c r="D17" s="130">
        <f>'[3]Исполнение для администрации_КБ'!W19</f>
        <v>0</v>
      </c>
      <c r="E17" s="131">
        <f t="shared" si="2"/>
        <v>0</v>
      </c>
      <c r="F17" s="130">
        <f>'[3]Исполнение для администрации_КБ'!X19</f>
        <v>0</v>
      </c>
      <c r="G17" s="131">
        <f t="shared" si="3"/>
        <v>0</v>
      </c>
      <c r="H17" s="132">
        <f t="shared" si="4"/>
        <v>0</v>
      </c>
      <c r="I17" s="136">
        <f t="shared" si="0"/>
        <v>0</v>
      </c>
      <c r="J17" s="355"/>
      <c r="K17" s="134"/>
      <c r="L17" s="134"/>
      <c r="M17" s="199">
        <f t="shared" si="5"/>
        <v>0</v>
      </c>
      <c r="N17" s="355"/>
      <c r="O17" s="134">
        <f>('[4]Проверочная  таблица'!SH17+'[4]Проверочная  таблица'!SI17)/1000</f>
        <v>0</v>
      </c>
      <c r="P17" s="134">
        <f>('[4]Проверочная  таблица'!SP17+'[4]Проверочная  таблица'!SQ17)/1000</f>
        <v>0</v>
      </c>
      <c r="Q17" s="199">
        <f t="shared" si="6"/>
        <v>0</v>
      </c>
      <c r="R17" s="354"/>
      <c r="S17" s="134">
        <f>('[4]Проверочная  таблица'!SF17+'[4]Проверочная  таблица'!SG17)/1000</f>
        <v>0</v>
      </c>
      <c r="T17" s="134">
        <f>('[4]Проверочная  таблица'!SN17+'[4]Проверочная  таблица'!SO17)/1000</f>
        <v>0</v>
      </c>
      <c r="U17" s="199">
        <f t="shared" si="7"/>
        <v>0</v>
      </c>
      <c r="V17" s="354"/>
      <c r="W17" s="134">
        <f>'[4]Проверочная  таблица'!SL17/1000</f>
        <v>0</v>
      </c>
      <c r="X17" s="134">
        <f>'[4]Проверочная  таблица'!ST17/1000</f>
        <v>0</v>
      </c>
      <c r="Y17" s="199">
        <f t="shared" si="8"/>
        <v>0</v>
      </c>
      <c r="Z17" s="354"/>
      <c r="AA17" s="134">
        <f>('[4]Проверочная  таблица'!SJ17+'[4]Проверочная  таблица'!SK17)/1000</f>
        <v>0</v>
      </c>
      <c r="AB17" s="134">
        <f>('[4]Проверочная  таблица'!SR17+'[4]Проверочная  таблица'!SS17)/1000</f>
        <v>0</v>
      </c>
      <c r="AC17" s="199">
        <f t="shared" si="9"/>
        <v>0</v>
      </c>
      <c r="AD17" s="354"/>
      <c r="AE17" s="134">
        <f>('[4]Проверочная  таблица'!SV17+'[4]Проверочная  таблица'!SZ17)/1000</f>
        <v>0</v>
      </c>
      <c r="AF17" s="134">
        <f>('[4]Проверочная  таблица'!SX17+'[4]Проверочная  таблица'!TB17)/1000</f>
        <v>0</v>
      </c>
      <c r="AG17" s="199">
        <f t="shared" si="10"/>
        <v>0</v>
      </c>
      <c r="AH17" s="354"/>
      <c r="AI17" s="134">
        <f>('[4]Проверочная  таблица'!TH17+'[4]Проверочная  таблица'!TL17)/1000</f>
        <v>0</v>
      </c>
      <c r="AJ17" s="134">
        <f>('[4]Проверочная  таблица'!TJ17+'[4]Проверочная  таблица'!TN17)/1000</f>
        <v>0</v>
      </c>
      <c r="AK17" s="199">
        <f t="shared" si="11"/>
        <v>0</v>
      </c>
      <c r="AL17" s="354"/>
      <c r="AM17" s="134">
        <f>'[4]Проверочная  таблица'!RY17/1000</f>
        <v>0</v>
      </c>
      <c r="AN17" s="134">
        <f>'[4]Проверочная  таблица'!RZ17/1000</f>
        <v>0</v>
      </c>
      <c r="AO17" s="199">
        <f t="shared" si="12"/>
        <v>0</v>
      </c>
    </row>
    <row r="18" spans="1:41" s="21" customFormat="1" ht="21.75" customHeight="1">
      <c r="A18" s="135" t="s">
        <v>35</v>
      </c>
      <c r="B18" s="243">
        <f t="shared" si="1"/>
        <v>0</v>
      </c>
      <c r="C18" s="243">
        <f t="shared" si="1"/>
        <v>0</v>
      </c>
      <c r="D18" s="130">
        <f>'[3]Исполнение для администрации_КБ'!W20</f>
        <v>0</v>
      </c>
      <c r="E18" s="131">
        <f t="shared" si="2"/>
        <v>0</v>
      </c>
      <c r="F18" s="130">
        <f>'[3]Исполнение для администрации_КБ'!X20</f>
        <v>0</v>
      </c>
      <c r="G18" s="131">
        <f t="shared" si="3"/>
        <v>0</v>
      </c>
      <c r="H18" s="132">
        <f t="shared" si="4"/>
        <v>0</v>
      </c>
      <c r="I18" s="136">
        <f t="shared" si="0"/>
        <v>0</v>
      </c>
      <c r="J18" s="355"/>
      <c r="K18" s="134"/>
      <c r="L18" s="134"/>
      <c r="M18" s="199">
        <f t="shared" si="5"/>
        <v>0</v>
      </c>
      <c r="N18" s="355"/>
      <c r="O18" s="134">
        <f>('[4]Проверочная  таблица'!SH18+'[4]Проверочная  таблица'!SI18)/1000</f>
        <v>0</v>
      </c>
      <c r="P18" s="134">
        <f>('[4]Проверочная  таблица'!SP18+'[4]Проверочная  таблица'!SQ18)/1000</f>
        <v>0</v>
      </c>
      <c r="Q18" s="199">
        <f t="shared" si="6"/>
        <v>0</v>
      </c>
      <c r="R18" s="354"/>
      <c r="S18" s="134">
        <f>('[4]Проверочная  таблица'!SF18+'[4]Проверочная  таблица'!SG18)/1000</f>
        <v>0</v>
      </c>
      <c r="T18" s="134">
        <f>('[4]Проверочная  таблица'!SN18+'[4]Проверочная  таблица'!SO18)/1000</f>
        <v>0</v>
      </c>
      <c r="U18" s="199">
        <f t="shared" si="7"/>
        <v>0</v>
      </c>
      <c r="V18" s="354"/>
      <c r="W18" s="134">
        <f>'[4]Проверочная  таблица'!SL18/1000</f>
        <v>0</v>
      </c>
      <c r="X18" s="134">
        <f>'[4]Проверочная  таблица'!ST18/1000</f>
        <v>0</v>
      </c>
      <c r="Y18" s="199">
        <f t="shared" si="8"/>
        <v>0</v>
      </c>
      <c r="Z18" s="354"/>
      <c r="AA18" s="134">
        <f>('[4]Проверочная  таблица'!SJ18+'[4]Проверочная  таблица'!SK18)/1000</f>
        <v>0</v>
      </c>
      <c r="AB18" s="134">
        <f>('[4]Проверочная  таблица'!SR18+'[4]Проверочная  таблица'!SS18)/1000</f>
        <v>0</v>
      </c>
      <c r="AC18" s="199">
        <f t="shared" si="9"/>
        <v>0</v>
      </c>
      <c r="AD18" s="354"/>
      <c r="AE18" s="134">
        <f>('[4]Проверочная  таблица'!SV18+'[4]Проверочная  таблица'!SZ18)/1000</f>
        <v>0</v>
      </c>
      <c r="AF18" s="134">
        <f>('[4]Проверочная  таблица'!SX18+'[4]Проверочная  таблица'!TB18)/1000</f>
        <v>0</v>
      </c>
      <c r="AG18" s="199">
        <f t="shared" si="10"/>
        <v>0</v>
      </c>
      <c r="AH18" s="354"/>
      <c r="AI18" s="134">
        <f>('[4]Проверочная  таблица'!TH18+'[4]Проверочная  таблица'!TL18)/1000</f>
        <v>0</v>
      </c>
      <c r="AJ18" s="134">
        <f>('[4]Проверочная  таблица'!TJ18+'[4]Проверочная  таблица'!TN18)/1000</f>
        <v>0</v>
      </c>
      <c r="AK18" s="199">
        <f t="shared" si="11"/>
        <v>0</v>
      </c>
      <c r="AL18" s="354"/>
      <c r="AM18" s="134">
        <f>'[4]Проверочная  таблица'!RY18/1000</f>
        <v>0</v>
      </c>
      <c r="AN18" s="134">
        <f>'[4]Проверочная  таблица'!RZ18/1000</f>
        <v>0</v>
      </c>
      <c r="AO18" s="199">
        <f t="shared" si="12"/>
        <v>0</v>
      </c>
    </row>
    <row r="19" spans="1:41" s="21" customFormat="1" ht="21.75" customHeight="1">
      <c r="A19" s="135" t="s">
        <v>36</v>
      </c>
      <c r="B19" s="243">
        <f t="shared" si="1"/>
        <v>0</v>
      </c>
      <c r="C19" s="243">
        <f t="shared" si="1"/>
        <v>0</v>
      </c>
      <c r="D19" s="130">
        <f>'[3]Исполнение для администрации_КБ'!W21</f>
        <v>0</v>
      </c>
      <c r="E19" s="131">
        <f t="shared" si="2"/>
        <v>0</v>
      </c>
      <c r="F19" s="130">
        <f>'[3]Исполнение для администрации_КБ'!X21</f>
        <v>0</v>
      </c>
      <c r="G19" s="131">
        <f t="shared" si="3"/>
        <v>0</v>
      </c>
      <c r="H19" s="132">
        <f t="shared" si="4"/>
        <v>0</v>
      </c>
      <c r="I19" s="136">
        <f t="shared" si="0"/>
        <v>0</v>
      </c>
      <c r="J19" s="355"/>
      <c r="K19" s="134"/>
      <c r="L19" s="134"/>
      <c r="M19" s="199">
        <f t="shared" si="5"/>
        <v>0</v>
      </c>
      <c r="N19" s="355"/>
      <c r="O19" s="134">
        <f>('[4]Проверочная  таблица'!SH19+'[4]Проверочная  таблица'!SI19)/1000</f>
        <v>0</v>
      </c>
      <c r="P19" s="134">
        <f>('[4]Проверочная  таблица'!SP19+'[4]Проверочная  таблица'!SQ19)/1000</f>
        <v>0</v>
      </c>
      <c r="Q19" s="199">
        <f t="shared" si="6"/>
        <v>0</v>
      </c>
      <c r="R19" s="354"/>
      <c r="S19" s="134">
        <f>('[4]Проверочная  таблица'!SF19+'[4]Проверочная  таблица'!SG19)/1000</f>
        <v>0</v>
      </c>
      <c r="T19" s="134">
        <f>('[4]Проверочная  таблица'!SN19+'[4]Проверочная  таблица'!SO19)/1000</f>
        <v>0</v>
      </c>
      <c r="U19" s="199">
        <f t="shared" si="7"/>
        <v>0</v>
      </c>
      <c r="V19" s="354"/>
      <c r="W19" s="134">
        <f>'[4]Проверочная  таблица'!SL19/1000</f>
        <v>0</v>
      </c>
      <c r="X19" s="134">
        <f>'[4]Проверочная  таблица'!ST19/1000</f>
        <v>0</v>
      </c>
      <c r="Y19" s="199">
        <f t="shared" si="8"/>
        <v>0</v>
      </c>
      <c r="Z19" s="354"/>
      <c r="AA19" s="134">
        <f>('[4]Проверочная  таблица'!SJ19+'[4]Проверочная  таблица'!SK19)/1000</f>
        <v>0</v>
      </c>
      <c r="AB19" s="134">
        <f>('[4]Проверочная  таблица'!SR19+'[4]Проверочная  таблица'!SS19)/1000</f>
        <v>0</v>
      </c>
      <c r="AC19" s="199">
        <f t="shared" si="9"/>
        <v>0</v>
      </c>
      <c r="AD19" s="354"/>
      <c r="AE19" s="134">
        <f>('[4]Проверочная  таблица'!SV19+'[4]Проверочная  таблица'!SZ19)/1000</f>
        <v>0</v>
      </c>
      <c r="AF19" s="134">
        <f>('[4]Проверочная  таблица'!SX19+'[4]Проверочная  таблица'!TB19)/1000</f>
        <v>0</v>
      </c>
      <c r="AG19" s="199">
        <f t="shared" si="10"/>
        <v>0</v>
      </c>
      <c r="AH19" s="354"/>
      <c r="AI19" s="134">
        <f>('[4]Проверочная  таблица'!TH19+'[4]Проверочная  таблица'!TL19)/1000</f>
        <v>0</v>
      </c>
      <c r="AJ19" s="134">
        <f>('[4]Проверочная  таблица'!TJ19+'[4]Проверочная  таблица'!TN19)/1000</f>
        <v>0</v>
      </c>
      <c r="AK19" s="199">
        <f t="shared" si="11"/>
        <v>0</v>
      </c>
      <c r="AL19" s="354"/>
      <c r="AM19" s="134">
        <f>'[4]Проверочная  таблица'!RY19/1000</f>
        <v>0</v>
      </c>
      <c r="AN19" s="134">
        <f>'[4]Проверочная  таблица'!RZ19/1000</f>
        <v>0</v>
      </c>
      <c r="AO19" s="199">
        <f t="shared" si="12"/>
        <v>0</v>
      </c>
    </row>
    <row r="20" spans="1:41" s="21" customFormat="1" ht="21.75" customHeight="1">
      <c r="A20" s="135" t="s">
        <v>37</v>
      </c>
      <c r="B20" s="243">
        <f t="shared" si="1"/>
        <v>0</v>
      </c>
      <c r="C20" s="243">
        <f t="shared" si="1"/>
        <v>0</v>
      </c>
      <c r="D20" s="130">
        <f>'[3]Исполнение для администрации_КБ'!W22</f>
        <v>0</v>
      </c>
      <c r="E20" s="131">
        <f t="shared" si="2"/>
        <v>0</v>
      </c>
      <c r="F20" s="130">
        <f>'[3]Исполнение для администрации_КБ'!X22</f>
        <v>0</v>
      </c>
      <c r="G20" s="131">
        <f t="shared" si="3"/>
        <v>0</v>
      </c>
      <c r="H20" s="132">
        <f t="shared" si="4"/>
        <v>0</v>
      </c>
      <c r="I20" s="136">
        <f t="shared" si="0"/>
        <v>0</v>
      </c>
      <c r="J20" s="355"/>
      <c r="K20" s="134"/>
      <c r="L20" s="134"/>
      <c r="M20" s="199">
        <f t="shared" si="5"/>
        <v>0</v>
      </c>
      <c r="N20" s="355"/>
      <c r="O20" s="134">
        <f>('[4]Проверочная  таблица'!SH20+'[4]Проверочная  таблица'!SI20)/1000</f>
        <v>0</v>
      </c>
      <c r="P20" s="134">
        <f>('[4]Проверочная  таблица'!SP20+'[4]Проверочная  таблица'!SQ20)/1000</f>
        <v>0</v>
      </c>
      <c r="Q20" s="199">
        <f t="shared" si="6"/>
        <v>0</v>
      </c>
      <c r="R20" s="354"/>
      <c r="S20" s="134">
        <f>('[4]Проверочная  таблица'!SF20+'[4]Проверочная  таблица'!SG20)/1000</f>
        <v>0</v>
      </c>
      <c r="T20" s="134">
        <f>('[4]Проверочная  таблица'!SN20+'[4]Проверочная  таблица'!SO20)/1000</f>
        <v>0</v>
      </c>
      <c r="U20" s="199">
        <f t="shared" si="7"/>
        <v>0</v>
      </c>
      <c r="V20" s="354"/>
      <c r="W20" s="134">
        <f>'[4]Проверочная  таблица'!SL20/1000</f>
        <v>0</v>
      </c>
      <c r="X20" s="134">
        <f>'[4]Проверочная  таблица'!ST20/1000</f>
        <v>0</v>
      </c>
      <c r="Y20" s="199">
        <f t="shared" si="8"/>
        <v>0</v>
      </c>
      <c r="Z20" s="354"/>
      <c r="AA20" s="134">
        <f>('[4]Проверочная  таблица'!SJ20+'[4]Проверочная  таблица'!SK20)/1000</f>
        <v>0</v>
      </c>
      <c r="AB20" s="134">
        <f>('[4]Проверочная  таблица'!SR20+'[4]Проверочная  таблица'!SS20)/1000</f>
        <v>0</v>
      </c>
      <c r="AC20" s="199">
        <f t="shared" si="9"/>
        <v>0</v>
      </c>
      <c r="AD20" s="354"/>
      <c r="AE20" s="134">
        <f>('[4]Проверочная  таблица'!SV20+'[4]Проверочная  таблица'!SZ20)/1000</f>
        <v>0</v>
      </c>
      <c r="AF20" s="134">
        <f>('[4]Проверочная  таблица'!SX20+'[4]Проверочная  таблица'!TB20)/1000</f>
        <v>0</v>
      </c>
      <c r="AG20" s="199">
        <f t="shared" si="10"/>
        <v>0</v>
      </c>
      <c r="AH20" s="354"/>
      <c r="AI20" s="134">
        <f>('[4]Проверочная  таблица'!TH20+'[4]Проверочная  таблица'!TL20)/1000</f>
        <v>0</v>
      </c>
      <c r="AJ20" s="134">
        <f>('[4]Проверочная  таблица'!TJ20+'[4]Проверочная  таблица'!TN20)/1000</f>
        <v>0</v>
      </c>
      <c r="AK20" s="199">
        <f t="shared" si="11"/>
        <v>0</v>
      </c>
      <c r="AL20" s="354"/>
      <c r="AM20" s="134">
        <f>'[4]Проверочная  таблица'!RY20/1000</f>
        <v>0</v>
      </c>
      <c r="AN20" s="134">
        <f>'[4]Проверочная  таблица'!RZ20/1000</f>
        <v>0</v>
      </c>
      <c r="AO20" s="199">
        <f t="shared" si="12"/>
        <v>0</v>
      </c>
    </row>
    <row r="21" spans="1:41" s="21" customFormat="1" ht="21.75" customHeight="1">
      <c r="A21" s="135" t="s">
        <v>38</v>
      </c>
      <c r="B21" s="243">
        <f t="shared" si="1"/>
        <v>0</v>
      </c>
      <c r="C21" s="243">
        <f t="shared" si="1"/>
        <v>0</v>
      </c>
      <c r="D21" s="130">
        <f>'[3]Исполнение для администрации_КБ'!W23</f>
        <v>0</v>
      </c>
      <c r="E21" s="131">
        <f t="shared" si="2"/>
        <v>0</v>
      </c>
      <c r="F21" s="130">
        <f>'[3]Исполнение для администрации_КБ'!X23</f>
        <v>0</v>
      </c>
      <c r="G21" s="131">
        <f t="shared" si="3"/>
        <v>0</v>
      </c>
      <c r="H21" s="132">
        <f t="shared" si="4"/>
        <v>0</v>
      </c>
      <c r="I21" s="136">
        <f t="shared" si="0"/>
        <v>0</v>
      </c>
      <c r="J21" s="355"/>
      <c r="K21" s="134"/>
      <c r="L21" s="134"/>
      <c r="M21" s="199">
        <f t="shared" si="5"/>
        <v>0</v>
      </c>
      <c r="N21" s="355"/>
      <c r="O21" s="134">
        <f>('[4]Проверочная  таблица'!SH21+'[4]Проверочная  таблица'!SI21)/1000</f>
        <v>0</v>
      </c>
      <c r="P21" s="134">
        <f>('[4]Проверочная  таблица'!SP21+'[4]Проверочная  таблица'!SQ21)/1000</f>
        <v>0</v>
      </c>
      <c r="Q21" s="199">
        <f t="shared" si="6"/>
        <v>0</v>
      </c>
      <c r="R21" s="354"/>
      <c r="S21" s="134">
        <f>('[4]Проверочная  таблица'!SF21+'[4]Проверочная  таблица'!SG21)/1000</f>
        <v>0</v>
      </c>
      <c r="T21" s="134">
        <f>('[4]Проверочная  таблица'!SN21+'[4]Проверочная  таблица'!SO21)/1000</f>
        <v>0</v>
      </c>
      <c r="U21" s="199">
        <f t="shared" si="7"/>
        <v>0</v>
      </c>
      <c r="V21" s="354"/>
      <c r="W21" s="134">
        <f>'[4]Проверочная  таблица'!SL21/1000</f>
        <v>0</v>
      </c>
      <c r="X21" s="134">
        <f>'[4]Проверочная  таблица'!ST21/1000</f>
        <v>0</v>
      </c>
      <c r="Y21" s="199">
        <f t="shared" si="8"/>
        <v>0</v>
      </c>
      <c r="Z21" s="354"/>
      <c r="AA21" s="134">
        <f>('[4]Проверочная  таблица'!SJ21+'[4]Проверочная  таблица'!SK21)/1000</f>
        <v>0</v>
      </c>
      <c r="AB21" s="134">
        <f>('[4]Проверочная  таблица'!SR21+'[4]Проверочная  таблица'!SS21)/1000</f>
        <v>0</v>
      </c>
      <c r="AC21" s="199">
        <f t="shared" si="9"/>
        <v>0</v>
      </c>
      <c r="AD21" s="354"/>
      <c r="AE21" s="134">
        <f>('[4]Проверочная  таблица'!SV21+'[4]Проверочная  таблица'!SZ21)/1000</f>
        <v>0</v>
      </c>
      <c r="AF21" s="134">
        <f>('[4]Проверочная  таблица'!SX21+'[4]Проверочная  таблица'!TB21)/1000</f>
        <v>0</v>
      </c>
      <c r="AG21" s="199">
        <f t="shared" si="10"/>
        <v>0</v>
      </c>
      <c r="AH21" s="354"/>
      <c r="AI21" s="134">
        <f>('[4]Проверочная  таблица'!TH21+'[4]Проверочная  таблица'!TL21)/1000</f>
        <v>0</v>
      </c>
      <c r="AJ21" s="134">
        <f>('[4]Проверочная  таблица'!TJ21+'[4]Проверочная  таблица'!TN21)/1000</f>
        <v>0</v>
      </c>
      <c r="AK21" s="199">
        <f t="shared" si="11"/>
        <v>0</v>
      </c>
      <c r="AL21" s="354"/>
      <c r="AM21" s="134">
        <f>'[4]Проверочная  таблица'!RY21/1000</f>
        <v>0</v>
      </c>
      <c r="AN21" s="134">
        <f>'[4]Проверочная  таблица'!RZ21/1000</f>
        <v>0</v>
      </c>
      <c r="AO21" s="199">
        <f t="shared" si="12"/>
        <v>0</v>
      </c>
    </row>
    <row r="22" spans="1:41" s="21" customFormat="1" ht="21.75" customHeight="1">
      <c r="A22" s="135" t="s">
        <v>39</v>
      </c>
      <c r="B22" s="243">
        <f t="shared" si="1"/>
        <v>0</v>
      </c>
      <c r="C22" s="243">
        <f t="shared" si="1"/>
        <v>190000</v>
      </c>
      <c r="D22" s="130">
        <f>'[3]Исполнение для администрации_КБ'!W24</f>
        <v>190000</v>
      </c>
      <c r="E22" s="131">
        <f t="shared" si="2"/>
        <v>0</v>
      </c>
      <c r="F22" s="130">
        <f>'[3]Исполнение для администрации_КБ'!X24</f>
        <v>190000</v>
      </c>
      <c r="G22" s="131">
        <f t="shared" si="3"/>
        <v>0</v>
      </c>
      <c r="H22" s="132">
        <f t="shared" si="4"/>
        <v>190000</v>
      </c>
      <c r="I22" s="136">
        <f t="shared" si="0"/>
        <v>100</v>
      </c>
      <c r="J22" s="355"/>
      <c r="K22" s="134"/>
      <c r="L22" s="134"/>
      <c r="M22" s="199">
        <f t="shared" si="5"/>
        <v>0</v>
      </c>
      <c r="N22" s="355"/>
      <c r="O22" s="134">
        <f>('[4]Проверочная  таблица'!SH22+'[4]Проверочная  таблица'!SI22)/1000</f>
        <v>0</v>
      </c>
      <c r="P22" s="134">
        <f>('[4]Проверочная  таблица'!SP22+'[4]Проверочная  таблица'!SQ22)/1000</f>
        <v>0</v>
      </c>
      <c r="Q22" s="199">
        <f t="shared" si="6"/>
        <v>0</v>
      </c>
      <c r="R22" s="354"/>
      <c r="S22" s="134">
        <f>('[4]Проверочная  таблица'!SF22+'[4]Проверочная  таблица'!SG22)/1000</f>
        <v>0</v>
      </c>
      <c r="T22" s="134">
        <f>('[4]Проверочная  таблица'!SN22+'[4]Проверочная  таблица'!SO22)/1000</f>
        <v>0</v>
      </c>
      <c r="U22" s="199">
        <f t="shared" si="7"/>
        <v>0</v>
      </c>
      <c r="V22" s="354"/>
      <c r="W22" s="134">
        <f>'[4]Проверочная  таблица'!SL22/1000</f>
        <v>0</v>
      </c>
      <c r="X22" s="134">
        <f>'[4]Проверочная  таблица'!ST22/1000</f>
        <v>0</v>
      </c>
      <c r="Y22" s="199">
        <f t="shared" si="8"/>
        <v>0</v>
      </c>
      <c r="Z22" s="354"/>
      <c r="AA22" s="134">
        <f>('[4]Проверочная  таблица'!SJ22+'[4]Проверочная  таблица'!SK22)/1000</f>
        <v>0</v>
      </c>
      <c r="AB22" s="134">
        <f>('[4]Проверочная  таблица'!SR22+'[4]Проверочная  таблица'!SS22)/1000</f>
        <v>0</v>
      </c>
      <c r="AC22" s="199">
        <f t="shared" si="9"/>
        <v>0</v>
      </c>
      <c r="AD22" s="354"/>
      <c r="AE22" s="134">
        <f>('[4]Проверочная  таблица'!SV22+'[4]Проверочная  таблица'!SZ22)/1000</f>
        <v>190000</v>
      </c>
      <c r="AF22" s="134">
        <f>('[4]Проверочная  таблица'!SX22+'[4]Проверочная  таблица'!TB22)/1000</f>
        <v>190000</v>
      </c>
      <c r="AG22" s="199">
        <f t="shared" si="10"/>
        <v>100</v>
      </c>
      <c r="AH22" s="354"/>
      <c r="AI22" s="134">
        <f>('[4]Проверочная  таблица'!TH22+'[4]Проверочная  таблица'!TL22)/1000</f>
        <v>0</v>
      </c>
      <c r="AJ22" s="134">
        <f>('[4]Проверочная  таблица'!TJ22+'[4]Проверочная  таблица'!TN22)/1000</f>
        <v>0</v>
      </c>
      <c r="AK22" s="199">
        <f t="shared" si="11"/>
        <v>0</v>
      </c>
      <c r="AL22" s="354"/>
      <c r="AM22" s="134">
        <f>'[4]Проверочная  таблица'!RY22/1000</f>
        <v>0</v>
      </c>
      <c r="AN22" s="134">
        <f>'[4]Проверочная  таблица'!RZ22/1000</f>
        <v>0</v>
      </c>
      <c r="AO22" s="199">
        <f t="shared" si="12"/>
        <v>0</v>
      </c>
    </row>
    <row r="23" spans="1:41" s="21" customFormat="1" ht="21.75" customHeight="1">
      <c r="A23" s="135" t="s">
        <v>40</v>
      </c>
      <c r="B23" s="243">
        <f t="shared" si="1"/>
        <v>0</v>
      </c>
      <c r="C23" s="243">
        <f t="shared" si="1"/>
        <v>0</v>
      </c>
      <c r="D23" s="130">
        <f>'[3]Исполнение для администрации_КБ'!W25</f>
        <v>0</v>
      </c>
      <c r="E23" s="131">
        <f t="shared" si="2"/>
        <v>0</v>
      </c>
      <c r="F23" s="130">
        <f>'[3]Исполнение для администрации_КБ'!X25</f>
        <v>0</v>
      </c>
      <c r="G23" s="131">
        <f t="shared" si="3"/>
        <v>0</v>
      </c>
      <c r="H23" s="132">
        <f t="shared" si="4"/>
        <v>0</v>
      </c>
      <c r="I23" s="136">
        <f t="shared" si="0"/>
        <v>0</v>
      </c>
      <c r="J23" s="355"/>
      <c r="K23" s="134"/>
      <c r="L23" s="134"/>
      <c r="M23" s="199">
        <f t="shared" si="5"/>
        <v>0</v>
      </c>
      <c r="N23" s="355"/>
      <c r="O23" s="134">
        <f>('[4]Проверочная  таблица'!SH23+'[4]Проверочная  таблица'!SI23)/1000</f>
        <v>0</v>
      </c>
      <c r="P23" s="134">
        <f>('[4]Проверочная  таблица'!SP23+'[4]Проверочная  таблица'!SQ23)/1000</f>
        <v>0</v>
      </c>
      <c r="Q23" s="199">
        <f t="shared" si="6"/>
        <v>0</v>
      </c>
      <c r="R23" s="354"/>
      <c r="S23" s="134">
        <f>('[4]Проверочная  таблица'!SF23+'[4]Проверочная  таблица'!SG23)/1000</f>
        <v>0</v>
      </c>
      <c r="T23" s="134">
        <f>('[4]Проверочная  таблица'!SN23+'[4]Проверочная  таблица'!SO23)/1000</f>
        <v>0</v>
      </c>
      <c r="U23" s="199">
        <f t="shared" si="7"/>
        <v>0</v>
      </c>
      <c r="V23" s="354"/>
      <c r="W23" s="134">
        <f>'[4]Проверочная  таблица'!SL23/1000</f>
        <v>0</v>
      </c>
      <c r="X23" s="134">
        <f>'[4]Проверочная  таблица'!ST23/1000</f>
        <v>0</v>
      </c>
      <c r="Y23" s="199">
        <f t="shared" si="8"/>
        <v>0</v>
      </c>
      <c r="Z23" s="354"/>
      <c r="AA23" s="134">
        <f>('[4]Проверочная  таблица'!SJ23+'[4]Проверочная  таблица'!SK23)/1000</f>
        <v>0</v>
      </c>
      <c r="AB23" s="134">
        <f>('[4]Проверочная  таблица'!SR23+'[4]Проверочная  таблица'!SS23)/1000</f>
        <v>0</v>
      </c>
      <c r="AC23" s="199">
        <f t="shared" si="9"/>
        <v>0</v>
      </c>
      <c r="AD23" s="354"/>
      <c r="AE23" s="134">
        <f>('[4]Проверочная  таблица'!SV23+'[4]Проверочная  таблица'!SZ23)/1000</f>
        <v>0</v>
      </c>
      <c r="AF23" s="134">
        <f>('[4]Проверочная  таблица'!SX23+'[4]Проверочная  таблица'!TB23)/1000</f>
        <v>0</v>
      </c>
      <c r="AG23" s="199">
        <f t="shared" si="10"/>
        <v>0</v>
      </c>
      <c r="AH23" s="354"/>
      <c r="AI23" s="134">
        <f>('[4]Проверочная  таблица'!TH23+'[4]Проверочная  таблица'!TL23)/1000</f>
        <v>0</v>
      </c>
      <c r="AJ23" s="134">
        <f>('[4]Проверочная  таблица'!TJ23+'[4]Проверочная  таблица'!TN23)/1000</f>
        <v>0</v>
      </c>
      <c r="AK23" s="199">
        <f t="shared" si="11"/>
        <v>0</v>
      </c>
      <c r="AL23" s="354"/>
      <c r="AM23" s="134">
        <f>'[4]Проверочная  таблица'!RY23/1000</f>
        <v>0</v>
      </c>
      <c r="AN23" s="134">
        <f>'[4]Проверочная  таблица'!RZ23/1000</f>
        <v>0</v>
      </c>
      <c r="AO23" s="199">
        <f t="shared" si="12"/>
        <v>0</v>
      </c>
    </row>
    <row r="24" spans="1:41" s="21" customFormat="1" ht="21.75" customHeight="1">
      <c r="A24" s="135" t="s">
        <v>41</v>
      </c>
      <c r="B24" s="243">
        <f t="shared" si="1"/>
        <v>0</v>
      </c>
      <c r="C24" s="243">
        <f t="shared" si="1"/>
        <v>0</v>
      </c>
      <c r="D24" s="130">
        <f>'[3]Исполнение для администрации_КБ'!W26</f>
        <v>0</v>
      </c>
      <c r="E24" s="131">
        <f t="shared" si="2"/>
        <v>0</v>
      </c>
      <c r="F24" s="130">
        <f>'[3]Исполнение для администрации_КБ'!X26</f>
        <v>0</v>
      </c>
      <c r="G24" s="131">
        <f t="shared" si="3"/>
        <v>0</v>
      </c>
      <c r="H24" s="132">
        <f t="shared" si="4"/>
        <v>0</v>
      </c>
      <c r="I24" s="136">
        <f t="shared" si="0"/>
        <v>0</v>
      </c>
      <c r="J24" s="355"/>
      <c r="K24" s="134"/>
      <c r="L24" s="134"/>
      <c r="M24" s="199">
        <f t="shared" si="5"/>
        <v>0</v>
      </c>
      <c r="N24" s="355"/>
      <c r="O24" s="134">
        <f>('[4]Проверочная  таблица'!SH24+'[4]Проверочная  таблица'!SI24)/1000</f>
        <v>0</v>
      </c>
      <c r="P24" s="134">
        <f>('[4]Проверочная  таблица'!SP24+'[4]Проверочная  таблица'!SQ24)/1000</f>
        <v>0</v>
      </c>
      <c r="Q24" s="199">
        <f t="shared" si="6"/>
        <v>0</v>
      </c>
      <c r="R24" s="354"/>
      <c r="S24" s="134">
        <f>('[4]Проверочная  таблица'!SF24+'[4]Проверочная  таблица'!SG24)/1000</f>
        <v>0</v>
      </c>
      <c r="T24" s="134">
        <f>('[4]Проверочная  таблица'!SN24+'[4]Проверочная  таблица'!SO24)/1000</f>
        <v>0</v>
      </c>
      <c r="U24" s="199">
        <f t="shared" si="7"/>
        <v>0</v>
      </c>
      <c r="V24" s="354"/>
      <c r="W24" s="134">
        <f>'[4]Проверочная  таблица'!SL24/1000</f>
        <v>0</v>
      </c>
      <c r="X24" s="134">
        <f>'[4]Проверочная  таблица'!ST24/1000</f>
        <v>0</v>
      </c>
      <c r="Y24" s="199">
        <f t="shared" si="8"/>
        <v>0</v>
      </c>
      <c r="Z24" s="354"/>
      <c r="AA24" s="134">
        <f>('[4]Проверочная  таблица'!SJ24+'[4]Проверочная  таблица'!SK24)/1000</f>
        <v>0</v>
      </c>
      <c r="AB24" s="134">
        <f>('[4]Проверочная  таблица'!SR24+'[4]Проверочная  таблица'!SS24)/1000</f>
        <v>0</v>
      </c>
      <c r="AC24" s="199">
        <f t="shared" si="9"/>
        <v>0</v>
      </c>
      <c r="AD24" s="354"/>
      <c r="AE24" s="134">
        <f>('[4]Проверочная  таблица'!SV24+'[4]Проверочная  таблица'!SZ24)/1000</f>
        <v>0</v>
      </c>
      <c r="AF24" s="134">
        <f>('[4]Проверочная  таблица'!SX24+'[4]Проверочная  таблица'!TB24)/1000</f>
        <v>0</v>
      </c>
      <c r="AG24" s="199">
        <f t="shared" si="10"/>
        <v>0</v>
      </c>
      <c r="AH24" s="354"/>
      <c r="AI24" s="134">
        <f>('[4]Проверочная  таблица'!TH24+'[4]Проверочная  таблица'!TL24)/1000</f>
        <v>0</v>
      </c>
      <c r="AJ24" s="134">
        <f>('[4]Проверочная  таблица'!TJ24+'[4]Проверочная  таблица'!TN24)/1000</f>
        <v>0</v>
      </c>
      <c r="AK24" s="199">
        <f t="shared" si="11"/>
        <v>0</v>
      </c>
      <c r="AL24" s="354"/>
      <c r="AM24" s="134">
        <f>'[4]Проверочная  таблица'!RY24/1000</f>
        <v>0</v>
      </c>
      <c r="AN24" s="134">
        <f>'[4]Проверочная  таблица'!RZ24/1000</f>
        <v>0</v>
      </c>
      <c r="AO24" s="199">
        <f t="shared" si="12"/>
        <v>0</v>
      </c>
    </row>
    <row r="25" spans="1:41" s="21" customFormat="1" ht="21.75" customHeight="1">
      <c r="A25" s="135" t="s">
        <v>42</v>
      </c>
      <c r="B25" s="243">
        <f t="shared" si="1"/>
        <v>0</v>
      </c>
      <c r="C25" s="243">
        <f t="shared" si="1"/>
        <v>0</v>
      </c>
      <c r="D25" s="130">
        <f>'[3]Исполнение для администрации_КБ'!W27</f>
        <v>0</v>
      </c>
      <c r="E25" s="131">
        <f t="shared" si="2"/>
        <v>0</v>
      </c>
      <c r="F25" s="130">
        <f>'[3]Исполнение для администрации_КБ'!X27</f>
        <v>0</v>
      </c>
      <c r="G25" s="131">
        <f t="shared" si="3"/>
        <v>0</v>
      </c>
      <c r="H25" s="132">
        <f t="shared" si="4"/>
        <v>0</v>
      </c>
      <c r="I25" s="136">
        <f t="shared" si="0"/>
        <v>0</v>
      </c>
      <c r="J25" s="355"/>
      <c r="K25" s="134"/>
      <c r="L25" s="134"/>
      <c r="M25" s="199">
        <f t="shared" si="5"/>
        <v>0</v>
      </c>
      <c r="N25" s="355"/>
      <c r="O25" s="134">
        <f>('[4]Проверочная  таблица'!SH25+'[4]Проверочная  таблица'!SI25)/1000</f>
        <v>0</v>
      </c>
      <c r="P25" s="134">
        <f>('[4]Проверочная  таблица'!SP25+'[4]Проверочная  таблица'!SQ25)/1000</f>
        <v>0</v>
      </c>
      <c r="Q25" s="199">
        <f t="shared" si="6"/>
        <v>0</v>
      </c>
      <c r="R25" s="354"/>
      <c r="S25" s="134">
        <f>('[4]Проверочная  таблица'!SF25+'[4]Проверочная  таблица'!SG25)/1000</f>
        <v>0</v>
      </c>
      <c r="T25" s="134">
        <f>('[4]Проверочная  таблица'!SN25+'[4]Проверочная  таблица'!SO25)/1000</f>
        <v>0</v>
      </c>
      <c r="U25" s="199">
        <f t="shared" si="7"/>
        <v>0</v>
      </c>
      <c r="V25" s="354"/>
      <c r="W25" s="134">
        <f>'[4]Проверочная  таблица'!SL25/1000</f>
        <v>0</v>
      </c>
      <c r="X25" s="134">
        <f>'[4]Проверочная  таблица'!ST25/1000</f>
        <v>0</v>
      </c>
      <c r="Y25" s="199">
        <f t="shared" si="8"/>
        <v>0</v>
      </c>
      <c r="Z25" s="354"/>
      <c r="AA25" s="134">
        <f>('[4]Проверочная  таблица'!SJ25+'[4]Проверочная  таблица'!SK25)/1000</f>
        <v>0</v>
      </c>
      <c r="AB25" s="134">
        <f>('[4]Проверочная  таблица'!SR25+'[4]Проверочная  таблица'!SS25)/1000</f>
        <v>0</v>
      </c>
      <c r="AC25" s="199">
        <f t="shared" si="9"/>
        <v>0</v>
      </c>
      <c r="AD25" s="354"/>
      <c r="AE25" s="134">
        <f>('[4]Проверочная  таблица'!SV25+'[4]Проверочная  таблица'!SZ25)/1000</f>
        <v>0</v>
      </c>
      <c r="AF25" s="134">
        <f>('[4]Проверочная  таблица'!SX25+'[4]Проверочная  таблица'!TB25)/1000</f>
        <v>0</v>
      </c>
      <c r="AG25" s="199">
        <f t="shared" si="10"/>
        <v>0</v>
      </c>
      <c r="AH25" s="354"/>
      <c r="AI25" s="134">
        <f>('[4]Проверочная  таблица'!TH25+'[4]Проверочная  таблица'!TL25)/1000</f>
        <v>0</v>
      </c>
      <c r="AJ25" s="134">
        <f>('[4]Проверочная  таблица'!TJ25+'[4]Проверочная  таблица'!TN25)/1000</f>
        <v>0</v>
      </c>
      <c r="AK25" s="199">
        <f t="shared" si="11"/>
        <v>0</v>
      </c>
      <c r="AL25" s="354"/>
      <c r="AM25" s="134">
        <f>'[4]Проверочная  таблица'!RY25/1000</f>
        <v>0</v>
      </c>
      <c r="AN25" s="134">
        <f>'[4]Проверочная  таблица'!RZ25/1000</f>
        <v>0</v>
      </c>
      <c r="AO25" s="199">
        <f t="shared" si="12"/>
        <v>0</v>
      </c>
    </row>
    <row r="26" spans="1:41" s="21" customFormat="1" ht="21.75" customHeight="1">
      <c r="A26" s="135" t="s">
        <v>43</v>
      </c>
      <c r="B26" s="243">
        <f t="shared" si="1"/>
        <v>0</v>
      </c>
      <c r="C26" s="243">
        <f t="shared" si="1"/>
        <v>0</v>
      </c>
      <c r="D26" s="130">
        <f>'[3]Исполнение для администрации_КБ'!W28</f>
        <v>0</v>
      </c>
      <c r="E26" s="131">
        <f t="shared" si="2"/>
        <v>0</v>
      </c>
      <c r="F26" s="130">
        <f>'[3]Исполнение для администрации_КБ'!X28</f>
        <v>0</v>
      </c>
      <c r="G26" s="131">
        <f t="shared" si="3"/>
        <v>0</v>
      </c>
      <c r="H26" s="132">
        <f t="shared" si="4"/>
        <v>0</v>
      </c>
      <c r="I26" s="136">
        <f t="shared" si="0"/>
        <v>0</v>
      </c>
      <c r="J26" s="355"/>
      <c r="K26" s="134"/>
      <c r="L26" s="134"/>
      <c r="M26" s="199">
        <f t="shared" si="5"/>
        <v>0</v>
      </c>
      <c r="N26" s="355"/>
      <c r="O26" s="134">
        <f>('[4]Проверочная  таблица'!SH26+'[4]Проверочная  таблица'!SI26)/1000</f>
        <v>0</v>
      </c>
      <c r="P26" s="134">
        <f>('[4]Проверочная  таблица'!SP26+'[4]Проверочная  таблица'!SQ26)/1000</f>
        <v>0</v>
      </c>
      <c r="Q26" s="199">
        <f t="shared" si="6"/>
        <v>0</v>
      </c>
      <c r="R26" s="354"/>
      <c r="S26" s="134">
        <f>('[4]Проверочная  таблица'!SF26+'[4]Проверочная  таблица'!SG26)/1000</f>
        <v>0</v>
      </c>
      <c r="T26" s="134">
        <f>('[4]Проверочная  таблица'!SN26+'[4]Проверочная  таблица'!SO26)/1000</f>
        <v>0</v>
      </c>
      <c r="U26" s="199">
        <f t="shared" si="7"/>
        <v>0</v>
      </c>
      <c r="V26" s="354"/>
      <c r="W26" s="134">
        <f>'[4]Проверочная  таблица'!SL26/1000</f>
        <v>0</v>
      </c>
      <c r="X26" s="134">
        <f>'[4]Проверочная  таблица'!ST26/1000</f>
        <v>0</v>
      </c>
      <c r="Y26" s="199">
        <f t="shared" si="8"/>
        <v>0</v>
      </c>
      <c r="Z26" s="354"/>
      <c r="AA26" s="134">
        <f>('[4]Проверочная  таблица'!SJ26+'[4]Проверочная  таблица'!SK26)/1000</f>
        <v>0</v>
      </c>
      <c r="AB26" s="134">
        <f>('[4]Проверочная  таблица'!SR26+'[4]Проверочная  таблица'!SS26)/1000</f>
        <v>0</v>
      </c>
      <c r="AC26" s="199">
        <f t="shared" si="9"/>
        <v>0</v>
      </c>
      <c r="AD26" s="354"/>
      <c r="AE26" s="134">
        <f>('[4]Проверочная  таблица'!SV26+'[4]Проверочная  таблица'!SZ26)/1000</f>
        <v>0</v>
      </c>
      <c r="AF26" s="134">
        <f>('[4]Проверочная  таблица'!SX26+'[4]Проверочная  таблица'!TB26)/1000</f>
        <v>0</v>
      </c>
      <c r="AG26" s="199">
        <f t="shared" si="10"/>
        <v>0</v>
      </c>
      <c r="AH26" s="354"/>
      <c r="AI26" s="134">
        <f>('[4]Проверочная  таблица'!TH26+'[4]Проверочная  таблица'!TL26)/1000</f>
        <v>0</v>
      </c>
      <c r="AJ26" s="134">
        <f>('[4]Проверочная  таблица'!TJ26+'[4]Проверочная  таблица'!TN26)/1000</f>
        <v>0</v>
      </c>
      <c r="AK26" s="199">
        <f t="shared" si="11"/>
        <v>0</v>
      </c>
      <c r="AL26" s="354"/>
      <c r="AM26" s="134">
        <f>'[4]Проверочная  таблица'!RY26/1000</f>
        <v>0</v>
      </c>
      <c r="AN26" s="134">
        <f>'[4]Проверочная  таблица'!RZ26/1000</f>
        <v>0</v>
      </c>
      <c r="AO26" s="199">
        <f t="shared" si="12"/>
        <v>0</v>
      </c>
    </row>
    <row r="27" spans="1:41" s="21" customFormat="1" ht="21.75" customHeight="1">
      <c r="A27" s="135" t="s">
        <v>44</v>
      </c>
      <c r="B27" s="243">
        <f t="shared" si="1"/>
        <v>0</v>
      </c>
      <c r="C27" s="243">
        <f t="shared" si="1"/>
        <v>0</v>
      </c>
      <c r="D27" s="130">
        <f>'[3]Исполнение для администрации_КБ'!W29</f>
        <v>0</v>
      </c>
      <c r="E27" s="131">
        <f t="shared" si="2"/>
        <v>0</v>
      </c>
      <c r="F27" s="130">
        <f>'[3]Исполнение для администрации_КБ'!X29</f>
        <v>0</v>
      </c>
      <c r="G27" s="131">
        <f t="shared" si="3"/>
        <v>0</v>
      </c>
      <c r="H27" s="132">
        <f t="shared" si="4"/>
        <v>0</v>
      </c>
      <c r="I27" s="136">
        <f t="shared" si="0"/>
        <v>0</v>
      </c>
      <c r="J27" s="355"/>
      <c r="K27" s="134"/>
      <c r="L27" s="134"/>
      <c r="M27" s="199">
        <f t="shared" si="5"/>
        <v>0</v>
      </c>
      <c r="N27" s="355"/>
      <c r="O27" s="134">
        <f>('[4]Проверочная  таблица'!SH27+'[4]Проверочная  таблица'!SI27)/1000</f>
        <v>0</v>
      </c>
      <c r="P27" s="134">
        <f>('[4]Проверочная  таблица'!SP27+'[4]Проверочная  таблица'!SQ27)/1000</f>
        <v>0</v>
      </c>
      <c r="Q27" s="199">
        <f t="shared" si="6"/>
        <v>0</v>
      </c>
      <c r="R27" s="354"/>
      <c r="S27" s="134">
        <f>('[4]Проверочная  таблица'!SF27+'[4]Проверочная  таблица'!SG27)/1000</f>
        <v>0</v>
      </c>
      <c r="T27" s="134">
        <f>('[4]Проверочная  таблица'!SN27+'[4]Проверочная  таблица'!SO27)/1000</f>
        <v>0</v>
      </c>
      <c r="U27" s="199">
        <f t="shared" si="7"/>
        <v>0</v>
      </c>
      <c r="V27" s="354"/>
      <c r="W27" s="134">
        <f>'[4]Проверочная  таблица'!SL27/1000</f>
        <v>0</v>
      </c>
      <c r="X27" s="134">
        <f>'[4]Проверочная  таблица'!ST27/1000</f>
        <v>0</v>
      </c>
      <c r="Y27" s="199">
        <f t="shared" si="8"/>
        <v>0</v>
      </c>
      <c r="Z27" s="354"/>
      <c r="AA27" s="134">
        <f>('[4]Проверочная  таблица'!SJ27+'[4]Проверочная  таблица'!SK27)/1000</f>
        <v>0</v>
      </c>
      <c r="AB27" s="134">
        <f>('[4]Проверочная  таблица'!SR27+'[4]Проверочная  таблица'!SS27)/1000</f>
        <v>0</v>
      </c>
      <c r="AC27" s="199">
        <f t="shared" si="9"/>
        <v>0</v>
      </c>
      <c r="AD27" s="354"/>
      <c r="AE27" s="134">
        <f>('[4]Проверочная  таблица'!SV27+'[4]Проверочная  таблица'!SZ27)/1000</f>
        <v>0</v>
      </c>
      <c r="AF27" s="134">
        <f>('[4]Проверочная  таблица'!SX27+'[4]Проверочная  таблица'!TB27)/1000</f>
        <v>0</v>
      </c>
      <c r="AG27" s="199">
        <f t="shared" si="10"/>
        <v>0</v>
      </c>
      <c r="AH27" s="354"/>
      <c r="AI27" s="134">
        <f>('[4]Проверочная  таблица'!TH27+'[4]Проверочная  таблица'!TL27)/1000</f>
        <v>0</v>
      </c>
      <c r="AJ27" s="134">
        <f>('[4]Проверочная  таблица'!TJ27+'[4]Проверочная  таблица'!TN27)/1000</f>
        <v>0</v>
      </c>
      <c r="AK27" s="199">
        <f t="shared" si="11"/>
        <v>0</v>
      </c>
      <c r="AL27" s="354"/>
      <c r="AM27" s="134">
        <f>'[4]Проверочная  таблица'!RY27/1000</f>
        <v>0</v>
      </c>
      <c r="AN27" s="134">
        <f>'[4]Проверочная  таблица'!RZ27/1000</f>
        <v>0</v>
      </c>
      <c r="AO27" s="199">
        <f t="shared" si="12"/>
        <v>0</v>
      </c>
    </row>
    <row r="28" spans="1:41" s="21" customFormat="1" ht="21.75" customHeight="1">
      <c r="A28" s="135" t="s">
        <v>45</v>
      </c>
      <c r="B28" s="243">
        <f t="shared" si="1"/>
        <v>0</v>
      </c>
      <c r="C28" s="243">
        <f t="shared" si="1"/>
        <v>0</v>
      </c>
      <c r="D28" s="130">
        <f>'[3]Исполнение для администрации_КБ'!W30</f>
        <v>0</v>
      </c>
      <c r="E28" s="131">
        <f t="shared" si="2"/>
        <v>0</v>
      </c>
      <c r="F28" s="130">
        <f>'[3]Исполнение для администрации_КБ'!X30</f>
        <v>0</v>
      </c>
      <c r="G28" s="131">
        <f t="shared" si="3"/>
        <v>0</v>
      </c>
      <c r="H28" s="132">
        <f t="shared" si="4"/>
        <v>0</v>
      </c>
      <c r="I28" s="136">
        <f t="shared" si="0"/>
        <v>0</v>
      </c>
      <c r="J28" s="355"/>
      <c r="K28" s="134"/>
      <c r="L28" s="134"/>
      <c r="M28" s="199">
        <f t="shared" si="5"/>
        <v>0</v>
      </c>
      <c r="N28" s="355"/>
      <c r="O28" s="134">
        <f>('[4]Проверочная  таблица'!SH28+'[4]Проверочная  таблица'!SI28)/1000</f>
        <v>0</v>
      </c>
      <c r="P28" s="134">
        <f>('[4]Проверочная  таблица'!SP28+'[4]Проверочная  таблица'!SQ28)/1000</f>
        <v>0</v>
      </c>
      <c r="Q28" s="199">
        <f t="shared" si="6"/>
        <v>0</v>
      </c>
      <c r="R28" s="354"/>
      <c r="S28" s="134">
        <f>('[4]Проверочная  таблица'!SF28+'[4]Проверочная  таблица'!SG28)/1000</f>
        <v>0</v>
      </c>
      <c r="T28" s="134">
        <f>('[4]Проверочная  таблица'!SN28+'[4]Проверочная  таблица'!SO28)/1000</f>
        <v>0</v>
      </c>
      <c r="U28" s="199">
        <f t="shared" si="7"/>
        <v>0</v>
      </c>
      <c r="V28" s="354"/>
      <c r="W28" s="134">
        <f>'[4]Проверочная  таблица'!SL28/1000</f>
        <v>0</v>
      </c>
      <c r="X28" s="134">
        <f>'[4]Проверочная  таблица'!ST28/1000</f>
        <v>0</v>
      </c>
      <c r="Y28" s="199">
        <f t="shared" si="8"/>
        <v>0</v>
      </c>
      <c r="Z28" s="354"/>
      <c r="AA28" s="134">
        <f>('[4]Проверочная  таблица'!SJ28+'[4]Проверочная  таблица'!SK28)/1000</f>
        <v>0</v>
      </c>
      <c r="AB28" s="134">
        <f>('[4]Проверочная  таблица'!SR28+'[4]Проверочная  таблица'!SS28)/1000</f>
        <v>0</v>
      </c>
      <c r="AC28" s="199">
        <f t="shared" si="9"/>
        <v>0</v>
      </c>
      <c r="AD28" s="354"/>
      <c r="AE28" s="134">
        <f>('[4]Проверочная  таблица'!SV28+'[4]Проверочная  таблица'!SZ28)/1000</f>
        <v>0</v>
      </c>
      <c r="AF28" s="134">
        <f>('[4]Проверочная  таблица'!SX28+'[4]Проверочная  таблица'!TB28)/1000</f>
        <v>0</v>
      </c>
      <c r="AG28" s="199">
        <f t="shared" si="10"/>
        <v>0</v>
      </c>
      <c r="AH28" s="354"/>
      <c r="AI28" s="134">
        <f>('[4]Проверочная  таблица'!TH28+'[4]Проверочная  таблица'!TL28)/1000</f>
        <v>0</v>
      </c>
      <c r="AJ28" s="134">
        <f>('[4]Проверочная  таблица'!TJ28+'[4]Проверочная  таблица'!TN28)/1000</f>
        <v>0</v>
      </c>
      <c r="AK28" s="199">
        <f t="shared" si="11"/>
        <v>0</v>
      </c>
      <c r="AL28" s="354"/>
      <c r="AM28" s="134">
        <f>'[4]Проверочная  таблица'!RY28/1000</f>
        <v>0</v>
      </c>
      <c r="AN28" s="134">
        <f>'[4]Проверочная  таблица'!RZ28/1000</f>
        <v>0</v>
      </c>
      <c r="AO28" s="199">
        <f t="shared" si="12"/>
        <v>0</v>
      </c>
    </row>
    <row r="29" spans="1:41" s="21" customFormat="1" ht="21.75" customHeight="1" thickBot="1">
      <c r="A29" s="137" t="s">
        <v>46</v>
      </c>
      <c r="B29" s="243">
        <f t="shared" si="1"/>
        <v>0</v>
      </c>
      <c r="C29" s="243">
        <f t="shared" si="1"/>
        <v>0</v>
      </c>
      <c r="D29" s="130">
        <f>'[3]Исполнение для администрации_КБ'!W31</f>
        <v>0</v>
      </c>
      <c r="E29" s="131">
        <f t="shared" si="2"/>
        <v>0</v>
      </c>
      <c r="F29" s="130">
        <f>'[3]Исполнение для администрации_КБ'!X31</f>
        <v>0</v>
      </c>
      <c r="G29" s="131">
        <f t="shared" si="3"/>
        <v>0</v>
      </c>
      <c r="H29" s="132">
        <f t="shared" si="4"/>
        <v>0</v>
      </c>
      <c r="I29" s="138">
        <f t="shared" si="0"/>
        <v>0</v>
      </c>
      <c r="J29" s="356"/>
      <c r="K29" s="134"/>
      <c r="L29" s="134"/>
      <c r="M29" s="199">
        <f t="shared" si="5"/>
        <v>0</v>
      </c>
      <c r="N29" s="356"/>
      <c r="O29" s="134">
        <f>('[4]Проверочная  таблица'!SH29+'[4]Проверочная  таблица'!SI29)/1000</f>
        <v>0</v>
      </c>
      <c r="P29" s="134">
        <f>('[4]Проверочная  таблица'!SP29+'[4]Проверочная  таблица'!SQ29)/1000</f>
        <v>0</v>
      </c>
      <c r="Q29" s="199">
        <f t="shared" si="6"/>
        <v>0</v>
      </c>
      <c r="R29" s="354"/>
      <c r="S29" s="134">
        <f>('[4]Проверочная  таблица'!SF29+'[4]Проверочная  таблица'!SG29)/1000</f>
        <v>0</v>
      </c>
      <c r="T29" s="134">
        <f>('[4]Проверочная  таблица'!SN29+'[4]Проверочная  таблица'!SO29)/1000</f>
        <v>0</v>
      </c>
      <c r="U29" s="199">
        <f t="shared" si="7"/>
        <v>0</v>
      </c>
      <c r="V29" s="354"/>
      <c r="W29" s="134">
        <f>'[4]Проверочная  таблица'!SL29/1000</f>
        <v>0</v>
      </c>
      <c r="X29" s="134">
        <f>'[4]Проверочная  таблица'!ST29/1000</f>
        <v>0</v>
      </c>
      <c r="Y29" s="199">
        <f t="shared" si="8"/>
        <v>0</v>
      </c>
      <c r="Z29" s="354"/>
      <c r="AA29" s="134">
        <f>('[4]Проверочная  таблица'!SJ29+'[4]Проверочная  таблица'!SK29)/1000</f>
        <v>0</v>
      </c>
      <c r="AB29" s="134">
        <f>('[4]Проверочная  таблица'!SR29+'[4]Проверочная  таблица'!SS29)/1000</f>
        <v>0</v>
      </c>
      <c r="AC29" s="199">
        <f t="shared" si="9"/>
        <v>0</v>
      </c>
      <c r="AD29" s="354"/>
      <c r="AE29" s="134">
        <f>('[4]Проверочная  таблица'!SV29+'[4]Проверочная  таблица'!SZ29)/1000</f>
        <v>0</v>
      </c>
      <c r="AF29" s="134">
        <f>('[4]Проверочная  таблица'!SX29+'[4]Проверочная  таблица'!TB29)/1000</f>
        <v>0</v>
      </c>
      <c r="AG29" s="199">
        <f t="shared" si="10"/>
        <v>0</v>
      </c>
      <c r="AH29" s="354"/>
      <c r="AI29" s="134">
        <f>('[4]Проверочная  таблица'!TH29+'[4]Проверочная  таблица'!TL29)/1000</f>
        <v>0</v>
      </c>
      <c r="AJ29" s="134">
        <f>('[4]Проверочная  таблица'!TJ29+'[4]Проверочная  таблица'!TN29)/1000</f>
        <v>0</v>
      </c>
      <c r="AK29" s="199">
        <f t="shared" si="11"/>
        <v>0</v>
      </c>
      <c r="AL29" s="354"/>
      <c r="AM29" s="134">
        <f>'[4]Проверочная  таблица'!RY29/1000</f>
        <v>0</v>
      </c>
      <c r="AN29" s="134">
        <f>'[4]Проверочная  таблица'!RZ29/1000</f>
        <v>0</v>
      </c>
      <c r="AO29" s="199">
        <f t="shared" si="12"/>
        <v>0</v>
      </c>
    </row>
    <row r="30" spans="1:41" s="21" customFormat="1" ht="21.75" customHeight="1" thickBot="1">
      <c r="A30" s="139" t="s">
        <v>47</v>
      </c>
      <c r="B30" s="140">
        <f t="shared" ref="B30:H30" si="13">SUM(B12:B29)</f>
        <v>0</v>
      </c>
      <c r="C30" s="140">
        <f t="shared" si="13"/>
        <v>210720</v>
      </c>
      <c r="D30" s="357">
        <f t="shared" si="13"/>
        <v>210720</v>
      </c>
      <c r="E30" s="358">
        <f t="shared" si="13"/>
        <v>0</v>
      </c>
      <c r="F30" s="357">
        <f t="shared" si="13"/>
        <v>210720</v>
      </c>
      <c r="G30" s="359">
        <f t="shared" si="13"/>
        <v>0</v>
      </c>
      <c r="H30" s="144">
        <f t="shared" si="13"/>
        <v>210720</v>
      </c>
      <c r="I30" s="145">
        <f t="shared" si="0"/>
        <v>100</v>
      </c>
      <c r="J30" s="140">
        <f t="shared" ref="J30" si="14">SUM(J12:J29)</f>
        <v>0</v>
      </c>
      <c r="K30" s="140"/>
      <c r="L30" s="140"/>
      <c r="M30" s="145">
        <f>IF(ISERROR(L30/K30*100),,L30/K30*100)</f>
        <v>0</v>
      </c>
      <c r="N30" s="140">
        <f t="shared" ref="N30" si="15">SUM(N12:N29)</f>
        <v>0</v>
      </c>
      <c r="O30" s="140">
        <f>SUM(O12:O29)</f>
        <v>0</v>
      </c>
      <c r="P30" s="140">
        <f>SUM(P12:P29)</f>
        <v>0</v>
      </c>
      <c r="Q30" s="145">
        <f>IF(ISERROR(P30/O30*100),,P30/O30*100)</f>
        <v>0</v>
      </c>
      <c r="R30" s="140">
        <f t="shared" ref="R30" si="16">SUM(R12:R29)</f>
        <v>0</v>
      </c>
      <c r="S30" s="140">
        <f>SUM(S12:S29)</f>
        <v>0</v>
      </c>
      <c r="T30" s="140">
        <f>SUM(T12:T29)</f>
        <v>0</v>
      </c>
      <c r="U30" s="145">
        <f>IF(ISERROR(T30/S30*100),,T30/S30*100)</f>
        <v>0</v>
      </c>
      <c r="V30" s="140">
        <f t="shared" ref="V30" si="17">SUM(V12:V29)</f>
        <v>0</v>
      </c>
      <c r="W30" s="140">
        <f>SUM(W12:W29)</f>
        <v>0</v>
      </c>
      <c r="X30" s="140">
        <f>SUM(X12:X29)</f>
        <v>0</v>
      </c>
      <c r="Y30" s="145">
        <f>IF(ISERROR(X30/W30*100),,X30/W30*100)</f>
        <v>0</v>
      </c>
      <c r="Z30" s="140">
        <f t="shared" ref="Z30" si="18">SUM(Z12:Z29)</f>
        <v>0</v>
      </c>
      <c r="AA30" s="140">
        <f>SUM(AA12:AA29)</f>
        <v>0</v>
      </c>
      <c r="AB30" s="140">
        <f>SUM(AB12:AB29)</f>
        <v>0</v>
      </c>
      <c r="AC30" s="145">
        <f>IF(ISERROR(AB30/AA30*100),,AB30/AA30*100)</f>
        <v>0</v>
      </c>
      <c r="AD30" s="140">
        <f t="shared" ref="AD30" si="19">SUM(AD12:AD29)</f>
        <v>0</v>
      </c>
      <c r="AE30" s="140">
        <f>SUM(AE12:AE29)</f>
        <v>190000</v>
      </c>
      <c r="AF30" s="140">
        <f>SUM(AF12:AF29)</f>
        <v>190000</v>
      </c>
      <c r="AG30" s="145">
        <f>IF(ISERROR(AF30/AE30*100),,AF30/AE30*100)</f>
        <v>100</v>
      </c>
      <c r="AH30" s="140">
        <f t="shared" ref="AH30" si="20">SUM(AH12:AH29)</f>
        <v>0</v>
      </c>
      <c r="AI30" s="140">
        <f>SUM(AI12:AI29)</f>
        <v>20000</v>
      </c>
      <c r="AJ30" s="140">
        <f>SUM(AJ12:AJ29)</f>
        <v>20000</v>
      </c>
      <c r="AK30" s="145">
        <f>IF(ISERROR(AJ30/AI30*100),,AJ30/AI30*100)</f>
        <v>100</v>
      </c>
      <c r="AL30" s="140">
        <f t="shared" ref="AL30" si="21">SUM(AL12:AL29)</f>
        <v>0</v>
      </c>
      <c r="AM30" s="140">
        <f>SUM(AM12:AM29)</f>
        <v>720</v>
      </c>
      <c r="AN30" s="140">
        <f>SUM(AN12:AN29)</f>
        <v>720</v>
      </c>
      <c r="AO30" s="145">
        <f>IF(ISERROR(AN30/AM30*100),,AN30/AM30*100)</f>
        <v>100</v>
      </c>
    </row>
    <row r="31" spans="1:41" s="21" customFormat="1" ht="21.75" customHeight="1">
      <c r="A31" s="128"/>
      <c r="B31" s="244"/>
      <c r="C31" s="244"/>
      <c r="D31" s="360"/>
      <c r="E31" s="361"/>
      <c r="F31" s="360"/>
      <c r="G31" s="361"/>
      <c r="H31" s="362"/>
      <c r="I31" s="151"/>
      <c r="J31" s="146"/>
      <c r="K31" s="152"/>
      <c r="L31" s="152"/>
      <c r="M31" s="154"/>
      <c r="N31" s="146"/>
      <c r="O31" s="152"/>
      <c r="P31" s="152"/>
      <c r="Q31" s="154"/>
      <c r="R31" s="146"/>
      <c r="S31" s="152"/>
      <c r="T31" s="152"/>
      <c r="U31" s="154"/>
      <c r="V31" s="146"/>
      <c r="W31" s="152"/>
      <c r="X31" s="152"/>
      <c r="Y31" s="154"/>
      <c r="Z31" s="146"/>
      <c r="AA31" s="152"/>
      <c r="AB31" s="152"/>
      <c r="AC31" s="154"/>
      <c r="AD31" s="146"/>
      <c r="AE31" s="152"/>
      <c r="AF31" s="152"/>
      <c r="AG31" s="154"/>
      <c r="AH31" s="146"/>
      <c r="AI31" s="152"/>
      <c r="AJ31" s="152"/>
      <c r="AK31" s="154"/>
      <c r="AL31" s="146"/>
      <c r="AM31" s="152"/>
      <c r="AN31" s="152"/>
      <c r="AO31" s="154"/>
    </row>
    <row r="32" spans="1:41" s="21" customFormat="1" ht="21.75" customHeight="1">
      <c r="A32" s="135" t="s">
        <v>48</v>
      </c>
      <c r="B32" s="363">
        <f t="shared" ref="B32:C33" si="22">AH32+R32+V32+N32+AD32+Z32+AL32</f>
        <v>0</v>
      </c>
      <c r="C32" s="363">
        <f t="shared" si="22"/>
        <v>150000</v>
      </c>
      <c r="D32" s="156">
        <f>'[3]Исполнение для администрации_КБ'!W34</f>
        <v>150000</v>
      </c>
      <c r="E32" s="157">
        <f t="shared" ref="E32:E33" si="23">D32-C32</f>
        <v>0</v>
      </c>
      <c r="F32" s="156">
        <f>'[3]Исполнение для администрации_КБ'!X34</f>
        <v>150000</v>
      </c>
      <c r="G32" s="157">
        <f t="shared" ref="G32:G33" si="24">F32-H32</f>
        <v>0</v>
      </c>
      <c r="H32" s="158">
        <f t="shared" ref="H32:H33" si="25">AJ32+T32+X32+P32+AF32+AB32+AN32</f>
        <v>150000</v>
      </c>
      <c r="I32" s="136">
        <f>IF(ISERROR(H32/C32*100),,H32/C32*100)</f>
        <v>100</v>
      </c>
      <c r="J32" s="135"/>
      <c r="K32" s="159"/>
      <c r="L32" s="159"/>
      <c r="M32" s="133">
        <f t="shared" ref="M32:M33" si="26">IF(ISERROR(L32/K32*100),,L32/K32*100)</f>
        <v>0</v>
      </c>
      <c r="N32" s="135"/>
      <c r="O32" s="159">
        <f>('[4]Проверочная  таблица'!SH32+'[4]Проверочная  таблица'!SI32)/1000</f>
        <v>0</v>
      </c>
      <c r="P32" s="159">
        <f>('[4]Проверочная  таблица'!SP32+'[4]Проверочная  таблица'!SQ32)/1000</f>
        <v>0</v>
      </c>
      <c r="Q32" s="133">
        <f t="shared" ref="Q32:Q33" si="27">IF(ISERROR(P32/O32*100),,P32/O32*100)</f>
        <v>0</v>
      </c>
      <c r="R32" s="135"/>
      <c r="S32" s="159">
        <f>('[4]Проверочная  таблица'!SF32+'[4]Проверочная  таблица'!SG32)/1000</f>
        <v>0</v>
      </c>
      <c r="T32" s="160">
        <f>('[4]Проверочная  таблица'!SN32+'[4]Проверочная  таблица'!SO32)/1000</f>
        <v>0</v>
      </c>
      <c r="U32" s="133">
        <f t="shared" ref="U32:U33" si="28">IF(ISERROR(T32/S32*100),,T32/S32*100)</f>
        <v>0</v>
      </c>
      <c r="V32" s="135"/>
      <c r="W32" s="159">
        <f>'[4]Проверочная  таблица'!SL32/1000</f>
        <v>0</v>
      </c>
      <c r="X32" s="160">
        <f>'[4]Проверочная  таблица'!ST32/1000</f>
        <v>0</v>
      </c>
      <c r="Y32" s="133">
        <f t="shared" ref="Y32:Y33" si="29">IF(ISERROR(X32/W32*100),,X32/W32*100)</f>
        <v>0</v>
      </c>
      <c r="Z32" s="135"/>
      <c r="AA32" s="159">
        <f>('[4]Проверочная  таблица'!SJ32+'[4]Проверочная  таблица'!SK32)/1000</f>
        <v>0</v>
      </c>
      <c r="AB32" s="160">
        <f>('[4]Проверочная  таблица'!SR32+'[4]Проверочная  таблица'!SS32)/1000</f>
        <v>0</v>
      </c>
      <c r="AC32" s="133">
        <f t="shared" ref="AC32:AC33" si="30">IF(ISERROR(AB32/AA32*100),,AB32/AA32*100)</f>
        <v>0</v>
      </c>
      <c r="AD32" s="135"/>
      <c r="AE32" s="159">
        <f>('[4]Проверочная  таблица'!SV32+'[4]Проверочная  таблица'!SZ32)/1000</f>
        <v>100000</v>
      </c>
      <c r="AF32" s="160">
        <f>('[4]Проверочная  таблица'!SX32+'[4]Проверочная  таблица'!TB32)/1000</f>
        <v>100000</v>
      </c>
      <c r="AG32" s="133">
        <f>IF(ISERROR(AF32/AE32*100),,AF32/AE32*100)</f>
        <v>100</v>
      </c>
      <c r="AH32" s="135"/>
      <c r="AI32" s="159">
        <f>('[4]Проверочная  таблица'!TH32+'[4]Проверочная  таблица'!TL32)/1000</f>
        <v>50000</v>
      </c>
      <c r="AJ32" s="159">
        <f>('[4]Проверочная  таблица'!TJ32+'[4]Проверочная  таблица'!TN32)/1000</f>
        <v>50000</v>
      </c>
      <c r="AK32" s="133">
        <f t="shared" ref="AK32:AK33" si="31">IF(ISERROR(AJ32/AI32*100),,AJ32/AI32*100)</f>
        <v>100</v>
      </c>
      <c r="AL32" s="135"/>
      <c r="AM32" s="159">
        <f>'[4]Проверочная  таблица'!RY32/1000</f>
        <v>0</v>
      </c>
      <c r="AN32" s="160">
        <f>'[4]Проверочная  таблица'!RZ32/1000</f>
        <v>0</v>
      </c>
      <c r="AO32" s="133">
        <f>IF(ISERROR(AN32/AM32*100),,AN32/AM32*100)</f>
        <v>0</v>
      </c>
    </row>
    <row r="33" spans="1:41" s="21" customFormat="1" ht="21.75" customHeight="1" thickBot="1">
      <c r="A33" s="146" t="s">
        <v>49</v>
      </c>
      <c r="B33" s="243">
        <f t="shared" si="22"/>
        <v>281456.11199999996</v>
      </c>
      <c r="C33" s="243">
        <f t="shared" si="22"/>
        <v>1145352.4910499998</v>
      </c>
      <c r="D33" s="130">
        <f>'[3]Исполнение для администрации_КБ'!W35</f>
        <v>1145352.4910499998</v>
      </c>
      <c r="E33" s="131">
        <f t="shared" si="23"/>
        <v>0</v>
      </c>
      <c r="F33" s="130">
        <f>'[3]Исполнение для администрации_КБ'!X35</f>
        <v>1124571.5778899998</v>
      </c>
      <c r="G33" s="131">
        <f t="shared" si="24"/>
        <v>0</v>
      </c>
      <c r="H33" s="132">
        <f t="shared" si="25"/>
        <v>1124571.5778900001</v>
      </c>
      <c r="I33" s="138">
        <f>IF(ISERROR(H33/C33*100),,H33/C33*100)</f>
        <v>98.185631644198125</v>
      </c>
      <c r="J33" s="146"/>
      <c r="K33" s="134"/>
      <c r="L33" s="134"/>
      <c r="M33" s="199">
        <f t="shared" si="26"/>
        <v>0</v>
      </c>
      <c r="N33" s="146"/>
      <c r="O33" s="134">
        <f>('[4]Проверочная  таблица'!SH33+'[4]Проверочная  таблица'!SI33)/1000</f>
        <v>127215.79629</v>
      </c>
      <c r="P33" s="134">
        <f>('[4]Проверочная  таблица'!SP33+'[4]Проверочная  таблица'!SQ33)/1000</f>
        <v>127215.79628</v>
      </c>
      <c r="Q33" s="199">
        <f t="shared" si="27"/>
        <v>99.999999992139337</v>
      </c>
      <c r="R33" s="147">
        <v>281456.11199999996</v>
      </c>
      <c r="S33" s="134">
        <f>('[4]Проверочная  таблица'!SF33+'[4]Проверочная  таблица'!SG33)/1000</f>
        <v>281456.11200000002</v>
      </c>
      <c r="T33" s="134">
        <f>('[4]Проверочная  таблица'!SN33+'[4]Проверочная  таблица'!SO33)/1000</f>
        <v>281456.10975</v>
      </c>
      <c r="U33" s="199">
        <f t="shared" si="28"/>
        <v>99.999999200585847</v>
      </c>
      <c r="V33" s="146"/>
      <c r="W33" s="134">
        <f>'[4]Проверочная  таблица'!SL33/1000</f>
        <v>140000</v>
      </c>
      <c r="X33" s="134">
        <f>'[4]Проверочная  таблица'!ST33/1000</f>
        <v>119219.08911</v>
      </c>
      <c r="Y33" s="199">
        <f t="shared" si="29"/>
        <v>85.156492221428564</v>
      </c>
      <c r="Z33" s="146"/>
      <c r="AA33" s="134">
        <f>('[4]Проверочная  таблица'!SJ33+'[4]Проверочная  таблица'!SK33)/1000</f>
        <v>44180.582759999998</v>
      </c>
      <c r="AB33" s="134">
        <f>('[4]Проверочная  таблица'!SR33+'[4]Проверочная  таблица'!SS33)/1000</f>
        <v>44180.582750000001</v>
      </c>
      <c r="AC33" s="199">
        <f t="shared" si="30"/>
        <v>99.999999977365633</v>
      </c>
      <c r="AD33" s="146"/>
      <c r="AE33" s="134">
        <f>('[4]Проверочная  таблица'!SV33+'[4]Проверочная  таблица'!SZ33)/1000</f>
        <v>0</v>
      </c>
      <c r="AF33" s="134">
        <f>('[4]Проверочная  таблица'!SX33+'[4]Проверочная  таблица'!TB33)/1000</f>
        <v>0</v>
      </c>
      <c r="AG33" s="199">
        <f>IF(ISERROR(AF33/AE33*100),,AF33/AE33*100)</f>
        <v>0</v>
      </c>
      <c r="AH33" s="146"/>
      <c r="AI33" s="134">
        <f>('[4]Проверочная  таблица'!TH33+'[4]Проверочная  таблица'!TL33)/1000</f>
        <v>552500</v>
      </c>
      <c r="AJ33" s="134">
        <f>('[4]Проверочная  таблица'!TJ33+'[4]Проверочная  таблица'!TN33)/1000</f>
        <v>552500</v>
      </c>
      <c r="AK33" s="199">
        <f t="shared" si="31"/>
        <v>100</v>
      </c>
      <c r="AL33" s="146"/>
      <c r="AM33" s="134">
        <f>'[4]Проверочная  таблица'!RY33/1000</f>
        <v>0</v>
      </c>
      <c r="AN33" s="134">
        <f>'[4]Проверочная  таблица'!RZ33/1000</f>
        <v>0</v>
      </c>
      <c r="AO33" s="199">
        <f>IF(ISERROR(AN33/AM33*100),,AN33/AM33*100)</f>
        <v>0</v>
      </c>
    </row>
    <row r="34" spans="1:41" s="21" customFormat="1" ht="21.75" customHeight="1" thickBot="1">
      <c r="A34" s="161" t="s">
        <v>50</v>
      </c>
      <c r="B34" s="364">
        <f t="shared" ref="B34:H34" si="32">SUM(B32:B33)</f>
        <v>281456.11199999996</v>
      </c>
      <c r="C34" s="140">
        <f t="shared" si="32"/>
        <v>1295352.4910499998</v>
      </c>
      <c r="D34" s="357">
        <f t="shared" si="32"/>
        <v>1295352.4910499998</v>
      </c>
      <c r="E34" s="358">
        <f t="shared" si="32"/>
        <v>0</v>
      </c>
      <c r="F34" s="357">
        <f t="shared" si="32"/>
        <v>1274571.5778899998</v>
      </c>
      <c r="G34" s="358">
        <f t="shared" si="32"/>
        <v>0</v>
      </c>
      <c r="H34" s="162">
        <f t="shared" si="32"/>
        <v>1274571.5778900001</v>
      </c>
      <c r="I34" s="145">
        <f>IF(ISERROR(H34/C34*100),,H34/C34*100)</f>
        <v>98.395732952722781</v>
      </c>
      <c r="J34" s="140">
        <f t="shared" ref="J34" si="33">SUM(J32:J33)</f>
        <v>0</v>
      </c>
      <c r="K34" s="162">
        <f>SUM(K32:K33)</f>
        <v>0</v>
      </c>
      <c r="L34" s="162">
        <f>SUM(L32:L33)</f>
        <v>0</v>
      </c>
      <c r="M34" s="145">
        <f>IF(ISERROR(L34/K34*100),,L34/K34*100)</f>
        <v>0</v>
      </c>
      <c r="N34" s="140">
        <f t="shared" ref="N34" si="34">SUM(N32:N33)</f>
        <v>0</v>
      </c>
      <c r="O34" s="162">
        <f>SUM(O32:O33)</f>
        <v>127215.79629</v>
      </c>
      <c r="P34" s="162">
        <f>SUM(P32:P33)</f>
        <v>127215.79628</v>
      </c>
      <c r="Q34" s="145">
        <f>IF(ISERROR(P34/O34*100),,P34/O34*100)</f>
        <v>99.999999992139337</v>
      </c>
      <c r="R34" s="140">
        <f t="shared" ref="R34" si="35">SUM(R32:R33)</f>
        <v>281456.11199999996</v>
      </c>
      <c r="S34" s="162">
        <f>SUM(S32:S33)</f>
        <v>281456.11200000002</v>
      </c>
      <c r="T34" s="162">
        <f>SUM(T32:T33)</f>
        <v>281456.10975</v>
      </c>
      <c r="U34" s="145">
        <f>IF(ISERROR(T34/S34*100),,T34/S34*100)</f>
        <v>99.999999200585847</v>
      </c>
      <c r="V34" s="140">
        <f t="shared" ref="V34" si="36">SUM(V32:V33)</f>
        <v>0</v>
      </c>
      <c r="W34" s="162">
        <f>SUM(W32:W33)</f>
        <v>140000</v>
      </c>
      <c r="X34" s="162">
        <f>SUM(X32:X33)</f>
        <v>119219.08911</v>
      </c>
      <c r="Y34" s="145">
        <f>IF(ISERROR(X34/W34*100),,X34/W34*100)</f>
        <v>85.156492221428564</v>
      </c>
      <c r="Z34" s="140">
        <f t="shared" ref="Z34" si="37">SUM(Z32:Z33)</f>
        <v>0</v>
      </c>
      <c r="AA34" s="162">
        <f>SUM(AA32:AA33)</f>
        <v>44180.582759999998</v>
      </c>
      <c r="AB34" s="162">
        <f>SUM(AB32:AB33)</f>
        <v>44180.582750000001</v>
      </c>
      <c r="AC34" s="145">
        <f>IF(ISERROR(AB34/AA34*100),,AB34/AA34*100)</f>
        <v>99.999999977365633</v>
      </c>
      <c r="AD34" s="140">
        <f t="shared" ref="AD34" si="38">SUM(AD32:AD33)</f>
        <v>0</v>
      </c>
      <c r="AE34" s="162">
        <f>SUM(AE32:AE33)</f>
        <v>100000</v>
      </c>
      <c r="AF34" s="162">
        <f>SUM(AF32:AF33)</f>
        <v>100000</v>
      </c>
      <c r="AG34" s="145">
        <f>IF(ISERROR(AF34/AE34*100),,AF34/AE34*100)</f>
        <v>100</v>
      </c>
      <c r="AH34" s="140">
        <f t="shared" ref="AH34" si="39">SUM(AH32:AH33)</f>
        <v>0</v>
      </c>
      <c r="AI34" s="162">
        <f>SUM(AI32:AI33)</f>
        <v>602500</v>
      </c>
      <c r="AJ34" s="162">
        <f>SUM(AJ32:AJ33)</f>
        <v>602500</v>
      </c>
      <c r="AK34" s="145">
        <f>IF(ISERROR(AJ34/AI34*100),,AJ34/AI34*100)</f>
        <v>100</v>
      </c>
      <c r="AL34" s="140">
        <f t="shared" ref="AL34" si="40">SUM(AL32:AL33)</f>
        <v>0</v>
      </c>
      <c r="AM34" s="162">
        <f>SUM(AM32:AM33)</f>
        <v>0</v>
      </c>
      <c r="AN34" s="162">
        <f>SUM(AN32:AN33)</f>
        <v>0</v>
      </c>
      <c r="AO34" s="145">
        <f>IF(ISERROR(AN34/AM34*100),,AN34/AM34*100)</f>
        <v>0</v>
      </c>
    </row>
    <row r="35" spans="1:41" s="21" customFormat="1" ht="21.75" customHeight="1">
      <c r="A35" s="161"/>
      <c r="B35" s="154"/>
      <c r="C35" s="365"/>
      <c r="D35" s="366"/>
      <c r="E35" s="367"/>
      <c r="F35" s="366"/>
      <c r="G35" s="367"/>
      <c r="H35" s="154"/>
      <c r="I35" s="154"/>
      <c r="J35" s="244"/>
      <c r="K35" s="167"/>
      <c r="L35" s="167"/>
      <c r="M35" s="162"/>
      <c r="N35" s="244"/>
      <c r="O35" s="167"/>
      <c r="P35" s="167"/>
      <c r="Q35" s="162"/>
      <c r="R35" s="244"/>
      <c r="S35" s="167"/>
      <c r="T35" s="167"/>
      <c r="U35" s="162"/>
      <c r="V35" s="244"/>
      <c r="W35" s="167"/>
      <c r="X35" s="167"/>
      <c r="Y35" s="162"/>
      <c r="Z35" s="244"/>
      <c r="AA35" s="167"/>
      <c r="AB35" s="167"/>
      <c r="AC35" s="162"/>
      <c r="AD35" s="244"/>
      <c r="AE35" s="167"/>
      <c r="AF35" s="167"/>
      <c r="AG35" s="162"/>
      <c r="AH35" s="244"/>
      <c r="AI35" s="167"/>
      <c r="AJ35" s="167"/>
      <c r="AK35" s="162"/>
      <c r="AL35" s="244"/>
      <c r="AM35" s="167"/>
      <c r="AN35" s="167"/>
      <c r="AO35" s="162"/>
    </row>
    <row r="36" spans="1:41" s="21" customFormat="1" ht="31">
      <c r="A36" s="368" t="s">
        <v>328</v>
      </c>
      <c r="B36" s="369">
        <f>AH36+R36+V36+N36+AD36+Z36+AL36+J36</f>
        <v>731400</v>
      </c>
      <c r="C36" s="365"/>
      <c r="D36" s="366"/>
      <c r="E36" s="367"/>
      <c r="F36" s="366"/>
      <c r="G36" s="367"/>
      <c r="H36" s="362"/>
      <c r="I36" s="362"/>
      <c r="J36" s="244">
        <v>11400</v>
      </c>
      <c r="K36" s="370"/>
      <c r="L36" s="370"/>
      <c r="M36" s="371"/>
      <c r="N36" s="244"/>
      <c r="O36" s="370"/>
      <c r="P36" s="370"/>
      <c r="Q36" s="371"/>
      <c r="R36" s="244"/>
      <c r="S36" s="370"/>
      <c r="T36" s="370"/>
      <c r="U36" s="371"/>
      <c r="V36" s="244">
        <v>140000</v>
      </c>
      <c r="W36" s="370"/>
      <c r="X36" s="370"/>
      <c r="Y36" s="371"/>
      <c r="Z36" s="244"/>
      <c r="AA36" s="370"/>
      <c r="AB36" s="370"/>
      <c r="AC36" s="371"/>
      <c r="AD36" s="244"/>
      <c r="AE36" s="370"/>
      <c r="AF36" s="370"/>
      <c r="AG36" s="371"/>
      <c r="AH36" s="244">
        <v>580000</v>
      </c>
      <c r="AI36" s="370"/>
      <c r="AJ36" s="370"/>
      <c r="AK36" s="371"/>
      <c r="AL36" s="244"/>
      <c r="AM36" s="370"/>
      <c r="AN36" s="370"/>
      <c r="AO36" s="371"/>
    </row>
    <row r="37" spans="1:41" s="21" customFormat="1" ht="21.75" customHeight="1" thickBot="1">
      <c r="A37" s="169"/>
      <c r="B37" s="174"/>
      <c r="C37" s="372"/>
      <c r="D37" s="373"/>
      <c r="E37" s="374"/>
      <c r="F37" s="373"/>
      <c r="G37" s="374"/>
      <c r="H37" s="174"/>
      <c r="I37" s="174"/>
      <c r="J37" s="245"/>
      <c r="K37" s="175"/>
      <c r="L37" s="175"/>
      <c r="M37" s="176"/>
      <c r="N37" s="245"/>
      <c r="O37" s="175"/>
      <c r="P37" s="175"/>
      <c r="Q37" s="176"/>
      <c r="R37" s="245"/>
      <c r="S37" s="175"/>
      <c r="T37" s="175"/>
      <c r="U37" s="176"/>
      <c r="V37" s="245"/>
      <c r="W37" s="175"/>
      <c r="X37" s="175"/>
      <c r="Y37" s="176"/>
      <c r="Z37" s="245"/>
      <c r="AA37" s="175"/>
      <c r="AB37" s="175"/>
      <c r="AC37" s="176"/>
      <c r="AD37" s="245"/>
      <c r="AE37" s="175"/>
      <c r="AF37" s="175"/>
      <c r="AG37" s="176"/>
      <c r="AH37" s="245"/>
      <c r="AI37" s="175"/>
      <c r="AJ37" s="175"/>
      <c r="AK37" s="176"/>
      <c r="AL37" s="245"/>
      <c r="AM37" s="175"/>
      <c r="AN37" s="175"/>
      <c r="AO37" s="176"/>
    </row>
    <row r="38" spans="1:41" s="21" customFormat="1" ht="21.75" customHeight="1" thickBot="1">
      <c r="A38" s="177" t="s">
        <v>51</v>
      </c>
      <c r="B38" s="375">
        <f>B30+B34+B36</f>
        <v>1012856.112</v>
      </c>
      <c r="C38" s="375">
        <f>C30+C34+C36</f>
        <v>1506072.4910499998</v>
      </c>
      <c r="D38" s="375">
        <f t="shared" ref="D38:H38" si="41">D30+D34+D36</f>
        <v>1506072.4910499998</v>
      </c>
      <c r="E38" s="375">
        <f t="shared" si="41"/>
        <v>0</v>
      </c>
      <c r="F38" s="375">
        <f t="shared" si="41"/>
        <v>1485291.5778899998</v>
      </c>
      <c r="G38" s="375">
        <f t="shared" si="41"/>
        <v>0</v>
      </c>
      <c r="H38" s="375">
        <f t="shared" si="41"/>
        <v>1485291.5778900001</v>
      </c>
      <c r="I38" s="145">
        <f>IF(ISERROR(H38/C38*100),,H38/C38*100)</f>
        <v>98.62019170501469</v>
      </c>
      <c r="J38" s="375">
        <f t="shared" ref="J38:L38" si="42">J30+J34+J36</f>
        <v>11400</v>
      </c>
      <c r="K38" s="375">
        <f t="shared" si="42"/>
        <v>0</v>
      </c>
      <c r="L38" s="375">
        <f t="shared" si="42"/>
        <v>0</v>
      </c>
      <c r="M38" s="145">
        <f>IF(ISERROR(L38/K38*100),,L38/K38*100)</f>
        <v>0</v>
      </c>
      <c r="N38" s="375">
        <f t="shared" ref="N38:P38" si="43">N30+N34+N36</f>
        <v>0</v>
      </c>
      <c r="O38" s="375">
        <f t="shared" si="43"/>
        <v>127215.79629</v>
      </c>
      <c r="P38" s="375">
        <f t="shared" si="43"/>
        <v>127215.79628</v>
      </c>
      <c r="Q38" s="145">
        <f>IF(ISERROR(P38/O38*100),,P38/O38*100)</f>
        <v>99.999999992139337</v>
      </c>
      <c r="R38" s="375">
        <f t="shared" ref="R38:T38" si="44">R30+R34+R36</f>
        <v>281456.11199999996</v>
      </c>
      <c r="S38" s="375">
        <f t="shared" si="44"/>
        <v>281456.11200000002</v>
      </c>
      <c r="T38" s="375">
        <f t="shared" si="44"/>
        <v>281456.10975</v>
      </c>
      <c r="U38" s="145">
        <f>IF(ISERROR(T38/S38*100),,T38/S38*100)</f>
        <v>99.999999200585847</v>
      </c>
      <c r="V38" s="375">
        <f t="shared" ref="V38:X38" si="45">V30+V34+V36</f>
        <v>140000</v>
      </c>
      <c r="W38" s="375">
        <f t="shared" si="45"/>
        <v>140000</v>
      </c>
      <c r="X38" s="375">
        <f t="shared" si="45"/>
        <v>119219.08911</v>
      </c>
      <c r="Y38" s="145">
        <f>IF(ISERROR(X38/W38*100),,X38/W38*100)</f>
        <v>85.156492221428564</v>
      </c>
      <c r="Z38" s="375">
        <f t="shared" ref="Z38:AN38" si="46">Z30+Z34+Z36</f>
        <v>0</v>
      </c>
      <c r="AA38" s="375">
        <f t="shared" si="46"/>
        <v>44180.582759999998</v>
      </c>
      <c r="AB38" s="375">
        <f t="shared" si="46"/>
        <v>44180.582750000001</v>
      </c>
      <c r="AC38" s="145">
        <f>IF(ISERROR(AB38/AA38*100),,AB38/AA38*100)</f>
        <v>99.999999977365633</v>
      </c>
      <c r="AD38" s="375">
        <f t="shared" si="46"/>
        <v>0</v>
      </c>
      <c r="AE38" s="375">
        <f t="shared" si="46"/>
        <v>290000</v>
      </c>
      <c r="AF38" s="375">
        <f t="shared" si="46"/>
        <v>290000</v>
      </c>
      <c r="AG38" s="145">
        <f>IF(ISERROR(AF38/AE38*100),,AF38/AE38*100)</f>
        <v>100</v>
      </c>
      <c r="AH38" s="375">
        <f t="shared" si="46"/>
        <v>580000</v>
      </c>
      <c r="AI38" s="375">
        <f t="shared" si="46"/>
        <v>622500</v>
      </c>
      <c r="AJ38" s="375">
        <f t="shared" si="46"/>
        <v>622500</v>
      </c>
      <c r="AK38" s="145">
        <f>IF(ISERROR(AJ38/AI38*100),,AJ38/AI38*100)</f>
        <v>100</v>
      </c>
      <c r="AL38" s="375">
        <f t="shared" si="46"/>
        <v>0</v>
      </c>
      <c r="AM38" s="375">
        <f t="shared" si="46"/>
        <v>720</v>
      </c>
      <c r="AN38" s="375">
        <f t="shared" si="46"/>
        <v>720</v>
      </c>
      <c r="AO38" s="145">
        <f>IF(ISERROR(AN38/AM38*100),,AN38/AM38*100)</f>
        <v>100</v>
      </c>
    </row>
    <row r="39" spans="1:41" ht="16.5">
      <c r="B39" s="246">
        <f>B38-'[5]Финансовая  помощь  (план)'!$B$44</f>
        <v>0</v>
      </c>
      <c r="C39" s="246">
        <f>C38-'[5]Сводная  таблица'!$J$34/1000</f>
        <v>0</v>
      </c>
      <c r="D39" s="247"/>
      <c r="E39" s="247"/>
      <c r="F39" s="247"/>
      <c r="G39" s="247"/>
      <c r="H39" s="246">
        <f>H38-'[5]Сводная  таблица'!$K$34/1000</f>
        <v>0</v>
      </c>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row>
    <row r="40" spans="1:41" s="9" customFormat="1" ht="14"/>
    <row r="41" spans="1:41">
      <c r="C41" s="248"/>
    </row>
  </sheetData>
  <mergeCells count="32">
    <mergeCell ref="Z11:AC11"/>
    <mergeCell ref="J11:M11"/>
    <mergeCell ref="A6:A10"/>
    <mergeCell ref="B6:I9"/>
    <mergeCell ref="N11:Q11"/>
    <mergeCell ref="S11:U11"/>
    <mergeCell ref="V11:Y11"/>
    <mergeCell ref="AH8:AK8"/>
    <mergeCell ref="J6:M6"/>
    <mergeCell ref="N6:U6"/>
    <mergeCell ref="AD6:AK6"/>
    <mergeCell ref="AL6:AO6"/>
    <mergeCell ref="J7:M7"/>
    <mergeCell ref="N7:U7"/>
    <mergeCell ref="AD7:AK7"/>
    <mergeCell ref="AL7:AO7"/>
    <mergeCell ref="AD11:AG11"/>
    <mergeCell ref="AH11:AK11"/>
    <mergeCell ref="AL11:AO11"/>
    <mergeCell ref="AL8:AO8"/>
    <mergeCell ref="J9:M9"/>
    <mergeCell ref="N9:Q9"/>
    <mergeCell ref="R9:U9"/>
    <mergeCell ref="V9:Y9"/>
    <mergeCell ref="Z9:AC9"/>
    <mergeCell ref="AD9:AG9"/>
    <mergeCell ref="AH9:AK9"/>
    <mergeCell ref="AL9:AO9"/>
    <mergeCell ref="J8:M8"/>
    <mergeCell ref="N8:Q8"/>
    <mergeCell ref="R8:U8"/>
    <mergeCell ref="AD8:AG8"/>
  </mergeCells>
  <pageMargins left="0.78740157480314965" right="0.39370078740157483" top="0.59055118110236227" bottom="0.59055118110236227" header="0.51181102362204722" footer="0.51181102362204722"/>
  <pageSetup paperSize="8" scale="61" fitToWidth="3" orientation="landscape" r:id="rId1"/>
  <headerFooter alignWithMargins="0">
    <oddFooter>&amp;R&amp;Z&amp;F&amp;A</oddFooter>
  </headerFooter>
  <colBreaks count="1" manualBreakCount="1">
    <brk id="21" max="37" man="1"/>
  </colBreaks>
</worksheet>
</file>

<file path=xl/worksheets/sheet5.xml><?xml version="1.0" encoding="utf-8"?>
<worksheet xmlns="http://schemas.openxmlformats.org/spreadsheetml/2006/main" xmlns:r="http://schemas.openxmlformats.org/officeDocument/2006/relationships">
  <sheetPr>
    <pageSetUpPr fitToPage="1"/>
  </sheetPr>
  <dimension ref="A2:I41"/>
  <sheetViews>
    <sheetView view="pageBreakPreview" topLeftCell="A2" zoomScaleNormal="100" zoomScaleSheetLayoutView="100" workbookViewId="0">
      <pane xSplit="1" ySplit="6" topLeftCell="B32" activePane="bottomRight" state="frozen"/>
      <selection activeCell="A2" sqref="A2"/>
      <selection pane="topRight" activeCell="B2" sqref="B2"/>
      <selection pane="bottomLeft" activeCell="A9" sqref="A9"/>
      <selection pane="bottomRight" activeCell="C13" sqref="C13"/>
    </sheetView>
  </sheetViews>
  <sheetFormatPr defaultColWidth="8.81640625" defaultRowHeight="12.5"/>
  <cols>
    <col min="1" max="1" width="23.54296875" style="2" customWidth="1"/>
    <col min="2" max="2" width="16.90625" style="2" customWidth="1"/>
    <col min="3" max="3" width="16.453125" style="2" customWidth="1"/>
    <col min="4" max="4" width="16.54296875" style="2" hidden="1" customWidth="1"/>
    <col min="5" max="5" width="16" style="2" hidden="1" customWidth="1"/>
    <col min="6" max="6" width="16.1796875" style="2" hidden="1" customWidth="1"/>
    <col min="7" max="7" width="15" style="2" hidden="1" customWidth="1"/>
    <col min="8" max="8" width="17.1796875" style="2" customWidth="1"/>
    <col min="9" max="9" width="15" style="2" customWidth="1"/>
    <col min="10" max="16384" width="8.81640625" style="2"/>
  </cols>
  <sheetData>
    <row r="2" spans="1:9" ht="36.5" customHeight="1">
      <c r="A2" s="534" t="s">
        <v>442</v>
      </c>
      <c r="B2" s="534"/>
      <c r="C2" s="534"/>
      <c r="D2" s="534"/>
      <c r="E2" s="534"/>
      <c r="F2" s="534"/>
      <c r="G2" s="534"/>
      <c r="H2" s="534"/>
      <c r="I2" s="534"/>
    </row>
    <row r="3" spans="1:9" ht="15.5">
      <c r="A3" s="535" t="str">
        <f>'[2]Годовые  поправки  по МБТ_всего'!A3</f>
        <v>ПО  СОСТОЯНИЮ  НА  1  ЯНВАРЯ  2020  ГОДА</v>
      </c>
      <c r="B3" s="535"/>
      <c r="C3" s="535"/>
      <c r="D3" s="535"/>
      <c r="E3" s="535"/>
      <c r="F3" s="535"/>
      <c r="G3" s="535"/>
      <c r="H3" s="535"/>
      <c r="I3" s="535"/>
    </row>
    <row r="4" spans="1:9" ht="18">
      <c r="A4" s="332"/>
      <c r="B4" s="332"/>
      <c r="C4" s="332"/>
      <c r="D4" s="332"/>
      <c r="E4" s="332"/>
      <c r="F4" s="332"/>
      <c r="G4" s="332"/>
      <c r="H4" s="332"/>
      <c r="I4" s="332"/>
    </row>
    <row r="5" spans="1:9" ht="18.5" thickBot="1">
      <c r="A5" s="332"/>
      <c r="B5" s="332"/>
      <c r="C5" s="332"/>
      <c r="D5" s="332"/>
      <c r="E5" s="332"/>
      <c r="F5" s="332"/>
      <c r="G5" s="332"/>
      <c r="H5" s="536" t="s">
        <v>0</v>
      </c>
      <c r="I5" s="332"/>
    </row>
    <row r="6" spans="1:9" s="249" customFormat="1" ht="17.25" customHeight="1" thickBot="1">
      <c r="A6" s="537" t="s">
        <v>1</v>
      </c>
      <c r="B6" s="538" t="s">
        <v>292</v>
      </c>
      <c r="C6" s="539"/>
      <c r="D6" s="539"/>
      <c r="E6" s="539"/>
      <c r="F6" s="539"/>
      <c r="G6" s="539"/>
      <c r="H6" s="539"/>
      <c r="I6" s="540"/>
    </row>
    <row r="7" spans="1:9" s="249" customFormat="1" ht="39.5" thickBot="1">
      <c r="A7" s="541"/>
      <c r="B7" s="250" t="s">
        <v>306</v>
      </c>
      <c r="C7" s="542" t="s">
        <v>16</v>
      </c>
      <c r="D7" s="543" t="s">
        <v>17</v>
      </c>
      <c r="E7" s="544" t="s">
        <v>18</v>
      </c>
      <c r="F7" s="545" t="s">
        <v>17</v>
      </c>
      <c r="G7" s="546" t="s">
        <v>18</v>
      </c>
      <c r="H7" s="542" t="s">
        <v>19</v>
      </c>
      <c r="I7" s="542" t="s">
        <v>20</v>
      </c>
    </row>
    <row r="8" spans="1:9" ht="18" customHeight="1">
      <c r="A8" s="251" t="s">
        <v>29</v>
      </c>
      <c r="B8" s="252">
        <f>'[2]Исполнение  по  дотации_бух.'!B13+'[2]Исполнение  по  субсидии_бух'!B14+'[2]Исполнение  по  субвенции_бух'!B14+'[2]Исполнение  по  иным  МБТ_бух.'!B12</f>
        <v>231505.17972000001</v>
      </c>
      <c r="C8" s="252">
        <f>'[2]Исполнение  по  дотации'!B13+'[2]Исполнение  по  субсидии'!B14+'[2]Исполнение  по  субвенции'!B14+'[2]Исполнение  по  иным  МБТ'!B12</f>
        <v>314069.78071000002</v>
      </c>
      <c r="D8" s="547">
        <f>'[3]Исполнение для администрации_КБ'!K14</f>
        <v>314069.78071000002</v>
      </c>
      <c r="E8" s="548">
        <f>D8-C8</f>
        <v>0</v>
      </c>
      <c r="F8" s="549">
        <f>'[3]Исполнение для администрации_КБ'!L14</f>
        <v>311183.41966999997</v>
      </c>
      <c r="G8" s="253">
        <f>F8-H8</f>
        <v>0</v>
      </c>
      <c r="H8" s="254">
        <f>'[2]Исполнение  по  дотации'!E13+'[2]Исполнение  по  субсидии'!C14+'[2]Исполнение  по  субвенции'!G14+'[2]Исполнение  по  иным  МБТ'!G12</f>
        <v>311183.41966999997</v>
      </c>
      <c r="I8" s="255">
        <f>H8/C8*100</f>
        <v>99.080980973885801</v>
      </c>
    </row>
    <row r="9" spans="1:9" ht="18" customHeight="1">
      <c r="A9" s="256" t="s">
        <v>30</v>
      </c>
      <c r="B9" s="252">
        <f>'[2]Исполнение  по  дотации_бух.'!B14+'[2]Исполнение  по  субсидии_бух'!B15+'[2]Исполнение  по  субвенции_бух'!B15+'[2]Исполнение  по  иным  МБТ_бух.'!B13</f>
        <v>718502.96499999997</v>
      </c>
      <c r="C9" s="252">
        <f>'[2]Исполнение  по  дотации'!B14+'[2]Исполнение  по  субсидии'!B15+'[2]Исполнение  по  субвенции'!B15+'[2]Исполнение  по  иным  МБТ'!B13</f>
        <v>1014106.8677600001</v>
      </c>
      <c r="D9" s="550">
        <f>'[3]Исполнение для администрации_КБ'!K15</f>
        <v>1014106.8677600001</v>
      </c>
      <c r="E9" s="257">
        <f t="shared" ref="E9:E25" si="0">D9-C9</f>
        <v>0</v>
      </c>
      <c r="F9" s="275">
        <f>'[3]Исполнение для администрации_КБ'!L15</f>
        <v>1000464.0395499999</v>
      </c>
      <c r="G9" s="253">
        <f t="shared" ref="G9:G25" si="1">F9-H9</f>
        <v>0</v>
      </c>
      <c r="H9" s="254">
        <f>'[2]Исполнение  по  дотации'!E14+'[2]Исполнение  по  субсидии'!C15+'[2]Исполнение  по  субвенции'!G15+'[2]Исполнение  по  иным  МБТ'!G13</f>
        <v>1000464.0395500001</v>
      </c>
      <c r="I9" s="255">
        <f t="shared" ref="I9:I26" si="2">H9/C9*100</f>
        <v>98.654695215689173</v>
      </c>
    </row>
    <row r="10" spans="1:9" ht="18" customHeight="1">
      <c r="A10" s="256" t="s">
        <v>31</v>
      </c>
      <c r="B10" s="252">
        <f>'[2]Исполнение  по  дотации_бух.'!B15+'[2]Исполнение  по  субсидии_бух'!B16+'[2]Исполнение  по  субвенции_бух'!B16+'[2]Исполнение  по  иным  МБТ_бух.'!B14</f>
        <v>420615.52</v>
      </c>
      <c r="C10" s="252">
        <f>'[2]Исполнение  по  дотации'!B15+'[2]Исполнение  по  субсидии'!B16+'[2]Исполнение  по  субвенции'!B16+'[2]Исполнение  по  иным  МБТ'!B14</f>
        <v>731614.06296000001</v>
      </c>
      <c r="D10" s="550">
        <f>'[3]Исполнение для администрации_КБ'!K16</f>
        <v>731614.06296000001</v>
      </c>
      <c r="E10" s="257">
        <f t="shared" si="0"/>
        <v>0</v>
      </c>
      <c r="F10" s="275">
        <f>'[3]Исполнение для администрации_КБ'!L16</f>
        <v>704182.47635000001</v>
      </c>
      <c r="G10" s="253">
        <f t="shared" si="1"/>
        <v>0</v>
      </c>
      <c r="H10" s="254">
        <f>'[2]Исполнение  по  дотации'!E15+'[2]Исполнение  по  субсидии'!C16+'[2]Исполнение  по  субвенции'!G16+'[2]Исполнение  по  иным  МБТ'!G14</f>
        <v>704182.47635000013</v>
      </c>
      <c r="I10" s="255">
        <f t="shared" si="2"/>
        <v>96.250538637951294</v>
      </c>
    </row>
    <row r="11" spans="1:9" ht="18" customHeight="1">
      <c r="A11" s="256" t="s">
        <v>32</v>
      </c>
      <c r="B11" s="252">
        <f>'[2]Исполнение  по  дотации_бух.'!B16+'[2]Исполнение  по  субсидии_бух'!B17+'[2]Исполнение  по  субвенции_бух'!B17+'[2]Исполнение  по  иным  МБТ_бух.'!B15</f>
        <v>428954.07648000005</v>
      </c>
      <c r="C11" s="252">
        <f>'[2]Исполнение  по  дотации'!B16+'[2]Исполнение  по  субсидии'!B17+'[2]Исполнение  по  субвенции'!B17+'[2]Исполнение  по  иным  МБТ'!B15</f>
        <v>571694.05955000001</v>
      </c>
      <c r="D11" s="550">
        <f>'[3]Исполнение для администрации_КБ'!K17</f>
        <v>571694.05955000001</v>
      </c>
      <c r="E11" s="257">
        <f t="shared" si="0"/>
        <v>0</v>
      </c>
      <c r="F11" s="275">
        <f>'[3]Исполнение для администрации_КБ'!L17</f>
        <v>570208.16547999997</v>
      </c>
      <c r="G11" s="253">
        <f t="shared" si="1"/>
        <v>0</v>
      </c>
      <c r="H11" s="254">
        <f>'[2]Исполнение  по  дотации'!E16+'[2]Исполнение  по  субсидии'!C17+'[2]Исполнение  по  субвенции'!G17+'[2]Исполнение  по  иным  МБТ'!G15</f>
        <v>570208.16547999997</v>
      </c>
      <c r="I11" s="255">
        <f t="shared" si="2"/>
        <v>99.740089293359162</v>
      </c>
    </row>
    <row r="12" spans="1:9" ht="18" customHeight="1">
      <c r="A12" s="256" t="s">
        <v>33</v>
      </c>
      <c r="B12" s="252">
        <f>'[2]Исполнение  по  дотации_бух.'!B17+'[2]Исполнение  по  субсидии_бух'!B18+'[2]Исполнение  по  субвенции_бух'!B18+'[2]Исполнение  по  иным  МБТ_бух.'!B16</f>
        <v>420623.42</v>
      </c>
      <c r="C12" s="252">
        <f>'[2]Исполнение  по  дотации'!B17+'[2]Исполнение  по  субсидии'!B18+'[2]Исполнение  по  субвенции'!B18+'[2]Исполнение  по  иным  МБТ'!B16</f>
        <v>713374.47809999995</v>
      </c>
      <c r="D12" s="550">
        <f>'[3]Исполнение для администрации_КБ'!K18</f>
        <v>713374.47809999995</v>
      </c>
      <c r="E12" s="257">
        <f t="shared" si="0"/>
        <v>0</v>
      </c>
      <c r="F12" s="275">
        <f>'[3]Исполнение для администрации_КБ'!L18</f>
        <v>711934.24087999994</v>
      </c>
      <c r="G12" s="253">
        <f t="shared" si="1"/>
        <v>0</v>
      </c>
      <c r="H12" s="254">
        <f>'[2]Исполнение  по  дотации'!E17+'[2]Исполнение  по  субсидии'!C18+'[2]Исполнение  по  субвенции'!G18+'[2]Исполнение  по  иным  МБТ'!G16</f>
        <v>711934.24087999994</v>
      </c>
      <c r="I12" s="255">
        <f t="shared" si="2"/>
        <v>99.798109230955959</v>
      </c>
    </row>
    <row r="13" spans="1:9" ht="18" customHeight="1">
      <c r="A13" s="256" t="s">
        <v>34</v>
      </c>
      <c r="B13" s="252">
        <f>'[2]Исполнение  по  дотации_бух.'!B18+'[2]Исполнение  по  субсидии_бух'!B19+'[2]Исполнение  по  субвенции_бух'!B19+'[2]Исполнение  по  иным  МБТ_бух.'!B17</f>
        <v>275971.20000000001</v>
      </c>
      <c r="C13" s="252">
        <f>'[2]Исполнение  по  дотации'!B18+'[2]Исполнение  по  субсидии'!B19+'[2]Исполнение  по  субвенции'!B19+'[2]Исполнение  по  иным  МБТ'!B17</f>
        <v>424564.31906000001</v>
      </c>
      <c r="D13" s="550">
        <f>'[3]Исполнение для администрации_КБ'!K19</f>
        <v>424564.31906000007</v>
      </c>
      <c r="E13" s="257">
        <f t="shared" si="0"/>
        <v>0</v>
      </c>
      <c r="F13" s="275">
        <f>'[3]Исполнение для администрации_КБ'!L19</f>
        <v>422043.90503000002</v>
      </c>
      <c r="G13" s="253">
        <f t="shared" si="1"/>
        <v>0</v>
      </c>
      <c r="H13" s="254">
        <f>'[2]Исполнение  по  дотации'!E18+'[2]Исполнение  по  субсидии'!C19+'[2]Исполнение  по  субвенции'!G19+'[2]Исполнение  по  иным  МБТ'!G17</f>
        <v>422043.90503000002</v>
      </c>
      <c r="I13" s="255">
        <f t="shared" si="2"/>
        <v>99.406352838227136</v>
      </c>
    </row>
    <row r="14" spans="1:9" ht="18" customHeight="1">
      <c r="A14" s="256" t="s">
        <v>35</v>
      </c>
      <c r="B14" s="252">
        <f>'[2]Исполнение  по  дотации_бух.'!B19+'[2]Исполнение  по  субсидии_бух'!B20+'[2]Исполнение  по  субвенции_бух'!B20+'[2]Исполнение  по  иным  МБТ_бух.'!B18</f>
        <v>401863.82800000004</v>
      </c>
      <c r="C14" s="252">
        <f>'[2]Исполнение  по  дотации'!B19+'[2]Исполнение  по  субсидии'!B20+'[2]Исполнение  по  субвенции'!B20+'[2]Исполнение  по  иным  МБТ'!B18</f>
        <v>625043.73534999997</v>
      </c>
      <c r="D14" s="550">
        <f>'[3]Исполнение для администрации_КБ'!K20</f>
        <v>625043.73534999997</v>
      </c>
      <c r="E14" s="257">
        <f t="shared" si="0"/>
        <v>0</v>
      </c>
      <c r="F14" s="275">
        <f>'[3]Исполнение для администрации_КБ'!L20</f>
        <v>622482.31643000001</v>
      </c>
      <c r="G14" s="253">
        <f t="shared" si="1"/>
        <v>0</v>
      </c>
      <c r="H14" s="254">
        <f>'[2]Исполнение  по  дотации'!E19+'[2]Исполнение  по  субсидии'!C20+'[2]Исполнение  по  субвенции'!G20+'[2]Исполнение  по  иным  МБТ'!G18</f>
        <v>622482.31643000001</v>
      </c>
      <c r="I14" s="255">
        <f t="shared" si="2"/>
        <v>99.590201649078892</v>
      </c>
    </row>
    <row r="15" spans="1:9" ht="18" customHeight="1">
      <c r="A15" s="256" t="s">
        <v>36</v>
      </c>
      <c r="B15" s="252">
        <f>'[2]Исполнение  по  дотации_бух.'!B20+'[2]Исполнение  по  субсидии_бух'!B21+'[2]Исполнение  по  субвенции_бух'!B21+'[2]Исполнение  по  иным  МБТ_бух.'!B19</f>
        <v>374904.54324000003</v>
      </c>
      <c r="C15" s="252">
        <f>'[2]Исполнение  по  дотации'!B20+'[2]Исполнение  по  субсидии'!B21+'[2]Исполнение  по  субвенции'!B21+'[2]Исполнение  по  иным  МБТ'!B19</f>
        <v>539271.00585000007</v>
      </c>
      <c r="D15" s="550">
        <f>'[3]Исполнение для администрации_КБ'!K21</f>
        <v>539271.00584999996</v>
      </c>
      <c r="E15" s="257">
        <f t="shared" si="0"/>
        <v>0</v>
      </c>
      <c r="F15" s="275">
        <f>'[3]Исполнение для администрации_КБ'!L21</f>
        <v>531663.35185999994</v>
      </c>
      <c r="G15" s="253">
        <f t="shared" si="1"/>
        <v>0</v>
      </c>
      <c r="H15" s="254">
        <f>'[2]Исполнение  по  дотации'!E20+'[2]Исполнение  по  субсидии'!C21+'[2]Исполнение  по  субвенции'!G21+'[2]Исполнение  по  иным  МБТ'!G19</f>
        <v>531663.35186000005</v>
      </c>
      <c r="I15" s="255">
        <f t="shared" si="2"/>
        <v>98.589270717788949</v>
      </c>
    </row>
    <row r="16" spans="1:9" ht="18" customHeight="1">
      <c r="A16" s="256" t="s">
        <v>37</v>
      </c>
      <c r="B16" s="252">
        <f>'[2]Исполнение  по  дотации_бух.'!B21+'[2]Исполнение  по  субсидии_бух'!B22+'[2]Исполнение  по  субвенции_бух'!B22+'[2]Исполнение  по  иным  МБТ_бух.'!B20</f>
        <v>296291.13</v>
      </c>
      <c r="C16" s="252">
        <f>'[2]Исполнение  по  дотации'!B21+'[2]Исполнение  по  субсидии'!B22+'[2]Исполнение  по  субвенции'!B22+'[2]Исполнение  по  иным  МБТ'!B20</f>
        <v>475271.33675999998</v>
      </c>
      <c r="D16" s="550">
        <f>'[3]Исполнение для администрации_КБ'!K22</f>
        <v>475271.33675999998</v>
      </c>
      <c r="E16" s="257">
        <f t="shared" si="0"/>
        <v>0</v>
      </c>
      <c r="F16" s="275">
        <f>'[3]Исполнение для администрации_КБ'!L22</f>
        <v>472083.88381999999</v>
      </c>
      <c r="G16" s="253">
        <f t="shared" si="1"/>
        <v>0</v>
      </c>
      <c r="H16" s="254">
        <f>'[2]Исполнение  по  дотации'!E21+'[2]Исполнение  по  субсидии'!C22+'[2]Исполнение  по  субвенции'!G22+'[2]Исполнение  по  иным  МБТ'!G20</f>
        <v>472083.88381999999</v>
      </c>
      <c r="I16" s="255">
        <f t="shared" si="2"/>
        <v>99.329340380227976</v>
      </c>
    </row>
    <row r="17" spans="1:9" ht="18" customHeight="1">
      <c r="A17" s="256" t="s">
        <v>38</v>
      </c>
      <c r="B17" s="252">
        <f>'[2]Исполнение  по  дотации_бух.'!B22+'[2]Исполнение  по  субсидии_бух'!B23+'[2]Исполнение  по  субвенции_бух'!B23+'[2]Исполнение  по  иным  МБТ_бух.'!B21</f>
        <v>208581.53647999995</v>
      </c>
      <c r="C17" s="252">
        <f>'[2]Исполнение  по  дотации'!B22+'[2]Исполнение  по  субсидии'!B23+'[2]Исполнение  по  субвенции'!B23+'[2]Исполнение  по  иным  МБТ'!B21</f>
        <v>393304.90686999995</v>
      </c>
      <c r="D17" s="550">
        <f>'[3]Исполнение для администрации_КБ'!K23</f>
        <v>393304.90687000006</v>
      </c>
      <c r="E17" s="257">
        <f t="shared" si="0"/>
        <v>0</v>
      </c>
      <c r="F17" s="275">
        <f>'[3]Исполнение для администрации_КБ'!L23</f>
        <v>392853.83513999998</v>
      </c>
      <c r="G17" s="253">
        <f t="shared" si="1"/>
        <v>0</v>
      </c>
      <c r="H17" s="254">
        <f>'[2]Исполнение  по  дотации'!E22+'[2]Исполнение  по  субсидии'!C23+'[2]Исполнение  по  субвенции'!G23+'[2]Исполнение  по  иным  МБТ'!G21</f>
        <v>392853.83513999992</v>
      </c>
      <c r="I17" s="255">
        <f t="shared" si="2"/>
        <v>99.885312458064718</v>
      </c>
    </row>
    <row r="18" spans="1:9" ht="18" customHeight="1">
      <c r="A18" s="256" t="s">
        <v>39</v>
      </c>
      <c r="B18" s="252">
        <f>'[2]Исполнение  по  дотации_бух.'!B23+'[2]Исполнение  по  субсидии_бух'!B24+'[2]Исполнение  по  субвенции_бух'!B24+'[2]Исполнение  по  иным  МБТ_бух.'!B22</f>
        <v>517708.74324000004</v>
      </c>
      <c r="C18" s="252">
        <f>'[2]Исполнение  по  дотации'!B23+'[2]Исполнение  по  субсидии'!B24+'[2]Исполнение  по  субвенции'!B24+'[2]Исполнение  по  иным  МБТ'!B22</f>
        <v>1035701.97364</v>
      </c>
      <c r="D18" s="550">
        <f>'[3]Исполнение для администрации_КБ'!K24</f>
        <v>1035701.97364</v>
      </c>
      <c r="E18" s="257">
        <f t="shared" si="0"/>
        <v>0</v>
      </c>
      <c r="F18" s="275">
        <f>'[3]Исполнение для администрации_КБ'!L24</f>
        <v>1032905.0477800001</v>
      </c>
      <c r="G18" s="253">
        <f t="shared" si="1"/>
        <v>0</v>
      </c>
      <c r="H18" s="254">
        <f>'[2]Исполнение  по  дотации'!E23+'[2]Исполнение  по  субсидии'!C24+'[2]Исполнение  по  субвенции'!G24+'[2]Исполнение  по  иным  МБТ'!G22</f>
        <v>1032905.0477800001</v>
      </c>
      <c r="I18" s="255">
        <f t="shared" si="2"/>
        <v>99.729948775691724</v>
      </c>
    </row>
    <row r="19" spans="1:9" ht="18" customHeight="1">
      <c r="A19" s="256" t="s">
        <v>40</v>
      </c>
      <c r="B19" s="252">
        <f>'[2]Исполнение  по  дотации_бух.'!B24+'[2]Исполнение  по  субсидии_бух'!B25+'[2]Исполнение  по  субвенции_бух'!B25+'[2]Исполнение  по  иным  МБТ_бух.'!B23</f>
        <v>286980.70324</v>
      </c>
      <c r="C19" s="252">
        <f>'[2]Исполнение  по  дотации'!B24+'[2]Исполнение  по  субсидии'!B25+'[2]Исполнение  по  субвенции'!B25+'[2]Исполнение  по  иным  МБТ'!B23</f>
        <v>436811.17718999996</v>
      </c>
      <c r="D19" s="550">
        <f>'[3]Исполнение для администрации_КБ'!K25</f>
        <v>436811.17719000002</v>
      </c>
      <c r="E19" s="257">
        <f t="shared" si="0"/>
        <v>0</v>
      </c>
      <c r="F19" s="275">
        <f>'[3]Исполнение для администрации_КБ'!L25</f>
        <v>434389.79721000005</v>
      </c>
      <c r="G19" s="253">
        <f t="shared" si="1"/>
        <v>0</v>
      </c>
      <c r="H19" s="254">
        <f>'[2]Исполнение  по  дотации'!E24+'[2]Исполнение  по  субсидии'!C25+'[2]Исполнение  по  субвенции'!G25+'[2]Исполнение  по  иным  МБТ'!G23</f>
        <v>434389.79720999999</v>
      </c>
      <c r="I19" s="255">
        <f t="shared" si="2"/>
        <v>99.445668951152612</v>
      </c>
    </row>
    <row r="20" spans="1:9" ht="18" customHeight="1">
      <c r="A20" s="256" t="s">
        <v>41</v>
      </c>
      <c r="B20" s="252">
        <f>'[2]Исполнение  по  дотации_бух.'!B25+'[2]Исполнение  по  субсидии_бух'!B26+'[2]Исполнение  по  субвенции_бух'!B26+'[2]Исполнение  по  иным  МБТ_бух.'!B24</f>
        <v>572508.28999999992</v>
      </c>
      <c r="C20" s="252">
        <f>'[2]Исполнение  по  дотации'!B25+'[2]Исполнение  по  субсидии'!B26+'[2]Исполнение  по  субвенции'!B26+'[2]Исполнение  по  иным  МБТ'!B24</f>
        <v>995219.80223000003</v>
      </c>
      <c r="D20" s="550">
        <f>'[3]Исполнение для администрации_КБ'!K26</f>
        <v>995219.80223000003</v>
      </c>
      <c r="E20" s="257">
        <f t="shared" si="0"/>
        <v>0</v>
      </c>
      <c r="F20" s="275">
        <f>'[3]Исполнение для администрации_КБ'!L26</f>
        <v>981874.50392000005</v>
      </c>
      <c r="G20" s="253">
        <f t="shared" si="1"/>
        <v>0</v>
      </c>
      <c r="H20" s="254">
        <f>'[2]Исполнение  по  дотации'!E25+'[2]Исполнение  по  субсидии'!C26+'[2]Исполнение  по  субвенции'!G26+'[2]Исполнение  по  иным  МБТ'!G24</f>
        <v>981874.50392000005</v>
      </c>
      <c r="I20" s="255">
        <f t="shared" si="2"/>
        <v>98.659060211613863</v>
      </c>
    </row>
    <row r="21" spans="1:9" ht="18" customHeight="1">
      <c r="A21" s="256" t="s">
        <v>42</v>
      </c>
      <c r="B21" s="252">
        <f>'[2]Исполнение  по  дотации_бух.'!B26+'[2]Исполнение  по  субсидии_бух'!B27+'[2]Исполнение  по  субвенции_бух'!B27+'[2]Исполнение  по  иным  МБТ_бух.'!B25</f>
        <v>284055.33324000001</v>
      </c>
      <c r="C21" s="252">
        <f>'[2]Исполнение  по  дотации'!B26+'[2]Исполнение  по  субсидии'!B27+'[2]Исполнение  по  субвенции'!B27+'[2]Исполнение  по  иным  МБТ'!B25</f>
        <v>486393.21847999998</v>
      </c>
      <c r="D21" s="550">
        <f>'[3]Исполнение для администрации_КБ'!K27</f>
        <v>486393.21847999998</v>
      </c>
      <c r="E21" s="257">
        <f t="shared" si="0"/>
        <v>0</v>
      </c>
      <c r="F21" s="275">
        <f>'[3]Исполнение для администрации_КБ'!L27</f>
        <v>484061.03879999998</v>
      </c>
      <c r="G21" s="253">
        <f t="shared" si="1"/>
        <v>0</v>
      </c>
      <c r="H21" s="254">
        <f>'[2]Исполнение  по  дотации'!E26+'[2]Исполнение  по  субсидии'!C27+'[2]Исполнение  по  субвенции'!G27+'[2]Исполнение  по  иным  МБТ'!G25</f>
        <v>484061.03879999998</v>
      </c>
      <c r="I21" s="255">
        <f t="shared" si="2"/>
        <v>99.520515584635788</v>
      </c>
    </row>
    <row r="22" spans="1:9" ht="18" customHeight="1">
      <c r="A22" s="256" t="s">
        <v>43</v>
      </c>
      <c r="B22" s="252">
        <f>'[2]Исполнение  по  дотации_бух.'!B27+'[2]Исполнение  по  субсидии_бух'!B28+'[2]Исполнение  по  субвенции_бух'!B28+'[2]Исполнение  по  иным  МБТ_бух.'!B26</f>
        <v>334721.58648</v>
      </c>
      <c r="C22" s="252">
        <f>'[2]Исполнение  по  дотации'!B27+'[2]Исполнение  по  субсидии'!B28+'[2]Исполнение  по  субвенции'!B28+'[2]Исполнение  по  иным  МБТ'!B26</f>
        <v>488539.65565999999</v>
      </c>
      <c r="D22" s="550">
        <f>'[3]Исполнение для администрации_КБ'!K28</f>
        <v>488539.65565999999</v>
      </c>
      <c r="E22" s="257">
        <f t="shared" si="0"/>
        <v>0</v>
      </c>
      <c r="F22" s="275">
        <f>'[3]Исполнение для администрации_КБ'!L28</f>
        <v>484523.94591999997</v>
      </c>
      <c r="G22" s="253">
        <f t="shared" si="1"/>
        <v>0</v>
      </c>
      <c r="H22" s="254">
        <f>'[2]Исполнение  по  дотации'!E27+'[2]Исполнение  по  субсидии'!C28+'[2]Исполнение  по  субвенции'!G28+'[2]Исполнение  по  иным  МБТ'!G26</f>
        <v>484523.94592000009</v>
      </c>
      <c r="I22" s="255">
        <f t="shared" si="2"/>
        <v>99.17801765046589</v>
      </c>
    </row>
    <row r="23" spans="1:9" ht="18" customHeight="1">
      <c r="A23" s="256" t="s">
        <v>44</v>
      </c>
      <c r="B23" s="252">
        <f>'[2]Исполнение  по  дотации_бух.'!B28+'[2]Исполнение  по  субсидии_бух'!B29+'[2]Исполнение  по  субвенции_бух'!B29+'[2]Исполнение  по  иным  МБТ_бух.'!B27</f>
        <v>587712.46</v>
      </c>
      <c r="C23" s="252">
        <f>'[2]Исполнение  по  дотации'!B28+'[2]Исполнение  по  субсидии'!B29+'[2]Исполнение  по  субвенции'!B29+'[2]Исполнение  по  иным  МБТ'!B27</f>
        <v>1143978.0769999998</v>
      </c>
      <c r="D23" s="550">
        <f>'[3]Исполнение для администрации_КБ'!K29</f>
        <v>1143978.077</v>
      </c>
      <c r="E23" s="257">
        <f t="shared" si="0"/>
        <v>0</v>
      </c>
      <c r="F23" s="275">
        <f>'[3]Исполнение для администрации_КБ'!L29</f>
        <v>1142563.5289699999</v>
      </c>
      <c r="G23" s="253">
        <f t="shared" si="1"/>
        <v>0</v>
      </c>
      <c r="H23" s="254">
        <f>'[2]Исполнение  по  дотации'!E28+'[2]Исполнение  по  субсидии'!C29+'[2]Исполнение  по  субвенции'!G29+'[2]Исполнение  по  иным  МБТ'!G27</f>
        <v>1142563.5289699999</v>
      </c>
      <c r="I23" s="255">
        <f t="shared" si="2"/>
        <v>99.876348327084258</v>
      </c>
    </row>
    <row r="24" spans="1:9" ht="18" customHeight="1">
      <c r="A24" s="256" t="s">
        <v>45</v>
      </c>
      <c r="B24" s="252">
        <f>'[2]Исполнение  по  дотации_бух.'!B29+'[2]Исполнение  по  субсидии_бух'!B30+'[2]Исполнение  по  субвенции_бух'!B30+'[2]Исполнение  по  иным  МБТ_бух.'!B28</f>
        <v>279260.26499999996</v>
      </c>
      <c r="C24" s="252">
        <f>'[2]Исполнение  по  дотации'!B29+'[2]Исполнение  по  субсидии'!B30+'[2]Исполнение  по  субвенции'!B30+'[2]Исполнение  по  иным  МБТ'!B28</f>
        <v>520425.59892999992</v>
      </c>
      <c r="D24" s="550">
        <f>'[3]Исполнение для администрации_КБ'!K30</f>
        <v>520425.59892999998</v>
      </c>
      <c r="E24" s="257">
        <f t="shared" si="0"/>
        <v>0</v>
      </c>
      <c r="F24" s="275">
        <f>'[3]Исполнение для администрации_КБ'!L30</f>
        <v>520068.72063999996</v>
      </c>
      <c r="G24" s="253">
        <f t="shared" si="1"/>
        <v>0</v>
      </c>
      <c r="H24" s="254">
        <f>'[2]Исполнение  по  дотации'!E29+'[2]Исполнение  по  субсидии'!C30+'[2]Исполнение  по  субвенции'!G30+'[2]Исполнение  по  иным  МБТ'!G28</f>
        <v>520068.72063999996</v>
      </c>
      <c r="I24" s="255">
        <f t="shared" si="2"/>
        <v>99.931425684913705</v>
      </c>
    </row>
    <row r="25" spans="1:9" ht="18" customHeight="1" thickBot="1">
      <c r="A25" s="258" t="s">
        <v>46</v>
      </c>
      <c r="B25" s="252">
        <f>'[2]Исполнение  по  дотации_бух.'!B30+'[2]Исполнение  по  субсидии_бух'!B31+'[2]Исполнение  по  субвенции_бух'!B31+'[2]Исполнение  по  иным  МБТ_бух.'!B29</f>
        <v>417270.61</v>
      </c>
      <c r="C25" s="252">
        <f>'[2]Исполнение  по  дотации'!B30+'[2]Исполнение  по  субсидии'!B31+'[2]Исполнение  по  субвенции'!B31+'[2]Исполнение  по  иным  МБТ'!B29</f>
        <v>566379.56565</v>
      </c>
      <c r="D25" s="551">
        <f>'[3]Исполнение для администрации_КБ'!K31</f>
        <v>566379.56565</v>
      </c>
      <c r="E25" s="259">
        <f t="shared" si="0"/>
        <v>0</v>
      </c>
      <c r="F25" s="552">
        <f>'[3]Исполнение для администрации_КБ'!L31</f>
        <v>565135.89807</v>
      </c>
      <c r="G25" s="253">
        <f t="shared" si="1"/>
        <v>0</v>
      </c>
      <c r="H25" s="254">
        <f>'[2]Исполнение  по  дотации'!E30+'[2]Исполнение  по  субсидии'!C31+'[2]Исполнение  по  субвенции'!G31+'[2]Исполнение  по  иным  МБТ'!G29</f>
        <v>565135.89807</v>
      </c>
      <c r="I25" s="260">
        <f t="shared" si="2"/>
        <v>99.780417999619615</v>
      </c>
    </row>
    <row r="26" spans="1:9" ht="18" customHeight="1" thickBot="1">
      <c r="A26" s="261" t="s">
        <v>47</v>
      </c>
      <c r="B26" s="262">
        <f t="shared" ref="B26:H26" si="3">SUM(B8:B25)</f>
        <v>7058031.3901199996</v>
      </c>
      <c r="C26" s="262">
        <f t="shared" si="3"/>
        <v>11475763.621749999</v>
      </c>
      <c r="D26" s="263">
        <f t="shared" si="3"/>
        <v>11475763.621749999</v>
      </c>
      <c r="E26" s="264">
        <f t="shared" si="3"/>
        <v>0</v>
      </c>
      <c r="F26" s="265">
        <f t="shared" si="3"/>
        <v>11384622.115519999</v>
      </c>
      <c r="G26" s="266">
        <f t="shared" si="3"/>
        <v>0</v>
      </c>
      <c r="H26" s="267">
        <f t="shared" si="3"/>
        <v>11384622.115519999</v>
      </c>
      <c r="I26" s="267">
        <f t="shared" si="2"/>
        <v>99.205791359650703</v>
      </c>
    </row>
    <row r="27" spans="1:9" ht="18" customHeight="1">
      <c r="A27" s="268"/>
      <c r="B27" s="269"/>
      <c r="C27" s="269"/>
      <c r="D27" s="270"/>
      <c r="E27" s="271"/>
      <c r="F27" s="272"/>
      <c r="G27" s="272"/>
      <c r="H27" s="273"/>
      <c r="I27" s="255"/>
    </row>
    <row r="28" spans="1:9" ht="18" customHeight="1">
      <c r="A28" s="256" t="s">
        <v>48</v>
      </c>
      <c r="B28" s="274">
        <f>'[2]Исполнение  по  дотации_бух.'!B33+'[2]Исполнение  по  субсидии_бух'!B34+'[2]Исполнение  по  субвенции_бух'!B34+'[2]Исполнение  по  иным  МБТ_бух.'!B32</f>
        <v>994862.40847999998</v>
      </c>
      <c r="C28" s="274">
        <f>'[2]Исполнение  по  дотации'!B33+'[2]Исполнение  по  субсидии'!B34+'[2]Исполнение  по  субвенции'!B34+'[2]Исполнение  по  иным  МБТ'!B32</f>
        <v>1908805.2690300001</v>
      </c>
      <c r="D28" s="550">
        <f>'[3]Исполнение для администрации_КБ'!K34</f>
        <v>1908805.2690299999</v>
      </c>
      <c r="E28" s="257">
        <f>D28-C28</f>
        <v>0</v>
      </c>
      <c r="F28" s="275">
        <f>'[3]Исполнение для администрации_КБ'!L34</f>
        <v>1880620.7814499999</v>
      </c>
      <c r="G28" s="275">
        <f>F28-H28</f>
        <v>0</v>
      </c>
      <c r="H28" s="274">
        <f>'[2]Исполнение  по  дотации'!E33+'[2]Исполнение  по  субсидии'!C34+'[2]Исполнение  по  субвенции'!G34+'[2]Исполнение  по  иным  МБТ'!G32</f>
        <v>1880620.7814500001</v>
      </c>
      <c r="I28" s="255">
        <f>H28/C28*100</f>
        <v>98.523448775142867</v>
      </c>
    </row>
    <row r="29" spans="1:9" ht="18" customHeight="1" thickBot="1">
      <c r="A29" s="276" t="s">
        <v>49</v>
      </c>
      <c r="B29" s="252">
        <f>'[2]Исполнение  по  дотации_бух.'!B34+'[2]Исполнение  по  субсидии_бух'!B35+'[2]Исполнение  по  субвенции_бух'!B35+'[2]Исполнение  по  иным  МБТ_бух.'!B33</f>
        <v>4802405.0133999996</v>
      </c>
      <c r="C29" s="252">
        <f>'[2]Исполнение  по  дотации'!B34+'[2]Исполнение  по  субсидии'!B35+'[2]Исполнение  по  субвенции'!B35+'[2]Исполнение  по  иным  МБТ'!B33</f>
        <v>9390025.02568</v>
      </c>
      <c r="D29" s="550">
        <f>'[3]Исполнение для администрации_КБ'!K35</f>
        <v>9390025.02568</v>
      </c>
      <c r="E29" s="257">
        <f>D29-C29</f>
        <v>0</v>
      </c>
      <c r="F29" s="275">
        <f>'[3]Исполнение для администрации_КБ'!L35</f>
        <v>8849030.9468500018</v>
      </c>
      <c r="G29" s="253">
        <f>F29-H29</f>
        <v>0</v>
      </c>
      <c r="H29" s="254">
        <f>'[2]Исполнение  по  дотации'!E34+'[2]Исполнение  по  субсидии'!C35+'[2]Исполнение  по  субвенции'!G35+'[2]Исполнение  по  иным  МБТ'!G33</f>
        <v>8849030.9468499999</v>
      </c>
      <c r="I29" s="260">
        <f>H29/C29*100</f>
        <v>94.238630063812607</v>
      </c>
    </row>
    <row r="30" spans="1:9" ht="18" customHeight="1" thickBot="1">
      <c r="A30" s="261" t="s">
        <v>50</v>
      </c>
      <c r="B30" s="350">
        <f t="shared" ref="B30:H30" si="4">SUM(B28:B29)</f>
        <v>5797267.4218799993</v>
      </c>
      <c r="C30" s="350">
        <f t="shared" si="4"/>
        <v>11298830.294709999</v>
      </c>
      <c r="D30" s="553">
        <f t="shared" si="4"/>
        <v>11298830.294709999</v>
      </c>
      <c r="E30" s="554">
        <f t="shared" si="4"/>
        <v>0</v>
      </c>
      <c r="F30" s="555">
        <f t="shared" si="4"/>
        <v>10729651.728300001</v>
      </c>
      <c r="G30" s="554">
        <f t="shared" si="4"/>
        <v>0</v>
      </c>
      <c r="H30" s="556">
        <f t="shared" si="4"/>
        <v>10729651.7283</v>
      </c>
      <c r="I30" s="267">
        <f>H30/C30*100</f>
        <v>94.962500085725836</v>
      </c>
    </row>
    <row r="31" spans="1:9" ht="18" customHeight="1">
      <c r="A31" s="268"/>
      <c r="B31" s="277"/>
      <c r="C31" s="277"/>
      <c r="D31" s="278"/>
      <c r="E31" s="278"/>
      <c r="F31" s="278"/>
      <c r="G31" s="278"/>
      <c r="H31" s="279"/>
      <c r="I31" s="280"/>
    </row>
    <row r="32" spans="1:9" ht="18" customHeight="1" thickBot="1">
      <c r="A32" s="276"/>
      <c r="B32" s="277"/>
      <c r="C32" s="277"/>
      <c r="D32" s="278"/>
      <c r="E32" s="278"/>
      <c r="F32" s="278"/>
      <c r="G32" s="278"/>
      <c r="H32" s="279"/>
      <c r="I32" s="281"/>
    </row>
    <row r="33" spans="1:9" ht="18" customHeight="1" thickBot="1">
      <c r="A33" s="282" t="s">
        <v>293</v>
      </c>
      <c r="B33" s="267">
        <f t="shared" ref="B33:H33" si="5">B26+B30</f>
        <v>12855298.811999999</v>
      </c>
      <c r="C33" s="267">
        <f t="shared" si="5"/>
        <v>22774593.91646</v>
      </c>
      <c r="D33" s="283">
        <f t="shared" si="5"/>
        <v>22774593.91646</v>
      </c>
      <c r="E33" s="266">
        <f t="shared" si="5"/>
        <v>0</v>
      </c>
      <c r="F33" s="283">
        <f t="shared" si="5"/>
        <v>22114273.843819998</v>
      </c>
      <c r="G33" s="266">
        <f t="shared" si="5"/>
        <v>0</v>
      </c>
      <c r="H33" s="267">
        <f t="shared" si="5"/>
        <v>22114273.843819998</v>
      </c>
      <c r="I33" s="267">
        <f>H33/C33*100</f>
        <v>97.100628555388795</v>
      </c>
    </row>
    <row r="34" spans="1:9" ht="14">
      <c r="A34" s="284"/>
      <c r="B34" s="285"/>
      <c r="C34" s="285"/>
      <c r="D34" s="286"/>
      <c r="E34" s="287"/>
      <c r="F34" s="288"/>
      <c r="G34" s="289"/>
      <c r="H34" s="284"/>
      <c r="I34" s="284"/>
    </row>
    <row r="35" spans="1:9" ht="26">
      <c r="A35" s="290" t="s">
        <v>294</v>
      </c>
      <c r="B35" s="285">
        <f>SUM(B36:B38)</f>
        <v>6525128.4000000004</v>
      </c>
      <c r="C35" s="285">
        <f>SUM(C36:C38)</f>
        <v>10494.921269999817</v>
      </c>
      <c r="D35" s="286"/>
      <c r="E35" s="287"/>
      <c r="F35" s="288"/>
      <c r="G35" s="289"/>
      <c r="H35" s="284"/>
      <c r="I35" s="284"/>
    </row>
    <row r="36" spans="1:9" ht="14">
      <c r="A36" s="291" t="s">
        <v>295</v>
      </c>
      <c r="B36" s="285">
        <f>'[2]Исполнение  по  дотации_бух.'!B37</f>
        <v>32000</v>
      </c>
      <c r="C36" s="285">
        <f>SUM('[5]Финансовая  помощь  (факт)'!$Q$37:$V$37)</f>
        <v>0</v>
      </c>
      <c r="D36" s="292"/>
      <c r="E36" s="293"/>
      <c r="F36" s="292"/>
      <c r="G36" s="293"/>
      <c r="H36" s="294"/>
      <c r="I36" s="294"/>
    </row>
    <row r="37" spans="1:9" ht="14">
      <c r="A37" s="291" t="s">
        <v>296</v>
      </c>
      <c r="B37" s="285">
        <f>'[2]Исполнение  по  субсидии_бух'!B38</f>
        <v>5761728.4000000004</v>
      </c>
      <c r="C37" s="285">
        <f>'[2]Субсидия  из  ОБ'!C33</f>
        <v>10494.921269999817</v>
      </c>
      <c r="D37" s="292"/>
      <c r="E37" s="293"/>
      <c r="F37" s="292"/>
      <c r="G37" s="293"/>
      <c r="H37" s="294"/>
      <c r="I37" s="294"/>
    </row>
    <row r="38" spans="1:9" ht="14">
      <c r="A38" s="291" t="s">
        <v>297</v>
      </c>
      <c r="B38" s="285">
        <f>'[2]Исполнение  по  иным  МБТ_бух.'!B36</f>
        <v>731400</v>
      </c>
      <c r="C38" s="285">
        <f>'[5]Финансовая  помощь  (факт)'!$C$48-'[2]Исполнение  по  иным  МБТ'!B37</f>
        <v>0</v>
      </c>
      <c r="D38" s="292"/>
      <c r="E38" s="293"/>
      <c r="F38" s="292"/>
      <c r="G38" s="293"/>
      <c r="H38" s="294"/>
      <c r="I38" s="294"/>
    </row>
    <row r="39" spans="1:9" ht="14.5" thickBot="1">
      <c r="A39" s="290"/>
      <c r="B39" s="294"/>
      <c r="C39" s="294"/>
      <c r="D39" s="292"/>
      <c r="E39" s="293"/>
      <c r="F39" s="292"/>
      <c r="G39" s="293"/>
      <c r="H39" s="294"/>
      <c r="I39" s="294"/>
    </row>
    <row r="40" spans="1:9" ht="18.75" customHeight="1" thickBot="1">
      <c r="A40" s="295" t="s">
        <v>51</v>
      </c>
      <c r="B40" s="296">
        <f>SUM(B33:B35)</f>
        <v>19380427.211999997</v>
      </c>
      <c r="C40" s="296">
        <f>SUM(C33:C35)</f>
        <v>22785088.837729998</v>
      </c>
      <c r="D40" s="297">
        <f>D33+D37</f>
        <v>22774593.91646</v>
      </c>
      <c r="E40" s="298">
        <f>E33+E37</f>
        <v>0</v>
      </c>
      <c r="F40" s="297">
        <f>F33+F37</f>
        <v>22114273.843819998</v>
      </c>
      <c r="G40" s="298">
        <f>G33+G37</f>
        <v>0</v>
      </c>
      <c r="H40" s="296">
        <f>H33+H37</f>
        <v>22114273.843819998</v>
      </c>
      <c r="I40" s="267">
        <f>H40/C40*100</f>
        <v>97.05590353986598</v>
      </c>
    </row>
    <row r="41" spans="1:9" s="557" customFormat="1" ht="14">
      <c r="B41" s="558">
        <f>B40-'[5]Финансовая  помощь  (план)'!$B$39</f>
        <v>-2.1650001406669617E-2</v>
      </c>
      <c r="C41" s="559">
        <f>C40-'[5]Финансовая  помощь  (факт)'!$C$41</f>
        <v>0</v>
      </c>
    </row>
  </sheetData>
  <mergeCells count="4">
    <mergeCell ref="A6:A7"/>
    <mergeCell ref="A2:I2"/>
    <mergeCell ref="A3:I3"/>
    <mergeCell ref="B6:I6"/>
  </mergeCells>
  <pageMargins left="0.78740157480314965" right="0.39370078740157483" top="0.78740157480314965" bottom="0.78740157480314965" header="0.51181102362204722" footer="0.51181102362204722"/>
  <pageSetup paperSize="9" scale="99" orientation="portrait" r:id="rId1"/>
  <headerFooter alignWithMargins="0">
    <oddFooter>&amp;R&amp;Z&amp;F&amp;A</oddFooter>
  </headerFooter>
</worksheet>
</file>

<file path=xl/worksheets/sheet6.xml><?xml version="1.0" encoding="utf-8"?>
<worksheet xmlns="http://schemas.openxmlformats.org/spreadsheetml/2006/main" xmlns:r="http://schemas.openxmlformats.org/officeDocument/2006/relationships">
  <sheetPr>
    <pageSetUpPr fitToPage="1"/>
  </sheetPr>
  <dimension ref="A2:E28"/>
  <sheetViews>
    <sheetView view="pageBreakPreview" topLeftCell="A2" zoomScaleNormal="100" zoomScaleSheetLayoutView="100" workbookViewId="0">
      <pane xSplit="1" ySplit="4" topLeftCell="B21" activePane="bottomRight" state="frozen"/>
      <selection activeCell="A2" sqref="A2"/>
      <selection pane="topRight" activeCell="B2" sqref="B2"/>
      <selection pane="bottomLeft" activeCell="A6" sqref="A6"/>
      <selection pane="bottomRight" activeCell="B11" sqref="B11"/>
    </sheetView>
  </sheetViews>
  <sheetFormatPr defaultColWidth="8.81640625" defaultRowHeight="12.5"/>
  <cols>
    <col min="1" max="1" width="23.54296875" style="2" customWidth="1"/>
    <col min="2" max="2" width="18.7265625" style="2" customWidth="1"/>
    <col min="3" max="3" width="13.453125" style="2" customWidth="1"/>
    <col min="4" max="4" width="13.54296875" style="2" customWidth="1"/>
    <col min="5" max="5" width="14.1796875" style="2" customWidth="1"/>
    <col min="6" max="16384" width="8.81640625" style="2"/>
  </cols>
  <sheetData>
    <row r="2" spans="1:5" ht="32.5" customHeight="1">
      <c r="A2" s="494" t="s">
        <v>309</v>
      </c>
      <c r="B2" s="494"/>
      <c r="C2" s="494"/>
      <c r="D2" s="494"/>
      <c r="E2" s="494"/>
    </row>
    <row r="3" spans="1:5" ht="18">
      <c r="A3" s="332"/>
      <c r="B3" s="332"/>
      <c r="C3" s="332"/>
      <c r="D3" s="332"/>
      <c r="E3" s="332"/>
    </row>
    <row r="4" spans="1:5" s="249" customFormat="1" ht="16.5" customHeight="1" thickBot="1">
      <c r="A4" s="300"/>
      <c r="B4" s="300"/>
      <c r="C4" s="300"/>
      <c r="D4" s="301" t="s">
        <v>0</v>
      </c>
      <c r="E4" s="300"/>
    </row>
    <row r="5" spans="1:5" s="249" customFormat="1" ht="39.5" thickBot="1">
      <c r="A5" s="295" t="s">
        <v>1</v>
      </c>
      <c r="B5" s="344" t="s">
        <v>306</v>
      </c>
      <c r="C5" s="250" t="s">
        <v>16</v>
      </c>
      <c r="D5" s="250" t="s">
        <v>19</v>
      </c>
      <c r="E5" s="250" t="s">
        <v>20</v>
      </c>
    </row>
    <row r="6" spans="1:5" ht="20.25" customHeight="1">
      <c r="A6" s="251" t="s">
        <v>29</v>
      </c>
      <c r="B6" s="252">
        <f>'[5]Финансовая  помощь  (план)'!I11</f>
        <v>27284.5</v>
      </c>
      <c r="C6" s="252">
        <f>'[2]Исполнение  по  дотации'!I13</f>
        <v>27284.5</v>
      </c>
      <c r="D6" s="302">
        <f>'[2]Исполнение  по  дотации'!J13</f>
        <v>27284.5</v>
      </c>
      <c r="E6" s="303">
        <f>IF(ISERROR(D6/C6*100),,D6/C6*100)</f>
        <v>100</v>
      </c>
    </row>
    <row r="7" spans="1:5" ht="20.25" customHeight="1">
      <c r="A7" s="256" t="s">
        <v>30</v>
      </c>
      <c r="B7" s="252">
        <f>'[5]Финансовая  помощь  (план)'!I12</f>
        <v>104102.7</v>
      </c>
      <c r="C7" s="252">
        <f>'[2]Исполнение  по  дотации'!I14</f>
        <v>104102.7</v>
      </c>
      <c r="D7" s="254">
        <f>'[2]Исполнение  по  дотации'!J14</f>
        <v>104102.7</v>
      </c>
      <c r="E7" s="303">
        <f t="shared" ref="E7:E24" si="0">IF(ISERROR(D7/C7*100),,D7/C7*100)</f>
        <v>100</v>
      </c>
    </row>
    <row r="8" spans="1:5" ht="20.25" customHeight="1">
      <c r="A8" s="256" t="s">
        <v>31</v>
      </c>
      <c r="B8" s="252">
        <f>'[5]Финансовая  помощь  (план)'!I13</f>
        <v>16379.7</v>
      </c>
      <c r="C8" s="252">
        <f>'[2]Исполнение  по  дотации'!I15</f>
        <v>16379.7</v>
      </c>
      <c r="D8" s="254">
        <f>'[2]Исполнение  по  дотации'!J15</f>
        <v>16379.7</v>
      </c>
      <c r="E8" s="303">
        <f t="shared" si="0"/>
        <v>100</v>
      </c>
    </row>
    <row r="9" spans="1:5" ht="20.25" customHeight="1">
      <c r="A9" s="256" t="s">
        <v>32</v>
      </c>
      <c r="B9" s="252">
        <f>'[5]Финансовая  помощь  (план)'!I14</f>
        <v>42575.199999999997</v>
      </c>
      <c r="C9" s="252">
        <f>'[2]Исполнение  по  дотации'!I16</f>
        <v>42575.199999999997</v>
      </c>
      <c r="D9" s="254">
        <f>'[2]Исполнение  по  дотации'!J16</f>
        <v>42575.199999999997</v>
      </c>
      <c r="E9" s="303">
        <f t="shared" si="0"/>
        <v>100</v>
      </c>
    </row>
    <row r="10" spans="1:5" ht="20.25" customHeight="1">
      <c r="A10" s="256" t="s">
        <v>33</v>
      </c>
      <c r="B10" s="252">
        <f>'[5]Финансовая  помощь  (план)'!I15</f>
        <v>24436.400000000001</v>
      </c>
      <c r="C10" s="252">
        <f>'[2]Исполнение  по  дотации'!I17</f>
        <v>24436.400000000001</v>
      </c>
      <c r="D10" s="254">
        <f>'[2]Исполнение  по  дотации'!J17</f>
        <v>24436.400000000001</v>
      </c>
      <c r="E10" s="303">
        <f t="shared" si="0"/>
        <v>100</v>
      </c>
    </row>
    <row r="11" spans="1:5" ht="20.25" customHeight="1">
      <c r="A11" s="256" t="s">
        <v>34</v>
      </c>
      <c r="B11" s="252">
        <f>'[5]Финансовая  помощь  (план)'!I16</f>
        <v>22844.7</v>
      </c>
      <c r="C11" s="252">
        <f>'[2]Исполнение  по  дотации'!I18</f>
        <v>22844.7</v>
      </c>
      <c r="D11" s="254">
        <f>'[2]Исполнение  по  дотации'!J18</f>
        <v>22844.7</v>
      </c>
      <c r="E11" s="303">
        <f t="shared" si="0"/>
        <v>100</v>
      </c>
    </row>
    <row r="12" spans="1:5" ht="20.25" customHeight="1">
      <c r="A12" s="256" t="s">
        <v>35</v>
      </c>
      <c r="B12" s="252">
        <f>'[5]Финансовая  помощь  (план)'!I17</f>
        <v>33836.699999999997</v>
      </c>
      <c r="C12" s="252">
        <f>'[2]Исполнение  по  дотации'!I19</f>
        <v>33836.699999999997</v>
      </c>
      <c r="D12" s="254">
        <f>'[2]Исполнение  по  дотации'!J19</f>
        <v>33836.699999999997</v>
      </c>
      <c r="E12" s="303">
        <f t="shared" si="0"/>
        <v>100</v>
      </c>
    </row>
    <row r="13" spans="1:5" ht="20.25" customHeight="1">
      <c r="A13" s="256" t="s">
        <v>36</v>
      </c>
      <c r="B13" s="252">
        <f>'[5]Финансовая  помощь  (план)'!I18</f>
        <v>37265.599999999999</v>
      </c>
      <c r="C13" s="252">
        <f>'[2]Исполнение  по  дотации'!I20</f>
        <v>37265.599999999999</v>
      </c>
      <c r="D13" s="254">
        <f>'[2]Исполнение  по  дотации'!J20</f>
        <v>37265.599999999999</v>
      </c>
      <c r="E13" s="303">
        <f t="shared" si="0"/>
        <v>100</v>
      </c>
    </row>
    <row r="14" spans="1:5" ht="20.25" customHeight="1">
      <c r="A14" s="256" t="s">
        <v>37</v>
      </c>
      <c r="B14" s="252">
        <f>'[5]Финансовая  помощь  (план)'!I19</f>
        <v>20561.5</v>
      </c>
      <c r="C14" s="252">
        <f>'[2]Исполнение  по  дотации'!I21</f>
        <v>20561.5</v>
      </c>
      <c r="D14" s="254">
        <f>'[2]Исполнение  по  дотации'!J21</f>
        <v>20561.5</v>
      </c>
      <c r="E14" s="303">
        <f t="shared" si="0"/>
        <v>100</v>
      </c>
    </row>
    <row r="15" spans="1:5" ht="20.25" customHeight="1">
      <c r="A15" s="256" t="s">
        <v>38</v>
      </c>
      <c r="B15" s="252">
        <f>'[5]Финансовая  помощь  (план)'!I20</f>
        <v>4727.5</v>
      </c>
      <c r="C15" s="252">
        <f>'[2]Исполнение  по  дотации'!I22</f>
        <v>4727.5</v>
      </c>
      <c r="D15" s="254">
        <f>'[2]Исполнение  по  дотации'!J22</f>
        <v>4727.5</v>
      </c>
      <c r="E15" s="303">
        <f t="shared" si="0"/>
        <v>100</v>
      </c>
    </row>
    <row r="16" spans="1:5" ht="20.25" customHeight="1">
      <c r="A16" s="256" t="s">
        <v>39</v>
      </c>
      <c r="B16" s="252">
        <f>'[5]Финансовая  помощь  (план)'!I21</f>
        <v>58893</v>
      </c>
      <c r="C16" s="252">
        <f>'[2]Исполнение  по  дотации'!I23</f>
        <v>58893</v>
      </c>
      <c r="D16" s="254">
        <f>'[2]Исполнение  по  дотации'!J23</f>
        <v>58893</v>
      </c>
      <c r="E16" s="303">
        <f t="shared" si="0"/>
        <v>100</v>
      </c>
    </row>
    <row r="17" spans="1:5" ht="20.25" customHeight="1">
      <c r="A17" s="256" t="s">
        <v>40</v>
      </c>
      <c r="B17" s="252">
        <f>'[5]Финансовая  помощь  (план)'!I22</f>
        <v>12987.7</v>
      </c>
      <c r="C17" s="252">
        <f>'[2]Исполнение  по  дотации'!I24</f>
        <v>12987.7</v>
      </c>
      <c r="D17" s="254">
        <f>'[2]Исполнение  по  дотации'!J24</f>
        <v>12987.7</v>
      </c>
      <c r="E17" s="303">
        <f t="shared" si="0"/>
        <v>100</v>
      </c>
    </row>
    <row r="18" spans="1:5" ht="20.25" customHeight="1">
      <c r="A18" s="256" t="s">
        <v>41</v>
      </c>
      <c r="B18" s="252">
        <f>'[5]Финансовая  помощь  (план)'!I23</f>
        <v>14719.3</v>
      </c>
      <c r="C18" s="252">
        <f>'[2]Исполнение  по  дотации'!I25</f>
        <v>14719.3</v>
      </c>
      <c r="D18" s="254">
        <f>'[2]Исполнение  по  дотации'!J25</f>
        <v>14719.3</v>
      </c>
      <c r="E18" s="303">
        <f t="shared" si="0"/>
        <v>100</v>
      </c>
    </row>
    <row r="19" spans="1:5" ht="20.25" customHeight="1">
      <c r="A19" s="256" t="s">
        <v>42</v>
      </c>
      <c r="B19" s="252">
        <f>'[5]Финансовая  помощь  (план)'!I24</f>
        <v>21074.2</v>
      </c>
      <c r="C19" s="252">
        <f>'[2]Исполнение  по  дотации'!I26</f>
        <v>21074.2</v>
      </c>
      <c r="D19" s="254">
        <f>'[2]Исполнение  по  дотации'!J26</f>
        <v>21074.2</v>
      </c>
      <c r="E19" s="303">
        <f t="shared" si="0"/>
        <v>100</v>
      </c>
    </row>
    <row r="20" spans="1:5" ht="20.25" customHeight="1">
      <c r="A20" s="256" t="s">
        <v>43</v>
      </c>
      <c r="B20" s="252">
        <f>'[5]Финансовая  помощь  (план)'!I25</f>
        <v>25796.7</v>
      </c>
      <c r="C20" s="252">
        <f>'[2]Исполнение  по  дотации'!I27</f>
        <v>25796.7</v>
      </c>
      <c r="D20" s="254">
        <f>'[2]Исполнение  по  дотации'!J27</f>
        <v>25796.7</v>
      </c>
      <c r="E20" s="303">
        <f t="shared" si="0"/>
        <v>100</v>
      </c>
    </row>
    <row r="21" spans="1:5" ht="20.25" customHeight="1">
      <c r="A21" s="256" t="s">
        <v>44</v>
      </c>
      <c r="B21" s="252">
        <f>'[5]Финансовая  помощь  (план)'!I26</f>
        <v>93266.4</v>
      </c>
      <c r="C21" s="252">
        <f>'[2]Исполнение  по  дотации'!I28</f>
        <v>93266.4</v>
      </c>
      <c r="D21" s="254">
        <f>'[2]Исполнение  по  дотации'!J28</f>
        <v>93266.4</v>
      </c>
      <c r="E21" s="303">
        <f t="shared" si="0"/>
        <v>100</v>
      </c>
    </row>
    <row r="22" spans="1:5" ht="20.25" customHeight="1">
      <c r="A22" s="256" t="s">
        <v>45</v>
      </c>
      <c r="B22" s="252">
        <f>'[5]Финансовая  помощь  (план)'!I27</f>
        <v>26291.5</v>
      </c>
      <c r="C22" s="252">
        <f>'[2]Исполнение  по  дотации'!I29</f>
        <v>26291.5</v>
      </c>
      <c r="D22" s="254">
        <f>'[2]Исполнение  по  дотации'!J29</f>
        <v>26291.5</v>
      </c>
      <c r="E22" s="303">
        <f t="shared" si="0"/>
        <v>100</v>
      </c>
    </row>
    <row r="23" spans="1:5" ht="20.25" customHeight="1" thickBot="1">
      <c r="A23" s="258" t="s">
        <v>46</v>
      </c>
      <c r="B23" s="252">
        <f>'[5]Финансовая  помощь  (план)'!I28</f>
        <v>36631.699999999997</v>
      </c>
      <c r="C23" s="252">
        <f>'[2]Исполнение  по  дотации'!I30</f>
        <v>36631.699999999997</v>
      </c>
      <c r="D23" s="254">
        <f>'[2]Исполнение  по  дотации'!J30</f>
        <v>36631.699999999997</v>
      </c>
      <c r="E23" s="304">
        <f t="shared" si="0"/>
        <v>100</v>
      </c>
    </row>
    <row r="24" spans="1:5" ht="20.25" customHeight="1" thickBot="1">
      <c r="A24" s="305" t="s">
        <v>47</v>
      </c>
      <c r="B24" s="262">
        <f>SUM(B6:B23)</f>
        <v>623675</v>
      </c>
      <c r="C24" s="262">
        <f>SUM(C6:C23)</f>
        <v>623675</v>
      </c>
      <c r="D24" s="267">
        <f>SUM(D6:D23)</f>
        <v>623675</v>
      </c>
      <c r="E24" s="306">
        <f t="shared" si="0"/>
        <v>100</v>
      </c>
    </row>
    <row r="25" spans="1:5" ht="13">
      <c r="A25" s="307"/>
      <c r="B25" s="307"/>
    </row>
    <row r="26" spans="1:5" ht="13">
      <c r="A26" s="307"/>
      <c r="B26" s="307"/>
    </row>
    <row r="27" spans="1:5" ht="13">
      <c r="A27" s="307"/>
      <c r="B27" s="307"/>
    </row>
    <row r="28" spans="1:5" ht="65">
      <c r="A28" s="308" t="s">
        <v>298</v>
      </c>
      <c r="B28" s="308"/>
      <c r="C28" s="97"/>
      <c r="D28" s="309" t="s">
        <v>299</v>
      </c>
    </row>
  </sheetData>
  <mergeCells count="1">
    <mergeCell ref="A2:E2"/>
  </mergeCells>
  <pageMargins left="0.78740157480314965" right="0.39370078740157483" top="0.78740157480314965" bottom="0.78740157480314965" header="0.51181102362204722" footer="0.51181102362204722"/>
  <pageSetup paperSize="9" orientation="portrait" r:id="rId1"/>
  <headerFooter alignWithMargins="0">
    <oddFooter>&amp;R&amp;Z&amp;F&amp;A</oddFooter>
  </headerFooter>
</worksheet>
</file>

<file path=xl/worksheets/sheet7.xml><?xml version="1.0" encoding="utf-8"?>
<worksheet xmlns="http://schemas.openxmlformats.org/spreadsheetml/2006/main" xmlns:r="http://schemas.openxmlformats.org/officeDocument/2006/relationships">
  <sheetPr>
    <pageSetUpPr fitToPage="1"/>
  </sheetPr>
  <dimension ref="A2:E35"/>
  <sheetViews>
    <sheetView view="pageBreakPreview" topLeftCell="A2" zoomScaleNormal="100" zoomScaleSheetLayoutView="100" workbookViewId="0">
      <pane xSplit="1" ySplit="4" topLeftCell="B21" activePane="bottomRight" state="frozen"/>
      <selection activeCell="A2" sqref="A2"/>
      <selection pane="topRight" activeCell="B2" sqref="B2"/>
      <selection pane="bottomLeft" activeCell="A6" sqref="A6"/>
      <selection pane="bottomRight" activeCell="B27" sqref="B27"/>
    </sheetView>
  </sheetViews>
  <sheetFormatPr defaultColWidth="8.81640625" defaultRowHeight="12.5"/>
  <cols>
    <col min="1" max="1" width="21.453125" style="2" customWidth="1"/>
    <col min="2" max="2" width="17.26953125" style="2" customWidth="1"/>
    <col min="3" max="3" width="15.453125" style="2" customWidth="1"/>
    <col min="4" max="4" width="15.36328125" style="2" customWidth="1"/>
    <col min="5" max="5" width="14.1796875" style="2" customWidth="1"/>
    <col min="6" max="16384" width="8.81640625" style="2"/>
  </cols>
  <sheetData>
    <row r="2" spans="1:5" ht="39.5" customHeight="1">
      <c r="A2" s="494" t="s">
        <v>308</v>
      </c>
      <c r="B2" s="494"/>
      <c r="C2" s="494"/>
      <c r="D2" s="494"/>
      <c r="E2" s="494"/>
    </row>
    <row r="3" spans="1:5" ht="10.5" customHeight="1">
      <c r="A3" s="332"/>
      <c r="B3" s="332"/>
      <c r="C3" s="332"/>
      <c r="D3" s="332"/>
      <c r="E3" s="332"/>
    </row>
    <row r="4" spans="1:5" s="249" customFormat="1" ht="16.5" customHeight="1" thickBot="1">
      <c r="A4" s="300"/>
      <c r="B4" s="300"/>
      <c r="C4" s="300"/>
      <c r="D4" s="301" t="s">
        <v>0</v>
      </c>
      <c r="E4" s="300"/>
    </row>
    <row r="5" spans="1:5" s="249" customFormat="1" ht="39.5" thickBot="1">
      <c r="A5" s="295" t="s">
        <v>1</v>
      </c>
      <c r="B5" s="344" t="s">
        <v>306</v>
      </c>
      <c r="C5" s="250" t="s">
        <v>16</v>
      </c>
      <c r="D5" s="250" t="s">
        <v>19</v>
      </c>
      <c r="E5" s="250" t="s">
        <v>20</v>
      </c>
    </row>
    <row r="6" spans="1:5" ht="20.25" customHeight="1">
      <c r="A6" s="251" t="s">
        <v>29</v>
      </c>
      <c r="B6" s="252">
        <f>'[5]Финансовая  помощь  (план)'!J11</f>
        <v>20091.400000000001</v>
      </c>
      <c r="C6" s="252">
        <f>'[2]Исполнение  по  дотации'!L13</f>
        <v>20091.400000000001</v>
      </c>
      <c r="D6" s="252">
        <f>'[2]Исполнение  по  дотации'!M13</f>
        <v>20091.400000000001</v>
      </c>
      <c r="E6" s="303">
        <f>IF(ISERROR(D6/C6*100),,D6/C6*100)</f>
        <v>100</v>
      </c>
    </row>
    <row r="7" spans="1:5" ht="20.25" customHeight="1">
      <c r="A7" s="256" t="s">
        <v>30</v>
      </c>
      <c r="B7" s="252">
        <f>'[5]Финансовая  помощь  (план)'!J12</f>
        <v>14889.4</v>
      </c>
      <c r="C7" s="252">
        <f>'[2]Исполнение  по  дотации'!L14</f>
        <v>14889.4</v>
      </c>
      <c r="D7" s="252">
        <f>'[2]Исполнение  по  дотации'!M14</f>
        <v>14889.4</v>
      </c>
      <c r="E7" s="303">
        <f t="shared" ref="E7:E28" si="0">IF(ISERROR(D7/C7*100),,D7/C7*100)</f>
        <v>100</v>
      </c>
    </row>
    <row r="8" spans="1:5" ht="20.25" customHeight="1">
      <c r="A8" s="256" t="s">
        <v>31</v>
      </c>
      <c r="B8" s="252">
        <f>'[5]Финансовая  помощь  (план)'!J13</f>
        <v>31399.9</v>
      </c>
      <c r="C8" s="252">
        <f>'[2]Исполнение  по  дотации'!L15</f>
        <v>31399.9</v>
      </c>
      <c r="D8" s="252">
        <f>'[2]Исполнение  по  дотации'!M15</f>
        <v>31399.9</v>
      </c>
      <c r="E8" s="303">
        <f t="shared" si="0"/>
        <v>100</v>
      </c>
    </row>
    <row r="9" spans="1:5" ht="20.25" customHeight="1">
      <c r="A9" s="256" t="s">
        <v>32</v>
      </c>
      <c r="B9" s="252">
        <f>'[5]Финансовая  помощь  (план)'!J14</f>
        <v>11369.5</v>
      </c>
      <c r="C9" s="252">
        <f>'[2]Исполнение  по  дотации'!L16</f>
        <v>11369.5</v>
      </c>
      <c r="D9" s="252">
        <f>'[2]Исполнение  по  дотации'!M16</f>
        <v>11369.5</v>
      </c>
      <c r="E9" s="303">
        <f t="shared" si="0"/>
        <v>100</v>
      </c>
    </row>
    <row r="10" spans="1:5" ht="20.25" customHeight="1">
      <c r="A10" s="256" t="s">
        <v>33</v>
      </c>
      <c r="B10" s="252">
        <f>'[5]Финансовая  помощь  (план)'!J15</f>
        <v>39063.199999999997</v>
      </c>
      <c r="C10" s="252">
        <f>'[2]Исполнение  по  дотации'!L17</f>
        <v>39063.199999999997</v>
      </c>
      <c r="D10" s="252">
        <f>'[2]Исполнение  по  дотации'!M17</f>
        <v>39063.199999999997</v>
      </c>
      <c r="E10" s="303">
        <f t="shared" si="0"/>
        <v>100</v>
      </c>
    </row>
    <row r="11" spans="1:5" ht="20.25" customHeight="1">
      <c r="A11" s="256" t="s">
        <v>34</v>
      </c>
      <c r="B11" s="252">
        <f>'[5]Финансовая  помощь  (план)'!J16</f>
        <v>17628.2</v>
      </c>
      <c r="C11" s="252">
        <f>'[2]Исполнение  по  дотации'!L18</f>
        <v>17628.2</v>
      </c>
      <c r="D11" s="252">
        <f>'[2]Исполнение  по  дотации'!M18</f>
        <v>17628.2</v>
      </c>
      <c r="E11" s="303">
        <f t="shared" si="0"/>
        <v>100</v>
      </c>
    </row>
    <row r="12" spans="1:5" ht="20.25" customHeight="1">
      <c r="A12" s="256" t="s">
        <v>35</v>
      </c>
      <c r="B12" s="252">
        <f>'[5]Финансовая  помощь  (план)'!J17</f>
        <v>35011.9</v>
      </c>
      <c r="C12" s="252">
        <f>'[2]Исполнение  по  дотации'!L19</f>
        <v>35011.9</v>
      </c>
      <c r="D12" s="252">
        <f>'[2]Исполнение  по  дотации'!M19</f>
        <v>35011.9</v>
      </c>
      <c r="E12" s="303">
        <f t="shared" si="0"/>
        <v>100</v>
      </c>
    </row>
    <row r="13" spans="1:5" ht="20.25" customHeight="1">
      <c r="A13" s="256" t="s">
        <v>36</v>
      </c>
      <c r="B13" s="252">
        <f>'[5]Финансовая  помощь  (план)'!J18</f>
        <v>39350.1</v>
      </c>
      <c r="C13" s="252">
        <f>'[2]Исполнение  по  дотации'!L20</f>
        <v>39350.1</v>
      </c>
      <c r="D13" s="252">
        <f>'[2]Исполнение  по  дотации'!M20</f>
        <v>39350.1</v>
      </c>
      <c r="E13" s="303">
        <f t="shared" si="0"/>
        <v>100</v>
      </c>
    </row>
    <row r="14" spans="1:5" ht="20.25" customHeight="1">
      <c r="A14" s="256" t="s">
        <v>37</v>
      </c>
      <c r="B14" s="252">
        <f>'[5]Финансовая  помощь  (план)'!J19</f>
        <v>51810</v>
      </c>
      <c r="C14" s="252">
        <f>'[2]Исполнение  по  дотации'!L21</f>
        <v>51810</v>
      </c>
      <c r="D14" s="252">
        <f>'[2]Исполнение  по  дотации'!M21</f>
        <v>51810</v>
      </c>
      <c r="E14" s="303">
        <f t="shared" si="0"/>
        <v>100</v>
      </c>
    </row>
    <row r="15" spans="1:5" ht="20.25" customHeight="1">
      <c r="A15" s="256" t="s">
        <v>38</v>
      </c>
      <c r="B15" s="252">
        <f>'[5]Финансовая  помощь  (план)'!J20</f>
        <v>16366.4</v>
      </c>
      <c r="C15" s="252">
        <f>'[2]Исполнение  по  дотации'!L22</f>
        <v>16366.4</v>
      </c>
      <c r="D15" s="252">
        <f>'[2]Исполнение  по  дотации'!M22</f>
        <v>16366.4</v>
      </c>
      <c r="E15" s="303">
        <f t="shared" si="0"/>
        <v>100</v>
      </c>
    </row>
    <row r="16" spans="1:5" ht="20.25" customHeight="1">
      <c r="A16" s="256" t="s">
        <v>39</v>
      </c>
      <c r="B16" s="252">
        <f>'[5]Финансовая  помощь  (план)'!J21</f>
        <v>40013.300000000003</v>
      </c>
      <c r="C16" s="252">
        <f>'[2]Исполнение  по  дотации'!L23</f>
        <v>40013.300000000003</v>
      </c>
      <c r="D16" s="252">
        <f>'[2]Исполнение  по  дотации'!M23</f>
        <v>40013.300000000003</v>
      </c>
      <c r="E16" s="303">
        <f t="shared" si="0"/>
        <v>100</v>
      </c>
    </row>
    <row r="17" spans="1:5" ht="20.25" customHeight="1">
      <c r="A17" s="256" t="s">
        <v>40</v>
      </c>
      <c r="B17" s="252">
        <f>'[5]Финансовая  помощь  (план)'!J22</f>
        <v>23141</v>
      </c>
      <c r="C17" s="252">
        <f>'[2]Исполнение  по  дотации'!L24</f>
        <v>23141</v>
      </c>
      <c r="D17" s="252">
        <f>'[2]Исполнение  по  дотации'!M24</f>
        <v>23141</v>
      </c>
      <c r="E17" s="303">
        <f t="shared" si="0"/>
        <v>100</v>
      </c>
    </row>
    <row r="18" spans="1:5" ht="20.25" customHeight="1">
      <c r="A18" s="256" t="s">
        <v>41</v>
      </c>
      <c r="B18" s="252">
        <f>'[5]Финансовая  помощь  (план)'!J23</f>
        <v>7337.8</v>
      </c>
      <c r="C18" s="252">
        <f>'[2]Исполнение  по  дотации'!L25</f>
        <v>7337.8</v>
      </c>
      <c r="D18" s="252">
        <f>'[2]Исполнение  по  дотации'!M25</f>
        <v>7337.8</v>
      </c>
      <c r="E18" s="303">
        <f t="shared" si="0"/>
        <v>100</v>
      </c>
    </row>
    <row r="19" spans="1:5" ht="20.25" customHeight="1">
      <c r="A19" s="256" t="s">
        <v>42</v>
      </c>
      <c r="B19" s="252">
        <f>'[5]Финансовая  помощь  (план)'!J24</f>
        <v>35842.6</v>
      </c>
      <c r="C19" s="252">
        <f>'[2]Исполнение  по  дотации'!L26</f>
        <v>35842.6</v>
      </c>
      <c r="D19" s="252">
        <f>'[2]Исполнение  по  дотации'!M26</f>
        <v>35842.6</v>
      </c>
      <c r="E19" s="303">
        <f t="shared" si="0"/>
        <v>100</v>
      </c>
    </row>
    <row r="20" spans="1:5" ht="20.25" customHeight="1">
      <c r="A20" s="256" t="s">
        <v>43</v>
      </c>
      <c r="B20" s="252">
        <f>'[5]Финансовая  помощь  (план)'!J25</f>
        <v>27840.3</v>
      </c>
      <c r="C20" s="252">
        <f>'[2]Исполнение  по  дотации'!L27</f>
        <v>27840.3</v>
      </c>
      <c r="D20" s="252">
        <f>'[2]Исполнение  по  дотации'!M27</f>
        <v>27840.3</v>
      </c>
      <c r="E20" s="303">
        <f t="shared" si="0"/>
        <v>100</v>
      </c>
    </row>
    <row r="21" spans="1:5" ht="20.25" customHeight="1">
      <c r="A21" s="256" t="s">
        <v>44</v>
      </c>
      <c r="B21" s="252">
        <f>'[5]Финансовая  помощь  (план)'!J26</f>
        <v>58823.199999999997</v>
      </c>
      <c r="C21" s="252">
        <f>'[2]Исполнение  по  дотации'!L28</f>
        <v>58823.199999999997</v>
      </c>
      <c r="D21" s="252">
        <f>'[2]Исполнение  по  дотации'!M28</f>
        <v>58823.199999999997</v>
      </c>
      <c r="E21" s="303">
        <f t="shared" si="0"/>
        <v>100</v>
      </c>
    </row>
    <row r="22" spans="1:5" ht="20.25" customHeight="1">
      <c r="A22" s="256" t="s">
        <v>45</v>
      </c>
      <c r="B22" s="252">
        <f>'[5]Финансовая  помощь  (план)'!J27</f>
        <v>32300.9</v>
      </c>
      <c r="C22" s="252">
        <f>'[2]Исполнение  по  дотации'!L29</f>
        <v>32300.9</v>
      </c>
      <c r="D22" s="252">
        <f>'[2]Исполнение  по  дотации'!M29</f>
        <v>32300.9</v>
      </c>
      <c r="E22" s="303">
        <f t="shared" si="0"/>
        <v>100</v>
      </c>
    </row>
    <row r="23" spans="1:5" ht="20.25" customHeight="1" thickBot="1">
      <c r="A23" s="258" t="s">
        <v>46</v>
      </c>
      <c r="B23" s="252">
        <f>'[5]Финансовая  помощь  (план)'!J28</f>
        <v>48506.1</v>
      </c>
      <c r="C23" s="252">
        <f>'[2]Исполнение  по  дотации'!L30</f>
        <v>48506.1</v>
      </c>
      <c r="D23" s="252">
        <f>'[2]Исполнение  по  дотации'!M30</f>
        <v>48506.1</v>
      </c>
      <c r="E23" s="304">
        <f t="shared" si="0"/>
        <v>100</v>
      </c>
    </row>
    <row r="24" spans="1:5" ht="20.25" customHeight="1" thickBot="1">
      <c r="A24" s="310" t="s">
        <v>47</v>
      </c>
      <c r="B24" s="262">
        <f>SUM(B6:B23)</f>
        <v>550785.19999999995</v>
      </c>
      <c r="C24" s="311">
        <f>SUM(C6:C23)</f>
        <v>550785.19999999995</v>
      </c>
      <c r="D24" s="280">
        <f>SUM(D6:D23)</f>
        <v>550785.19999999995</v>
      </c>
      <c r="E24" s="306">
        <f t="shared" si="0"/>
        <v>100</v>
      </c>
    </row>
    <row r="25" spans="1:5" ht="20.25" customHeight="1">
      <c r="A25" s="268"/>
      <c r="B25" s="269"/>
      <c r="C25" s="312"/>
      <c r="D25" s="302"/>
      <c r="E25" s="313"/>
    </row>
    <row r="26" spans="1:5" ht="20.25" customHeight="1">
      <c r="A26" s="256" t="s">
        <v>48</v>
      </c>
      <c r="B26" s="274">
        <f>'[5]Финансовая  помощь  (план)'!J31</f>
        <v>211781.6</v>
      </c>
      <c r="C26" s="252">
        <f>'[2]Исполнение  по  дотации'!L33</f>
        <v>211781.6</v>
      </c>
      <c r="D26" s="252">
        <f>'[2]Исполнение  по  дотации'!M33</f>
        <v>211781.6</v>
      </c>
      <c r="E26" s="303">
        <f t="shared" si="0"/>
        <v>100</v>
      </c>
    </row>
    <row r="27" spans="1:5" ht="20.25" customHeight="1" thickBot="1">
      <c r="A27" s="276" t="s">
        <v>49</v>
      </c>
      <c r="B27" s="252">
        <f>'[5]Финансовая  помощь  (план)'!J32</f>
        <v>402188.1</v>
      </c>
      <c r="C27" s="314">
        <f>'[2]Исполнение  по  дотации'!L34</f>
        <v>402188.1</v>
      </c>
      <c r="D27" s="314">
        <f>'[2]Исполнение  по  дотации'!M34</f>
        <v>402188.1</v>
      </c>
      <c r="E27" s="304">
        <f t="shared" si="0"/>
        <v>100</v>
      </c>
    </row>
    <row r="28" spans="1:5" ht="20.25" customHeight="1" thickBot="1">
      <c r="A28" s="261" t="s">
        <v>50</v>
      </c>
      <c r="B28" s="350">
        <f>SUM(B26:B27)</f>
        <v>613969.69999999995</v>
      </c>
      <c r="C28" s="315">
        <f>SUM(C26:C27)</f>
        <v>613969.69999999995</v>
      </c>
      <c r="D28" s="316">
        <f>SUM(D26:D27)</f>
        <v>613969.69999999995</v>
      </c>
      <c r="E28" s="306">
        <f t="shared" si="0"/>
        <v>100</v>
      </c>
    </row>
    <row r="29" spans="1:5" ht="20.25" customHeight="1">
      <c r="A29" s="268"/>
      <c r="B29" s="277"/>
      <c r="C29" s="268"/>
      <c r="D29" s="268"/>
      <c r="E29" s="317"/>
    </row>
    <row r="30" spans="1:5" ht="20.25" customHeight="1" thickBot="1">
      <c r="A30" s="276"/>
      <c r="B30" s="277"/>
      <c r="C30" s="276"/>
      <c r="D30" s="276"/>
      <c r="E30" s="318"/>
    </row>
    <row r="31" spans="1:5" ht="20.25" customHeight="1" thickBot="1">
      <c r="A31" s="319" t="s">
        <v>51</v>
      </c>
      <c r="B31" s="262">
        <f>B24+B28</f>
        <v>1164754.8999999999</v>
      </c>
      <c r="C31" s="320">
        <f>C24+C28</f>
        <v>1164754.8999999999</v>
      </c>
      <c r="D31" s="320">
        <f>D24+D28</f>
        <v>1164754.8999999999</v>
      </c>
      <c r="E31" s="306">
        <f>IF(ISERROR(D31/C31*100),,D31/C31*100)</f>
        <v>100</v>
      </c>
    </row>
    <row r="32" spans="1:5" ht="13">
      <c r="A32" s="307"/>
      <c r="B32" s="307"/>
    </row>
    <row r="33" spans="1:4" ht="13">
      <c r="A33" s="307"/>
      <c r="B33" s="307"/>
    </row>
    <row r="34" spans="1:4" ht="13">
      <c r="A34" s="307"/>
      <c r="B34" s="307"/>
    </row>
    <row r="35" spans="1:4" ht="65">
      <c r="A35" s="308" t="s">
        <v>298</v>
      </c>
      <c r="B35" s="308"/>
      <c r="C35" s="97"/>
      <c r="D35" s="309" t="s">
        <v>299</v>
      </c>
    </row>
  </sheetData>
  <mergeCells count="1">
    <mergeCell ref="A2:E2"/>
  </mergeCells>
  <pageMargins left="0.78740157480314965" right="0.39370078740157483" top="0.78740157480314965" bottom="0.78740157480314965" header="0.51181102362204722" footer="0.51181102362204722"/>
  <pageSetup paperSize="9" scale="98"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sheetPr>
    <pageSetUpPr fitToPage="1"/>
  </sheetPr>
  <dimension ref="A2:E35"/>
  <sheetViews>
    <sheetView view="pageBreakPreview" topLeftCell="A2" zoomScaleNormal="100" zoomScaleSheetLayoutView="100" workbookViewId="0">
      <pane xSplit="1" ySplit="4" topLeftCell="B27" activePane="bottomRight" state="frozen"/>
      <selection activeCell="A2" sqref="A2"/>
      <selection pane="topRight" activeCell="B2" sqref="B2"/>
      <selection pane="bottomLeft" activeCell="A6" sqref="A6"/>
      <selection pane="bottomRight" activeCell="C33" sqref="C33"/>
    </sheetView>
  </sheetViews>
  <sheetFormatPr defaultColWidth="8.81640625" defaultRowHeight="12.5"/>
  <cols>
    <col min="1" max="1" width="23.54296875" style="2" customWidth="1"/>
    <col min="2" max="2" width="16.1796875" style="2" customWidth="1"/>
    <col min="3" max="3" width="13.453125" style="2" customWidth="1"/>
    <col min="4" max="4" width="13.54296875" style="2" bestFit="1" customWidth="1"/>
    <col min="5" max="5" width="15" style="2" customWidth="1"/>
    <col min="6" max="16384" width="8.81640625" style="2"/>
  </cols>
  <sheetData>
    <row r="2" spans="1:5" ht="33.5" customHeight="1">
      <c r="A2" s="494" t="s">
        <v>307</v>
      </c>
      <c r="B2" s="494"/>
      <c r="C2" s="494"/>
      <c r="D2" s="494"/>
      <c r="E2" s="494"/>
    </row>
    <row r="3" spans="1:5" ht="18">
      <c r="A3" s="332"/>
      <c r="B3" s="332"/>
      <c r="C3" s="332"/>
      <c r="D3" s="332"/>
      <c r="E3" s="332"/>
    </row>
    <row r="4" spans="1:5" s="249" customFormat="1" ht="16.5" customHeight="1" thickBot="1">
      <c r="A4" s="300"/>
      <c r="B4" s="300"/>
      <c r="C4" s="300"/>
      <c r="D4" s="301" t="s">
        <v>0</v>
      </c>
      <c r="E4" s="300"/>
    </row>
    <row r="5" spans="1:5" s="249" customFormat="1" ht="39.5" thickBot="1">
      <c r="A5" s="295" t="s">
        <v>1</v>
      </c>
      <c r="B5" s="344" t="s">
        <v>306</v>
      </c>
      <c r="C5" s="250" t="s">
        <v>16</v>
      </c>
      <c r="D5" s="250" t="s">
        <v>19</v>
      </c>
      <c r="E5" s="250" t="s">
        <v>20</v>
      </c>
    </row>
    <row r="6" spans="1:5" ht="21.75" customHeight="1">
      <c r="A6" s="251" t="s">
        <v>29</v>
      </c>
      <c r="B6" s="252">
        <f>'[5]Финансовая  помощь  (план)'!L11</f>
        <v>20480.599999999999</v>
      </c>
      <c r="C6" s="252">
        <f>'[2]Исполнение  по  дотации'!O13</f>
        <v>27604.560000000001</v>
      </c>
      <c r="D6" s="252">
        <f>'[2]Исполнение  по  дотации'!P13</f>
        <v>27604.560000000001</v>
      </c>
      <c r="E6" s="303">
        <f>IF(ISERROR(D6/C6*100),,D6/C6*100)</f>
        <v>100</v>
      </c>
    </row>
    <row r="7" spans="1:5" ht="21.75" customHeight="1">
      <c r="A7" s="256" t="s">
        <v>30</v>
      </c>
      <c r="B7" s="252">
        <f>'[5]Финансовая  помощь  (план)'!L12</f>
        <v>11028.9</v>
      </c>
      <c r="C7" s="252">
        <f>'[2]Исполнение  по  дотации'!O14</f>
        <v>26270.187999999998</v>
      </c>
      <c r="D7" s="252">
        <f>'[2]Исполнение  по  дотации'!P14</f>
        <v>26270.187999999998</v>
      </c>
      <c r="E7" s="303">
        <f t="shared" ref="E7:E28" si="0">IF(ISERROR(D7/C7*100),,D7/C7*100)</f>
        <v>100</v>
      </c>
    </row>
    <row r="8" spans="1:5" ht="21.75" customHeight="1">
      <c r="A8" s="256" t="s">
        <v>31</v>
      </c>
      <c r="B8" s="252">
        <f>'[5]Финансовая  помощь  (план)'!L13</f>
        <v>33500.800000000003</v>
      </c>
      <c r="C8" s="252">
        <f>'[2]Исполнение  по  дотации'!O15</f>
        <v>62901.107000000004</v>
      </c>
      <c r="D8" s="252">
        <f>'[2]Исполнение  по  дотации'!P15</f>
        <v>62901.107000000004</v>
      </c>
      <c r="E8" s="303">
        <f t="shared" si="0"/>
        <v>100</v>
      </c>
    </row>
    <row r="9" spans="1:5" ht="21.75" customHeight="1">
      <c r="A9" s="256" t="s">
        <v>32</v>
      </c>
      <c r="B9" s="252">
        <f>'[5]Финансовая  помощь  (план)'!L14</f>
        <v>19961.900000000001</v>
      </c>
      <c r="C9" s="252">
        <f>'[2]Исполнение  по  дотации'!O16</f>
        <v>27391.741000000002</v>
      </c>
      <c r="D9" s="252">
        <f>'[2]Исполнение  по  дотации'!P16</f>
        <v>27391.741000000002</v>
      </c>
      <c r="E9" s="303">
        <f t="shared" si="0"/>
        <v>100</v>
      </c>
    </row>
    <row r="10" spans="1:5" ht="21.75" customHeight="1">
      <c r="A10" s="256" t="s">
        <v>33</v>
      </c>
      <c r="B10" s="252">
        <f>'[5]Финансовая  помощь  (план)'!L15</f>
        <v>35263.699999999997</v>
      </c>
      <c r="C10" s="252">
        <f>'[2]Исполнение  по  дотации'!O17</f>
        <v>80098.748000000007</v>
      </c>
      <c r="D10" s="252">
        <f>'[2]Исполнение  по  дотации'!P17</f>
        <v>80098.748000000007</v>
      </c>
      <c r="E10" s="303">
        <f t="shared" si="0"/>
        <v>100</v>
      </c>
    </row>
    <row r="11" spans="1:5" ht="21.75" customHeight="1">
      <c r="A11" s="256" t="s">
        <v>34</v>
      </c>
      <c r="B11" s="252">
        <f>'[5]Финансовая  помощь  (план)'!L16</f>
        <v>16375.3</v>
      </c>
      <c r="C11" s="252">
        <f>'[2]Исполнение  по  дотации'!O18</f>
        <v>19628.442999999999</v>
      </c>
      <c r="D11" s="252">
        <f>'[2]Исполнение  по  дотации'!P18</f>
        <v>19628.442999999999</v>
      </c>
      <c r="E11" s="303">
        <f t="shared" si="0"/>
        <v>100</v>
      </c>
    </row>
    <row r="12" spans="1:5" ht="21.75" customHeight="1">
      <c r="A12" s="256" t="s">
        <v>35</v>
      </c>
      <c r="B12" s="252">
        <f>'[5]Финансовая  помощь  (план)'!L17</f>
        <v>16315.6</v>
      </c>
      <c r="C12" s="252">
        <f>'[2]Исполнение  по  дотации'!O19</f>
        <v>47759.877999999997</v>
      </c>
      <c r="D12" s="252">
        <f>'[2]Исполнение  по  дотации'!P19</f>
        <v>47759.877999999997</v>
      </c>
      <c r="E12" s="303">
        <f t="shared" si="0"/>
        <v>100</v>
      </c>
    </row>
    <row r="13" spans="1:5" ht="21.75" customHeight="1">
      <c r="A13" s="256" t="s">
        <v>36</v>
      </c>
      <c r="B13" s="252">
        <f>'[5]Финансовая  помощь  (план)'!L18</f>
        <v>26535</v>
      </c>
      <c r="C13" s="252">
        <f>'[2]Исполнение  по  дотации'!O20</f>
        <v>27011.915000000001</v>
      </c>
      <c r="D13" s="252">
        <f>'[2]Исполнение  по  дотации'!P20</f>
        <v>27011.915000000001</v>
      </c>
      <c r="E13" s="303">
        <f t="shared" si="0"/>
        <v>100</v>
      </c>
    </row>
    <row r="14" spans="1:5" ht="21.75" customHeight="1">
      <c r="A14" s="256" t="s">
        <v>37</v>
      </c>
      <c r="B14" s="252">
        <f>'[5]Финансовая  помощь  (план)'!L19</f>
        <v>19882</v>
      </c>
      <c r="C14" s="252">
        <f>'[2]Исполнение  по  дотации'!O21</f>
        <v>69832.879000000001</v>
      </c>
      <c r="D14" s="252">
        <f>'[2]Исполнение  по  дотации'!P21</f>
        <v>69832.879000000001</v>
      </c>
      <c r="E14" s="303">
        <f t="shared" si="0"/>
        <v>100</v>
      </c>
    </row>
    <row r="15" spans="1:5" ht="21.75" customHeight="1">
      <c r="A15" s="256" t="s">
        <v>38</v>
      </c>
      <c r="B15" s="252">
        <f>'[5]Финансовая  помощь  (план)'!L20</f>
        <v>16084.4</v>
      </c>
      <c r="C15" s="252">
        <f>'[2]Исполнение  по  дотации'!O22</f>
        <v>42113.885999999999</v>
      </c>
      <c r="D15" s="252">
        <f>'[2]Исполнение  по  дотации'!P22</f>
        <v>42113.885999999999</v>
      </c>
      <c r="E15" s="303">
        <f t="shared" si="0"/>
        <v>100</v>
      </c>
    </row>
    <row r="16" spans="1:5" ht="21.75" customHeight="1">
      <c r="A16" s="256" t="s">
        <v>39</v>
      </c>
      <c r="B16" s="252">
        <f>'[5]Финансовая  помощь  (план)'!L21</f>
        <v>27489.4</v>
      </c>
      <c r="C16" s="252">
        <f>'[2]Исполнение  по  дотации'!O23</f>
        <v>53551.724999999999</v>
      </c>
      <c r="D16" s="252">
        <f>'[2]Исполнение  по  дотации'!P23</f>
        <v>53551.724999999999</v>
      </c>
      <c r="E16" s="303">
        <f t="shared" si="0"/>
        <v>100</v>
      </c>
    </row>
    <row r="17" spans="1:5" ht="21.75" customHeight="1">
      <c r="A17" s="256" t="s">
        <v>40</v>
      </c>
      <c r="B17" s="252">
        <f>'[5]Финансовая  помощь  (план)'!L22</f>
        <v>9773.2999999999993</v>
      </c>
      <c r="C17" s="252">
        <f>'[2]Исполнение  по  дотации'!O24</f>
        <v>66755.792000000001</v>
      </c>
      <c r="D17" s="252">
        <f>'[2]Исполнение  по  дотации'!P24</f>
        <v>66755.792000000001</v>
      </c>
      <c r="E17" s="303">
        <f t="shared" si="0"/>
        <v>100</v>
      </c>
    </row>
    <row r="18" spans="1:5" ht="21.75" customHeight="1">
      <c r="A18" s="256" t="s">
        <v>41</v>
      </c>
      <c r="B18" s="252">
        <f>'[5]Финансовая  помощь  (план)'!L23</f>
        <v>13382.5</v>
      </c>
      <c r="C18" s="252">
        <f>'[2]Исполнение  по  дотации'!O25</f>
        <v>13907.811</v>
      </c>
      <c r="D18" s="252">
        <f>'[2]Исполнение  по  дотации'!P25</f>
        <v>13907.811</v>
      </c>
      <c r="E18" s="303">
        <f t="shared" si="0"/>
        <v>100</v>
      </c>
    </row>
    <row r="19" spans="1:5" ht="21.75" customHeight="1">
      <c r="A19" s="256" t="s">
        <v>42</v>
      </c>
      <c r="B19" s="252">
        <f>'[5]Финансовая  помощь  (план)'!L24</f>
        <v>18464.7</v>
      </c>
      <c r="C19" s="252">
        <f>'[2]Исполнение  по  дотации'!O26</f>
        <v>45448.868999999999</v>
      </c>
      <c r="D19" s="252">
        <f>'[2]Исполнение  по  дотации'!P26</f>
        <v>45448.868999999999</v>
      </c>
      <c r="E19" s="303">
        <f t="shared" si="0"/>
        <v>100</v>
      </c>
    </row>
    <row r="20" spans="1:5" ht="21.75" customHeight="1">
      <c r="A20" s="256" t="s">
        <v>43</v>
      </c>
      <c r="B20" s="252">
        <f>'[5]Финансовая  помощь  (план)'!L25</f>
        <v>8549.1</v>
      </c>
      <c r="C20" s="252">
        <f>'[2]Исполнение  по  дотации'!O27</f>
        <v>14645.929</v>
      </c>
      <c r="D20" s="252">
        <f>'[2]Исполнение  по  дотации'!P27</f>
        <v>14645.929</v>
      </c>
      <c r="E20" s="303">
        <f t="shared" si="0"/>
        <v>100</v>
      </c>
    </row>
    <row r="21" spans="1:5" ht="21.75" customHeight="1">
      <c r="A21" s="256" t="s">
        <v>44</v>
      </c>
      <c r="B21" s="252">
        <f>'[5]Финансовая  помощь  (план)'!L26</f>
        <v>17534.5</v>
      </c>
      <c r="C21" s="252">
        <f>'[2]Исполнение  по  дотации'!O28</f>
        <v>37516.951000000001</v>
      </c>
      <c r="D21" s="252">
        <f>'[2]Исполнение  по  дотации'!P28</f>
        <v>37516.951000000001</v>
      </c>
      <c r="E21" s="303">
        <f t="shared" si="0"/>
        <v>100</v>
      </c>
    </row>
    <row r="22" spans="1:5" ht="21.75" customHeight="1">
      <c r="A22" s="256" t="s">
        <v>45</v>
      </c>
      <c r="B22" s="252">
        <f>'[5]Финансовая  помощь  (план)'!L27</f>
        <v>9735.2999999999993</v>
      </c>
      <c r="C22" s="252">
        <f>'[2]Исполнение  по  дотации'!O29</f>
        <v>20643.246999999999</v>
      </c>
      <c r="D22" s="252">
        <f>'[2]Исполнение  по  дотации'!P29</f>
        <v>20643.246999999999</v>
      </c>
      <c r="E22" s="303">
        <f t="shared" si="0"/>
        <v>100</v>
      </c>
    </row>
    <row r="23" spans="1:5" ht="21.75" customHeight="1" thickBot="1">
      <c r="A23" s="258" t="s">
        <v>46</v>
      </c>
      <c r="B23" s="252">
        <f>'[5]Финансовая  помощь  (план)'!L28</f>
        <v>15572.1</v>
      </c>
      <c r="C23" s="252">
        <f>'[2]Исполнение  по  дотации'!O30</f>
        <v>16233.848</v>
      </c>
      <c r="D23" s="252">
        <f>'[2]Исполнение  по  дотации'!P30</f>
        <v>16233.848</v>
      </c>
      <c r="E23" s="304">
        <f t="shared" si="0"/>
        <v>100</v>
      </c>
    </row>
    <row r="24" spans="1:5" ht="21.75" customHeight="1" thickBot="1">
      <c r="A24" s="261" t="s">
        <v>47</v>
      </c>
      <c r="B24" s="262">
        <f>SUM(B6:B23)</f>
        <v>335929.1</v>
      </c>
      <c r="C24" s="262">
        <f>SUM(C6:C23)</f>
        <v>699317.51699999988</v>
      </c>
      <c r="D24" s="262">
        <f>SUM(D6:D23)</f>
        <v>699317.51699999988</v>
      </c>
      <c r="E24" s="306">
        <f t="shared" si="0"/>
        <v>100</v>
      </c>
    </row>
    <row r="25" spans="1:5" ht="21.75" customHeight="1">
      <c r="A25" s="268"/>
      <c r="B25" s="269"/>
      <c r="C25" s="269"/>
      <c r="D25" s="269"/>
      <c r="E25" s="313"/>
    </row>
    <row r="26" spans="1:5" ht="21.75" customHeight="1">
      <c r="A26" s="256" t="s">
        <v>48</v>
      </c>
      <c r="B26" s="274">
        <f>'[5]Финансовая  помощь  (план)'!L31</f>
        <v>0</v>
      </c>
      <c r="C26" s="321">
        <f>'[2]Исполнение  по  дотации'!O33</f>
        <v>74730.285000000003</v>
      </c>
      <c r="D26" s="274">
        <f>'[2]Исполнение  по  дотации'!P33</f>
        <v>74730.285000000003</v>
      </c>
      <c r="E26" s="303">
        <f t="shared" si="0"/>
        <v>100</v>
      </c>
    </row>
    <row r="27" spans="1:5" ht="21.75" customHeight="1" thickBot="1">
      <c r="A27" s="276" t="s">
        <v>49</v>
      </c>
      <c r="B27" s="252">
        <f>'[5]Финансовая  помощь  (план)'!L32</f>
        <v>0</v>
      </c>
      <c r="C27" s="252">
        <f>'[2]Исполнение  по  дотации'!O34</f>
        <v>225946.79800000001</v>
      </c>
      <c r="D27" s="252">
        <f>'[2]Исполнение  по  дотации'!P34</f>
        <v>225946.79800000001</v>
      </c>
      <c r="E27" s="304">
        <f t="shared" si="0"/>
        <v>100</v>
      </c>
    </row>
    <row r="28" spans="1:5" ht="21.75" customHeight="1" thickBot="1">
      <c r="A28" s="305" t="s">
        <v>50</v>
      </c>
      <c r="B28" s="350">
        <f>SUM(B26:B27)</f>
        <v>0</v>
      </c>
      <c r="C28" s="350">
        <f>SUM(C26:C27)</f>
        <v>300677.08299999998</v>
      </c>
      <c r="D28" s="350">
        <f>SUM(D26:D27)</f>
        <v>300677.08299999998</v>
      </c>
      <c r="E28" s="306">
        <f t="shared" si="0"/>
        <v>100</v>
      </c>
    </row>
    <row r="29" spans="1:5" ht="21.75" customHeight="1">
      <c r="A29" s="268"/>
      <c r="B29" s="277"/>
      <c r="C29" s="277"/>
      <c r="D29" s="277"/>
      <c r="E29" s="317"/>
    </row>
    <row r="30" spans="1:5" ht="21.75" customHeight="1" thickBot="1">
      <c r="A30" s="276"/>
      <c r="B30" s="277"/>
      <c r="C30" s="277"/>
      <c r="D30" s="277"/>
      <c r="E30" s="318"/>
    </row>
    <row r="31" spans="1:5" ht="21.75" customHeight="1" thickBot="1">
      <c r="A31" s="319" t="s">
        <v>51</v>
      </c>
      <c r="B31" s="262">
        <f>B24+B28</f>
        <v>335929.1</v>
      </c>
      <c r="C31" s="262">
        <f>C24+C28</f>
        <v>999994.59999999986</v>
      </c>
      <c r="D31" s="262">
        <f>D24+D28</f>
        <v>999994.59999999986</v>
      </c>
      <c r="E31" s="306">
        <f>IF(ISERROR(D31/C31*100),,D31/C31*100)</f>
        <v>100</v>
      </c>
    </row>
    <row r="32" spans="1:5" ht="14">
      <c r="A32" s="97"/>
      <c r="B32" s="97"/>
      <c r="C32" s="322"/>
      <c r="D32" s="97"/>
      <c r="E32" s="97"/>
    </row>
    <row r="35" spans="1:4" ht="65">
      <c r="A35" s="308" t="s">
        <v>298</v>
      </c>
      <c r="B35" s="308"/>
      <c r="C35" s="97"/>
      <c r="D35" s="353" t="s">
        <v>299</v>
      </c>
    </row>
  </sheetData>
  <mergeCells count="1">
    <mergeCell ref="A2:E2"/>
  </mergeCells>
  <pageMargins left="0.78740157480314965" right="0.39370078740157483" top="0.78740157480314965" bottom="0.78740157480314965" header="0.51181102362204722" footer="0.51181102362204722"/>
  <pageSetup paperSize="9" scale="93" orientation="portrait"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sheetPr>
    <pageSetUpPr fitToPage="1"/>
  </sheetPr>
  <dimension ref="A2:H39"/>
  <sheetViews>
    <sheetView view="pageBreakPreview" topLeftCell="A2" zoomScaleNormal="90" zoomScaleSheetLayoutView="100" workbookViewId="0">
      <pane xSplit="1" ySplit="4" topLeftCell="B6" activePane="bottomRight" state="frozen"/>
      <selection activeCell="A2" sqref="A2"/>
      <selection pane="topRight" activeCell="B2" sqref="B2"/>
      <selection pane="bottomLeft" activeCell="A6" sqref="A6"/>
      <selection pane="bottomRight" activeCell="B25" sqref="B25"/>
    </sheetView>
  </sheetViews>
  <sheetFormatPr defaultColWidth="8.81640625" defaultRowHeight="12.5"/>
  <cols>
    <col min="1" max="1" width="23.54296875" style="2" customWidth="1"/>
    <col min="2" max="2" width="17.1796875" style="2" customWidth="1"/>
    <col min="3" max="3" width="16.453125" style="2" bestFit="1" customWidth="1"/>
    <col min="4" max="4" width="16.1796875" style="2" bestFit="1" customWidth="1"/>
    <col min="5" max="5" width="14.54296875" style="2" customWidth="1"/>
    <col min="6" max="6" width="13.81640625" style="2" hidden="1" customWidth="1"/>
    <col min="7" max="7" width="13.1796875" style="2" hidden="1" customWidth="1"/>
    <col min="8" max="8" width="13.54296875" style="2" hidden="1" customWidth="1"/>
    <col min="9" max="16384" width="8.81640625" style="2"/>
  </cols>
  <sheetData>
    <row r="2" spans="1:8" ht="14">
      <c r="A2" s="494" t="s">
        <v>303</v>
      </c>
      <c r="B2" s="494"/>
      <c r="C2" s="494"/>
      <c r="D2" s="494"/>
      <c r="E2" s="494"/>
      <c r="F2" s="494"/>
      <c r="G2" s="494"/>
      <c r="H2" s="494"/>
    </row>
    <row r="3" spans="1:8" ht="10.5" customHeight="1">
      <c r="A3" s="332"/>
      <c r="B3" s="332"/>
      <c r="C3" s="332"/>
      <c r="D3" s="332"/>
      <c r="E3" s="332"/>
    </row>
    <row r="4" spans="1:8" s="249" customFormat="1" ht="16.5" customHeight="1" thickBot="1">
      <c r="A4" s="300"/>
      <c r="B4" s="300"/>
      <c r="C4" s="300"/>
      <c r="D4" s="300" t="s">
        <v>0</v>
      </c>
      <c r="E4" s="300"/>
    </row>
    <row r="5" spans="1:8" s="249" customFormat="1" ht="39.5" thickBot="1">
      <c r="A5" s="351" t="s">
        <v>1</v>
      </c>
      <c r="B5" s="344" t="s">
        <v>304</v>
      </c>
      <c r="C5" s="344" t="s">
        <v>305</v>
      </c>
      <c r="D5" s="250" t="s">
        <v>300</v>
      </c>
      <c r="E5" s="345" t="s">
        <v>301</v>
      </c>
      <c r="F5" s="495"/>
      <c r="G5" s="495"/>
      <c r="H5" s="496"/>
    </row>
    <row r="6" spans="1:8" ht="18.75" customHeight="1">
      <c r="A6" s="251" t="s">
        <v>29</v>
      </c>
      <c r="B6" s="252"/>
      <c r="C6" s="252">
        <f>'[2]Исполнение  по  субсидии'!B14</f>
        <v>73689.527710000009</v>
      </c>
      <c r="D6" s="252">
        <f>'[2]Исполнение  по  субсидии'!C14</f>
        <v>70809.732950000005</v>
      </c>
      <c r="E6" s="352">
        <f>IF(ISERROR(D6/C6*100),,D6/C6*100)</f>
        <v>96.09198912044431</v>
      </c>
      <c r="F6" s="323"/>
      <c r="G6" s="323"/>
      <c r="H6" s="303">
        <f>IF(ISERROR(G6/F6*100),,G6/F6*100)</f>
        <v>0</v>
      </c>
    </row>
    <row r="7" spans="1:8" ht="18.75" customHeight="1">
      <c r="A7" s="256" t="s">
        <v>30</v>
      </c>
      <c r="B7" s="252"/>
      <c r="C7" s="252">
        <f>'[2]Исполнение  по  субсидии'!B15</f>
        <v>246450.49976000004</v>
      </c>
      <c r="D7" s="252">
        <f>'[2]Исполнение  по  субсидии'!C15</f>
        <v>232961.02583000003</v>
      </c>
      <c r="E7" s="303">
        <f t="shared" ref="E7:E28" si="0">IF(ISERROR(D7/C7*100),,D7/C7*100)</f>
        <v>94.526497636183976</v>
      </c>
      <c r="F7" s="323"/>
      <c r="G7" s="323"/>
      <c r="H7" s="303">
        <f t="shared" ref="H7:H28" si="1">IF(ISERROR(G7/F7*100),,G7/F7*100)</f>
        <v>0</v>
      </c>
    </row>
    <row r="8" spans="1:8" ht="18.75" customHeight="1">
      <c r="A8" s="256" t="s">
        <v>31</v>
      </c>
      <c r="B8" s="252"/>
      <c r="C8" s="252">
        <f>'[2]Исполнение  по  субсидии'!B16</f>
        <v>269361.89596000005</v>
      </c>
      <c r="D8" s="252">
        <f>'[2]Исполнение  по  субсидии'!C16</f>
        <v>242365.59825000001</v>
      </c>
      <c r="E8" s="303">
        <f t="shared" si="0"/>
        <v>89.977684997432235</v>
      </c>
      <c r="F8" s="323"/>
      <c r="G8" s="323"/>
      <c r="H8" s="303">
        <f t="shared" si="1"/>
        <v>0</v>
      </c>
    </row>
    <row r="9" spans="1:8" ht="18.75" customHeight="1">
      <c r="A9" s="256" t="s">
        <v>32</v>
      </c>
      <c r="B9" s="252"/>
      <c r="C9" s="252">
        <f>'[2]Исполнение  по  субсидии'!B17</f>
        <v>133818.10055</v>
      </c>
      <c r="D9" s="252">
        <f>'[2]Исполнение  по  субсидии'!C17</f>
        <v>132640.28847999999</v>
      </c>
      <c r="E9" s="303">
        <f t="shared" si="0"/>
        <v>99.119840989253959</v>
      </c>
      <c r="F9" s="323"/>
      <c r="G9" s="323"/>
      <c r="H9" s="303">
        <f t="shared" si="1"/>
        <v>0</v>
      </c>
    </row>
    <row r="10" spans="1:8" ht="18.75" customHeight="1">
      <c r="A10" s="256" t="s">
        <v>33</v>
      </c>
      <c r="B10" s="252"/>
      <c r="C10" s="252">
        <f>'[2]Исполнение  по  субсидии'!B18</f>
        <v>238328.35709999999</v>
      </c>
      <c r="D10" s="252">
        <f>'[2]Исполнение  по  субсидии'!C18</f>
        <v>236928.93794</v>
      </c>
      <c r="E10" s="303">
        <f t="shared" si="0"/>
        <v>99.412818861746771</v>
      </c>
      <c r="F10" s="252"/>
      <c r="G10" s="252"/>
      <c r="H10" s="303">
        <f t="shared" si="1"/>
        <v>0</v>
      </c>
    </row>
    <row r="11" spans="1:8" ht="18.75" customHeight="1">
      <c r="A11" s="256" t="s">
        <v>34</v>
      </c>
      <c r="B11" s="252"/>
      <c r="C11" s="252">
        <f>'[2]Исполнение  по  субсидии'!B19</f>
        <v>139881.10405999998</v>
      </c>
      <c r="D11" s="252">
        <f>'[2]Исполнение  по  субсидии'!C19</f>
        <v>137517.24056000001</v>
      </c>
      <c r="E11" s="303">
        <f t="shared" si="0"/>
        <v>98.310090904782939</v>
      </c>
      <c r="F11" s="252"/>
      <c r="G11" s="252"/>
      <c r="H11" s="303">
        <f t="shared" si="1"/>
        <v>0</v>
      </c>
    </row>
    <row r="12" spans="1:8" ht="18.75" customHeight="1">
      <c r="A12" s="256" t="s">
        <v>35</v>
      </c>
      <c r="B12" s="252"/>
      <c r="C12" s="252">
        <f>'[2]Исполнение  по  субсидии'!B20</f>
        <v>185475.39235000001</v>
      </c>
      <c r="D12" s="252">
        <f>'[2]Исполнение  по  субсидии'!C20</f>
        <v>183032.64682999998</v>
      </c>
      <c r="E12" s="303">
        <f t="shared" si="0"/>
        <v>98.68298134375128</v>
      </c>
      <c r="F12" s="252"/>
      <c r="G12" s="252"/>
      <c r="H12" s="303">
        <f t="shared" si="1"/>
        <v>0</v>
      </c>
    </row>
    <row r="13" spans="1:8" ht="18.75" customHeight="1">
      <c r="A13" s="256" t="s">
        <v>36</v>
      </c>
      <c r="B13" s="252"/>
      <c r="C13" s="252">
        <f>'[2]Исполнение  по  субсидии'!B21</f>
        <v>157260.61785000001</v>
      </c>
      <c r="D13" s="252">
        <f>'[2]Исполнение  по  субсидии'!C21</f>
        <v>149808.45980000001</v>
      </c>
      <c r="E13" s="303">
        <f t="shared" si="0"/>
        <v>95.261268744913565</v>
      </c>
      <c r="F13" s="252"/>
      <c r="G13" s="252"/>
      <c r="H13" s="303">
        <f t="shared" si="1"/>
        <v>0</v>
      </c>
    </row>
    <row r="14" spans="1:8" ht="18.75" customHeight="1">
      <c r="A14" s="256" t="s">
        <v>37</v>
      </c>
      <c r="B14" s="252"/>
      <c r="C14" s="252">
        <f>'[2]Исполнение  по  субсидии'!B22</f>
        <v>125093.39476000001</v>
      </c>
      <c r="D14" s="252">
        <f>'[2]Исполнение  по  субсидии'!C22</f>
        <v>122230.33087000001</v>
      </c>
      <c r="E14" s="303">
        <f t="shared" si="0"/>
        <v>97.711258939376464</v>
      </c>
      <c r="F14" s="252"/>
      <c r="G14" s="252"/>
      <c r="H14" s="303">
        <f t="shared" si="1"/>
        <v>0</v>
      </c>
    </row>
    <row r="15" spans="1:8" ht="18.75" customHeight="1">
      <c r="A15" s="256" t="s">
        <v>38</v>
      </c>
      <c r="B15" s="252"/>
      <c r="C15" s="252">
        <f>'[2]Исполнение  по  субсидии'!B23</f>
        <v>156673.09386999998</v>
      </c>
      <c r="D15" s="252">
        <f>'[2]Исполнение  по  субсидии'!C23</f>
        <v>156538.97358999995</v>
      </c>
      <c r="E15" s="303">
        <f t="shared" si="0"/>
        <v>99.914394822565171</v>
      </c>
      <c r="F15" s="252"/>
      <c r="G15" s="252"/>
      <c r="H15" s="303">
        <f t="shared" si="1"/>
        <v>0</v>
      </c>
    </row>
    <row r="16" spans="1:8" ht="18.75" customHeight="1">
      <c r="A16" s="256" t="s">
        <v>39</v>
      </c>
      <c r="B16" s="252"/>
      <c r="C16" s="252">
        <f>'[2]Исполнение  по  субсидии'!B24</f>
        <v>297517.53964000003</v>
      </c>
      <c r="D16" s="252">
        <f>'[2]Исполнение  по  субсидии'!C24</f>
        <v>296372.22990000003</v>
      </c>
      <c r="E16" s="303">
        <f t="shared" si="0"/>
        <v>99.615044631860755</v>
      </c>
      <c r="F16" s="252"/>
      <c r="G16" s="252"/>
      <c r="H16" s="303">
        <f t="shared" si="1"/>
        <v>0</v>
      </c>
    </row>
    <row r="17" spans="1:8" ht="18.75" customHeight="1">
      <c r="A17" s="256" t="s">
        <v>40</v>
      </c>
      <c r="B17" s="252"/>
      <c r="C17" s="252">
        <f>'[2]Исполнение  по  субсидии'!B25</f>
        <v>88620.803189999991</v>
      </c>
      <c r="D17" s="252">
        <f>'[2]Исполнение  по  субсидии'!C25</f>
        <v>86232.778079999989</v>
      </c>
      <c r="E17" s="303">
        <f t="shared" si="0"/>
        <v>97.305344767774045</v>
      </c>
      <c r="F17" s="252"/>
      <c r="G17" s="252"/>
      <c r="H17" s="303">
        <f t="shared" si="1"/>
        <v>0</v>
      </c>
    </row>
    <row r="18" spans="1:8" ht="18.75" customHeight="1">
      <c r="A18" s="256" t="s">
        <v>41</v>
      </c>
      <c r="B18" s="252"/>
      <c r="C18" s="252">
        <f>'[2]Исполнение  по  субсидии'!B26</f>
        <v>413409.76923000003</v>
      </c>
      <c r="D18" s="252">
        <f>'[2]Исполнение  по  субсидии'!C26</f>
        <v>400520.15763000003</v>
      </c>
      <c r="E18" s="303">
        <f t="shared" si="0"/>
        <v>96.882122155940422</v>
      </c>
      <c r="F18" s="252"/>
      <c r="G18" s="252"/>
      <c r="H18" s="303">
        <f t="shared" si="1"/>
        <v>0</v>
      </c>
    </row>
    <row r="19" spans="1:8" ht="18.75" customHeight="1">
      <c r="A19" s="256" t="s">
        <v>42</v>
      </c>
      <c r="B19" s="252"/>
      <c r="C19" s="252">
        <f>'[2]Исполнение  по  субсидии'!B27</f>
        <v>171480.28547999999</v>
      </c>
      <c r="D19" s="252">
        <f>'[2]Исполнение  по  субсидии'!C27</f>
        <v>169305.45084999996</v>
      </c>
      <c r="E19" s="303">
        <f t="shared" si="0"/>
        <v>98.731729059167165</v>
      </c>
      <c r="F19" s="252"/>
      <c r="G19" s="252"/>
      <c r="H19" s="303">
        <f t="shared" si="1"/>
        <v>0</v>
      </c>
    </row>
    <row r="20" spans="1:8" ht="18.75" customHeight="1">
      <c r="A20" s="256" t="s">
        <v>43</v>
      </c>
      <c r="B20" s="252"/>
      <c r="C20" s="252">
        <f>'[2]Исполнение  по  субсидии'!B28</f>
        <v>140579.92666</v>
      </c>
      <c r="D20" s="252">
        <f>'[2]Исполнение  по  субсидии'!C28</f>
        <v>136841.38099000001</v>
      </c>
      <c r="E20" s="303">
        <f t="shared" si="0"/>
        <v>97.340626248125844</v>
      </c>
      <c r="F20" s="252"/>
      <c r="G20" s="252"/>
      <c r="H20" s="303">
        <f t="shared" si="1"/>
        <v>0</v>
      </c>
    </row>
    <row r="21" spans="1:8" ht="18.75" customHeight="1">
      <c r="A21" s="256" t="s">
        <v>44</v>
      </c>
      <c r="B21" s="252"/>
      <c r="C21" s="252">
        <f>'[2]Исполнение  по  субсидии'!B29</f>
        <v>525408.08199999994</v>
      </c>
      <c r="D21" s="252">
        <f>'[2]Исполнение  по  субсидии'!C29</f>
        <v>524184.38644999993</v>
      </c>
      <c r="E21" s="303">
        <f t="shared" si="0"/>
        <v>99.767096169259148</v>
      </c>
      <c r="F21" s="252"/>
      <c r="G21" s="252"/>
      <c r="H21" s="303">
        <f t="shared" si="1"/>
        <v>0</v>
      </c>
    </row>
    <row r="22" spans="1:8" ht="18.75" customHeight="1">
      <c r="A22" s="256" t="s">
        <v>45</v>
      </c>
      <c r="B22" s="252"/>
      <c r="C22" s="252">
        <f>'[2]Исполнение  по  субсидии'!B30</f>
        <v>226458.32892999999</v>
      </c>
      <c r="D22" s="252">
        <f>'[2]Исполнение  по  субсидии'!C30</f>
        <v>226211.44098000001</v>
      </c>
      <c r="E22" s="303">
        <f t="shared" si="0"/>
        <v>99.890978640014467</v>
      </c>
      <c r="F22" s="252"/>
      <c r="G22" s="252"/>
      <c r="H22" s="303">
        <f t="shared" si="1"/>
        <v>0</v>
      </c>
    </row>
    <row r="23" spans="1:8" ht="18.75" customHeight="1" thickBot="1">
      <c r="A23" s="258" t="s">
        <v>46</v>
      </c>
      <c r="B23" s="252"/>
      <c r="C23" s="252">
        <f>'[2]Исполнение  по  субсидии'!B31</f>
        <v>137580.64364999998</v>
      </c>
      <c r="D23" s="252">
        <f>'[2]Исполнение  по  субсидии'!C31</f>
        <v>136418.46513</v>
      </c>
      <c r="E23" s="304">
        <f t="shared" si="0"/>
        <v>99.155274688962407</v>
      </c>
      <c r="F23" s="252"/>
      <c r="G23" s="252"/>
      <c r="H23" s="304">
        <f t="shared" si="1"/>
        <v>0</v>
      </c>
    </row>
    <row r="24" spans="1:8" ht="18.75" customHeight="1" thickBot="1">
      <c r="A24" s="261" t="s">
        <v>47</v>
      </c>
      <c r="B24" s="262">
        <f>SUM(B6:B23)</f>
        <v>0</v>
      </c>
      <c r="C24" s="262">
        <f>SUM(C6:C23)</f>
        <v>3727087.3627500003</v>
      </c>
      <c r="D24" s="262">
        <f>SUM(D6:D23)</f>
        <v>3640919.5251100007</v>
      </c>
      <c r="E24" s="306">
        <f t="shared" si="0"/>
        <v>97.688064988731</v>
      </c>
      <c r="F24" s="262">
        <f>SUM(F6:F23)</f>
        <v>0</v>
      </c>
      <c r="G24" s="262">
        <f>SUM(G6:G23)</f>
        <v>0</v>
      </c>
      <c r="H24" s="306">
        <f t="shared" si="1"/>
        <v>0</v>
      </c>
    </row>
    <row r="25" spans="1:8" ht="18.75" customHeight="1">
      <c r="A25" s="268"/>
      <c r="B25" s="269"/>
      <c r="C25" s="269"/>
      <c r="D25" s="269"/>
      <c r="E25" s="313"/>
      <c r="F25" s="269"/>
      <c r="G25" s="269"/>
      <c r="H25" s="313"/>
    </row>
    <row r="26" spans="1:8" ht="18.75" customHeight="1">
      <c r="A26" s="256" t="s">
        <v>48</v>
      </c>
      <c r="B26" s="321"/>
      <c r="C26" s="321">
        <f>'[2]Исполнение  по  субсидии'!B34</f>
        <v>662107.23002999998</v>
      </c>
      <c r="D26" s="274">
        <f>'[2]Исполнение  по  субсидии'!C34</f>
        <v>634335.84325999999</v>
      </c>
      <c r="E26" s="303">
        <f t="shared" si="0"/>
        <v>95.805605873123952</v>
      </c>
      <c r="F26" s="321"/>
      <c r="G26" s="274"/>
      <c r="H26" s="303">
        <f t="shared" si="1"/>
        <v>0</v>
      </c>
    </row>
    <row r="27" spans="1:8" ht="18.75" customHeight="1" thickBot="1">
      <c r="A27" s="276" t="s">
        <v>49</v>
      </c>
      <c r="B27" s="252"/>
      <c r="C27" s="252">
        <f>'[2]Исполнение  по  субсидии'!B35</f>
        <v>3411453.2066300004</v>
      </c>
      <c r="D27" s="252">
        <f>'[2]Исполнение  по  субсидии'!C35</f>
        <v>2893052.5667200005</v>
      </c>
      <c r="E27" s="304">
        <f t="shared" si="0"/>
        <v>84.804111077868143</v>
      </c>
      <c r="F27" s="252"/>
      <c r="G27" s="252"/>
      <c r="H27" s="304">
        <f t="shared" si="1"/>
        <v>0</v>
      </c>
    </row>
    <row r="28" spans="1:8" ht="18.75" customHeight="1" thickBot="1">
      <c r="A28" s="261" t="s">
        <v>50</v>
      </c>
      <c r="B28" s="350">
        <f>SUM(B26:B27)</f>
        <v>0</v>
      </c>
      <c r="C28" s="350">
        <f>SUM(C26:C27)</f>
        <v>4073560.4366600001</v>
      </c>
      <c r="D28" s="350">
        <f>SUM(D26:D27)</f>
        <v>3527388.4099800005</v>
      </c>
      <c r="E28" s="306">
        <f t="shared" si="0"/>
        <v>86.592268970291315</v>
      </c>
      <c r="F28" s="350">
        <f>SUM(F26:F27)</f>
        <v>0</v>
      </c>
      <c r="G28" s="350">
        <f>SUM(G26:G27)</f>
        <v>0</v>
      </c>
      <c r="H28" s="306">
        <f t="shared" si="1"/>
        <v>0</v>
      </c>
    </row>
    <row r="29" spans="1:8" ht="18.75" customHeight="1">
      <c r="A29" s="268"/>
      <c r="B29" s="277"/>
      <c r="C29" s="277"/>
      <c r="D29" s="277"/>
      <c r="E29" s="317"/>
      <c r="F29" s="277"/>
      <c r="G29" s="277"/>
      <c r="H29" s="317"/>
    </row>
    <row r="30" spans="1:8" ht="18.75" customHeight="1" thickBot="1">
      <c r="A30" s="276"/>
      <c r="B30" s="277"/>
      <c r="C30" s="277"/>
      <c r="D30" s="277"/>
      <c r="E30" s="318"/>
      <c r="F30" s="277"/>
      <c r="G30" s="277"/>
      <c r="H30" s="318"/>
    </row>
    <row r="31" spans="1:8" ht="18.75" customHeight="1" thickBot="1">
      <c r="A31" s="319" t="s">
        <v>293</v>
      </c>
      <c r="B31" s="267">
        <f>B24+B28</f>
        <v>0</v>
      </c>
      <c r="C31" s="324">
        <f>C24+C28</f>
        <v>7800647.7994100004</v>
      </c>
      <c r="D31" s="267">
        <f>D24+D28</f>
        <v>7168307.9350900017</v>
      </c>
      <c r="E31" s="306">
        <f>IF(ISERROR(D31/C31*100),,D31/C31*100)</f>
        <v>91.893751896248602</v>
      </c>
      <c r="F31" s="324">
        <f>F24+F28</f>
        <v>0</v>
      </c>
      <c r="G31" s="267">
        <f>G24+G28</f>
        <v>0</v>
      </c>
      <c r="H31" s="306">
        <f>IF(ISERROR(G31/F31*100),,G31/F31*100)</f>
        <v>0</v>
      </c>
    </row>
    <row r="32" spans="1:8" ht="14">
      <c r="A32" s="325"/>
      <c r="B32" s="326"/>
      <c r="C32" s="307"/>
      <c r="D32" s="326"/>
      <c r="E32" s="326"/>
      <c r="F32" s="327"/>
      <c r="G32" s="260"/>
      <c r="H32" s="260"/>
    </row>
    <row r="33" spans="1:8" ht="26">
      <c r="A33" s="290" t="s">
        <v>302</v>
      </c>
      <c r="B33" s="285">
        <f>'[5]Финансовая  помощь  (план)'!$B$45</f>
        <v>5761728.4216499999</v>
      </c>
      <c r="C33" s="328">
        <f>[2]Субсидия_ФСР!C31</f>
        <v>10494.921269999817</v>
      </c>
      <c r="D33" s="294"/>
      <c r="E33" s="294"/>
      <c r="F33" s="329"/>
      <c r="G33" s="294"/>
      <c r="H33" s="294"/>
    </row>
    <row r="34" spans="1:8" ht="14.5" thickBot="1">
      <c r="A34" s="290"/>
      <c r="B34" s="294"/>
      <c r="C34" s="329"/>
      <c r="D34" s="294"/>
      <c r="E34" s="294"/>
      <c r="F34" s="329"/>
      <c r="G34" s="294"/>
      <c r="H34" s="294"/>
    </row>
    <row r="35" spans="1:8" ht="21.75" customHeight="1" thickBot="1">
      <c r="A35" s="295" t="s">
        <v>51</v>
      </c>
      <c r="B35" s="296">
        <f>B31+B33</f>
        <v>5761728.4216499999</v>
      </c>
      <c r="C35" s="330">
        <f>C31+C33</f>
        <v>7811142.7206800003</v>
      </c>
      <c r="D35" s="296">
        <f t="shared" ref="D35:G35" si="2">D31+D33</f>
        <v>7168307.9350900017</v>
      </c>
      <c r="E35" s="306">
        <f>IF(ISERROR(D35/C35*100),,D35/C35*100)</f>
        <v>91.770284981631505</v>
      </c>
      <c r="F35" s="330">
        <f t="shared" si="2"/>
        <v>0</v>
      </c>
      <c r="G35" s="296">
        <f t="shared" si="2"/>
        <v>0</v>
      </c>
      <c r="H35" s="306">
        <f>IF(ISERROR(G35/F35*100),,G35/F35*100)</f>
        <v>0</v>
      </c>
    </row>
    <row r="36" spans="1:8" s="331" customFormat="1">
      <c r="C36" s="299">
        <f>C35-'[5]Финансовая  помощь  (факт)'!$C$46</f>
        <v>0</v>
      </c>
    </row>
    <row r="39" spans="1:8" ht="65">
      <c r="A39" s="308" t="s">
        <v>298</v>
      </c>
      <c r="B39" s="308"/>
      <c r="D39" s="309" t="s">
        <v>299</v>
      </c>
    </row>
  </sheetData>
  <mergeCells count="2">
    <mergeCell ref="A2:H2"/>
    <mergeCell ref="F5:H5"/>
  </mergeCells>
  <pageMargins left="0.98425196850393704" right="0.39370078740157483" top="0.78740157480314965" bottom="0.78740157480314965" header="0.51181102362204722" footer="0.51181102362204722"/>
  <pageSetup paperSize="9" scale="95" orientation="portrait"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Исполнение  по  дотации</vt:lpstr>
      <vt:lpstr>Исполнение  по  субвенции</vt:lpstr>
      <vt:lpstr>Исполнение  по  субсидии</vt:lpstr>
      <vt:lpstr>Исполнение  по  иным  МБТ</vt:lpstr>
      <vt:lpstr>Исполнение  по  МБТ  всего</vt:lpstr>
      <vt:lpstr>Дотация  на  выравнивание  БП</vt:lpstr>
      <vt:lpstr>Дотация  на  выравнивание  МР</vt:lpstr>
      <vt:lpstr>Дотация  на  сбалансированность</vt:lpstr>
      <vt:lpstr>Субсидия  из  ОБ</vt:lpstr>
      <vt:lpstr>'Исполнение  по  дотации'!Заголовки_для_печати</vt:lpstr>
      <vt:lpstr>'Исполнение  по  иным  МБТ'!Заголовки_для_печати</vt:lpstr>
      <vt:lpstr>'Исполнение  по  субвенции'!Заголовки_для_печати</vt:lpstr>
      <vt:lpstr>'Исполнение  по  субсидии'!Заголовки_для_печати</vt:lpstr>
      <vt:lpstr>'Исполнение  по  дотации'!Область_печати</vt:lpstr>
      <vt:lpstr>'Исполнение  по  иным  МБТ'!Область_печати</vt:lpstr>
      <vt:lpstr>'Исполнение  по  МБТ  всего'!Область_печати</vt:lpstr>
      <vt:lpstr>'Исполнение  по  субвенции'!Область_печати</vt:lpstr>
      <vt:lpstr>'Исполнение  по  субсидии'!Область_печати</vt:lpstr>
      <vt:lpstr>'Субсидия  из  ОБ'!Область_печати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belanin</cp:lastModifiedBy>
  <cp:lastPrinted>2020-03-26T14:06:57Z</cp:lastPrinted>
  <dcterms:created xsi:type="dcterms:W3CDTF">2019-03-13T07:32:37Z</dcterms:created>
  <dcterms:modified xsi:type="dcterms:W3CDTF">2020-03-26T14:07:24Z</dcterms:modified>
</cp:coreProperties>
</file>