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80" windowWidth="13920" windowHeight="8640" activeTab="1"/>
  </bookViews>
  <sheets>
    <sheet name="в разрезе 2017-2018" sheetId="1" r:id="rId1"/>
    <sheet name="Областной бюджет за 2018" sheetId="2" r:id="rId2"/>
    <sheet name="Лист1" sheetId="3" r:id="rId3"/>
  </sheets>
  <definedNames>
    <definedName name="_xlnm.Print_Titles" localSheetId="0">'в разрезе 2017-2018'!$6:$11</definedName>
    <definedName name="_xlnm.Print_Area" localSheetId="0">'в разрезе 2017-2018'!$A$1:$H$82</definedName>
    <definedName name="_xlnm.Print_Area" localSheetId="1">'Областной бюджет за 2018'!$A$1:$E$133</definedName>
  </definedNames>
  <calcPr fullCalcOnLoad="1"/>
</workbook>
</file>

<file path=xl/sharedStrings.xml><?xml version="1.0" encoding="utf-8"?>
<sst xmlns="http://schemas.openxmlformats.org/spreadsheetml/2006/main" count="212" uniqueCount="127">
  <si>
    <t>Сведения</t>
  </si>
  <si>
    <t>Исполнено</t>
  </si>
  <si>
    <t xml:space="preserve">                                                                   ДОХОДЫ</t>
  </si>
  <si>
    <t>Налоги на прибыль, доходы</t>
  </si>
  <si>
    <t>Налог на прибыль организаций</t>
  </si>
  <si>
    <t>Налог на доходы физических лиц</t>
  </si>
  <si>
    <t>Налоги на товары (услуги), реализуемые на территории РФ</t>
  </si>
  <si>
    <t>Акцизы по подакцизным товарам, производимым на территории РФ</t>
  </si>
  <si>
    <t>Налоги на совокупный доход</t>
  </si>
  <si>
    <t>Налоги на имущество</t>
  </si>
  <si>
    <t>Налог на имущество организаций</t>
  </si>
  <si>
    <t>Транспортный налог</t>
  </si>
  <si>
    <t>Налоги, сборы и платежи за пользование природными ресурсами</t>
  </si>
  <si>
    <t>Налог на добычу полезных ископаемых</t>
  </si>
  <si>
    <t>Сбор за пользование объектами живот. мира</t>
  </si>
  <si>
    <t>Государственная пошлина</t>
  </si>
  <si>
    <t>Задолженность и перерасчеты по отмененным налогам и сборам</t>
  </si>
  <si>
    <t>Доходы от использования гос. и муниципал. им-ва, в т.ч.</t>
  </si>
  <si>
    <t>платежи от государственных и муниципальных унитарных предприятий</t>
  </si>
  <si>
    <t>Платежи при пользовании природными ресурсами</t>
  </si>
  <si>
    <t>Плата за негативное воздействие на окруж. среду</t>
  </si>
  <si>
    <t>Платежи при пользовании недрами</t>
  </si>
  <si>
    <t>Доходы от оказания платных услуг и компенсации затрат гос-ва</t>
  </si>
  <si>
    <t>Доходы от продажи материальных и нематериальных активов</t>
  </si>
  <si>
    <t>Административные платежи и сборы</t>
  </si>
  <si>
    <t>Штрафные санкции, возмещение ущерба</t>
  </si>
  <si>
    <t>Прочие неналоговые доходы</t>
  </si>
  <si>
    <t>Доходы от возврата остатков субсидий и субвенций</t>
  </si>
  <si>
    <t>Возврат остатков субсидий и субвенций прошлых лет</t>
  </si>
  <si>
    <t>Итого доходов</t>
  </si>
  <si>
    <t xml:space="preserve">Безвозмездные поступления </t>
  </si>
  <si>
    <t>субвенции</t>
  </si>
  <si>
    <t>субсидии</t>
  </si>
  <si>
    <t>Безвозмездные поступления от государственных (муниципальных) организаций</t>
  </si>
  <si>
    <t>Всего доходов</t>
  </si>
  <si>
    <t xml:space="preserve">                                                          РАСХОДЫ</t>
  </si>
  <si>
    <t>Общегосударственные вопросы</t>
  </si>
  <si>
    <t>Государственное управление и местное самоуправление</t>
  </si>
  <si>
    <t>Судебная система</t>
  </si>
  <si>
    <t>Обеспечение деятельности финансовых, таможенных и налоговых органов</t>
  </si>
  <si>
    <t>Обеспечение проведения выборов и референдумов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</si>
  <si>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</si>
  <si>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</si>
  <si>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</si>
  <si>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</si>
  <si>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</si>
  <si>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Миграционная политика</t>
  </si>
  <si>
    <t>Другие вопросы в области нац. безопасности и правоохр. деят-ти</t>
  </si>
  <si>
    <t>Национальная экономика</t>
  </si>
  <si>
    <t>Общеэкономические вопросы</t>
  </si>
  <si>
    <t>Воспроизводство минерально-сырьевой базы</t>
  </si>
  <si>
    <t>Сельское хозяйство и рыболовство</t>
  </si>
  <si>
    <t>Лесное хозяйство</t>
  </si>
  <si>
    <t>Транспорт</t>
  </si>
  <si>
    <t>Дорожное хозяйство</t>
  </si>
  <si>
    <t>Другие вопросы в области национальной экономики</t>
  </si>
  <si>
    <t>Жилищно-коммунальное хозяйство</t>
  </si>
  <si>
    <t>Охрана окружающей среды</t>
  </si>
  <si>
    <t>Образование, в т.ч.</t>
  </si>
  <si>
    <t>молодежная политика и оздоровление детей</t>
  </si>
  <si>
    <t>Культура, кинематография, средства массовой информации</t>
  </si>
  <si>
    <t>Социальная политика</t>
  </si>
  <si>
    <t>Межбюджетные трансферты</t>
  </si>
  <si>
    <t>Дотации бюджетам субъектов РФ и муниципальных образований</t>
  </si>
  <si>
    <t>Субсидии бюджетам субъектов РФ и муниципальных образований</t>
  </si>
  <si>
    <t>Субвенции бюджетам субъектов РФ и муниципальных образований</t>
  </si>
  <si>
    <t>Иные межбюджетные трансферты</t>
  </si>
  <si>
    <t>Всего расходов</t>
  </si>
  <si>
    <t>Превышение доходов над расходами</t>
  </si>
  <si>
    <t>Х</t>
  </si>
  <si>
    <t>Источники финансирования дефицита:</t>
  </si>
  <si>
    <t>уменьшение остатков средств</t>
  </si>
  <si>
    <t>увеличение остатков средст</t>
  </si>
  <si>
    <t>изменение остатков средств бюджета</t>
  </si>
  <si>
    <t>иные межбюджетные трансферты</t>
  </si>
  <si>
    <t>Прикладные научные исследования в области национальной экономики</t>
  </si>
  <si>
    <t>дотации</t>
  </si>
  <si>
    <t xml:space="preserve"> % исполнения к годовому плану</t>
  </si>
  <si>
    <t>Защита населения и территорий от последствий ЧС, гражданская оборона</t>
  </si>
  <si>
    <t>Обеспечение пожарной безопасности</t>
  </si>
  <si>
    <t xml:space="preserve">             </t>
  </si>
  <si>
    <t>(по данным управления финансов)</t>
  </si>
  <si>
    <t>Иные и межбюджетные трансферты бюджетам гос. внебюдж. фондов</t>
  </si>
  <si>
    <t>Плата за использование лесов</t>
  </si>
  <si>
    <t xml:space="preserve">прочие безвозмездн. поступления от других бюджетов </t>
  </si>
  <si>
    <t>Здравоохранение</t>
  </si>
  <si>
    <t>Физическая культура и спорт</t>
  </si>
  <si>
    <t>Средства массовой информации</t>
  </si>
  <si>
    <t>Иные дотации</t>
  </si>
  <si>
    <t>Прочие межбюджетные трансферты общего характера</t>
  </si>
  <si>
    <t xml:space="preserve"> </t>
  </si>
  <si>
    <t>Налог на игровой бизнес</t>
  </si>
  <si>
    <t>Дотации на выравнивание бюджетной обеспеченности субъектов РФ и муниципальных образований</t>
  </si>
  <si>
    <t xml:space="preserve"> Исполнение государственных и муниципальных гарантий в валюте Российской Федерации</t>
  </si>
  <si>
    <t>(тыс. руб.)</t>
  </si>
  <si>
    <t>Акции и иные формы участия в капитале, находящиеся в государственной и муниципальной собственности</t>
  </si>
  <si>
    <t>Кредиты кредитных организаций в валюте РФ</t>
  </si>
  <si>
    <t>-</t>
  </si>
  <si>
    <t>Безвозмездные поступления от нерезидентов</t>
  </si>
  <si>
    <t>(млн. рублей)</t>
  </si>
  <si>
    <t>Фундаментальные исследования</t>
  </si>
  <si>
    <t>Органы юстиции</t>
  </si>
  <si>
    <t>Бюджетные кредиты от других бюджетов бюджетной системы Российской Федерации</t>
  </si>
  <si>
    <t>Государственные   (муниципальные)   ценные   бумаги,   номинальная стоимость которых указана в валюте Российской Федерации</t>
  </si>
  <si>
    <t>Бюджетные кредиты, предоставленные внутри страны в валюте Российской Федерации</t>
  </si>
  <si>
    <t>Образование</t>
  </si>
  <si>
    <t xml:space="preserve">Прочие безвозмездн. поступления </t>
  </si>
  <si>
    <t>Прочие безвозмездные поступления</t>
  </si>
  <si>
    <t>Водное хозяйство</t>
  </si>
  <si>
    <t>Функционирование высшего должностного лица субъекта РФ и муниципального образования</t>
  </si>
  <si>
    <t>в 2016</t>
  </si>
  <si>
    <t>в 2017 году</t>
  </si>
  <si>
    <t>Отклонение (+;-) от плана 2017 года гр.3-гр.2</t>
  </si>
  <si>
    <t xml:space="preserve">об исполнении областного бюджета за 2018 год </t>
  </si>
  <si>
    <t>План на 2018 год</t>
  </si>
  <si>
    <t>В 2018 году</t>
  </si>
  <si>
    <t>Отклонение (+;-) от плана 2018 года гр.3-гр.2</t>
  </si>
  <si>
    <t>Безвозмездные поступления от других бюджетов бюджетной системы Российской Федерации</t>
  </si>
  <si>
    <t>в 2018 году</t>
  </si>
  <si>
    <t xml:space="preserve"> % исполнения 2018 к 2017 году</t>
  </si>
  <si>
    <t>Отклонение (+;-) 2018 от 2017 года гр.3-гр.2</t>
  </si>
  <si>
    <t>об исполнении областного бюджета в разрезе 2017-2018 годов</t>
  </si>
  <si>
    <t>Начальник экспертно-аналитического отдел Контрольно-счетной палаты Липецкой области</t>
  </si>
  <si>
    <t>А.Н. Лазарев</t>
  </si>
  <si>
    <t>больше в 16 раз</t>
  </si>
  <si>
    <t>больше в 5,5 раз</t>
  </si>
  <si>
    <t>_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</si>
</sst>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0.000"/>
    <numFmt numFmtId="174" formatCode="0.0"/>
    <numFmt numFmtId="175" formatCode="_-* #,##0.0_р_._-;\-* #,##0.0_р_._-;_-* &quot;-&quot;??_р_._-;_-@_-"/>
    <numFmt numFmtId="176" formatCode="_-* #,##0.0_р_._-;\-* #,##0.0_р_._-;_-* &quot;-&quot;?_р_._-;_-@_-"/>
    <numFmt numFmtId="177" formatCode="dd/mm/yy;@"/>
    <numFmt numFmtId="178" formatCode="0.0000"/>
    <numFmt numFmtId="179" formatCode="0.00_ ;\-0.00\ "/>
    <numFmt numFmtId="180" formatCode="0.00000"/>
    <numFmt numFmtId="181" formatCode="0.000000"/>
    <numFmt numFmtId="182" formatCode="0.0000000"/>
    <numFmt numFmtId="183" formatCode="#,##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6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b/>
      <i/>
      <sz val="12"/>
      <name val="Times New Roman"/>
      <family val="1"/>
    </font>
    <font>
      <sz val="11"/>
      <name val="Arial Cyr"/>
      <family val="0"/>
    </font>
    <font>
      <b/>
      <sz val="11"/>
      <name val="Arial Cyr"/>
      <family val="0"/>
    </font>
    <font>
      <sz val="10"/>
      <name val="Times New Roman"/>
      <family val="1"/>
    </font>
    <font>
      <i/>
      <sz val="12"/>
      <name val="Times New Roman"/>
      <family val="1"/>
    </font>
    <font>
      <sz val="12"/>
      <name val="Arial Cyr"/>
      <family val="0"/>
    </font>
    <font>
      <i/>
      <sz val="11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b/>
      <i/>
      <sz val="10"/>
      <name val="Arial Cyr"/>
      <family val="0"/>
    </font>
    <font>
      <sz val="9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/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 applyFill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4" fontId="46" fillId="0" borderId="1">
      <alignment horizontal="right"/>
      <protection/>
    </xf>
    <xf numFmtId="4" fontId="46" fillId="0" borderId="2">
      <alignment horizontal="right"/>
      <protection/>
    </xf>
    <xf numFmtId="4" fontId="46" fillId="0" borderId="2">
      <alignment horizontal="right"/>
      <protection/>
    </xf>
    <xf numFmtId="4" fontId="23" fillId="0" borderId="2">
      <alignment horizontal="right"/>
      <protection/>
    </xf>
    <xf numFmtId="49" fontId="46" fillId="0" borderId="1">
      <alignment horizontal="center"/>
      <protection/>
    </xf>
    <xf numFmtId="4" fontId="46" fillId="0" borderId="1">
      <alignment horizontal="right"/>
      <protection/>
    </xf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7" fillId="26" borderId="3" applyNumberFormat="0" applyAlignment="0" applyProtection="0"/>
    <xf numFmtId="0" fontId="48" fillId="27" borderId="4" applyNumberFormat="0" applyAlignment="0" applyProtection="0"/>
    <xf numFmtId="0" fontId="49" fillId="27" borderId="3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28" borderId="9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59" fillId="0" borderId="11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13" fillId="0" borderId="0" xfId="0" applyFont="1" applyFill="1" applyAlignment="1">
      <alignment/>
    </xf>
    <xf numFmtId="1" fontId="3" fillId="0" borderId="0" xfId="66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5" fillId="0" borderId="0" xfId="0" applyFont="1" applyFill="1" applyAlignment="1">
      <alignment vertical="center"/>
    </xf>
    <xf numFmtId="0" fontId="15" fillId="0" borderId="0" xfId="0" applyFont="1" applyFill="1" applyAlignment="1">
      <alignment/>
    </xf>
    <xf numFmtId="0" fontId="13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15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1" fillId="0" borderId="0" xfId="0" applyNumberFormat="1" applyFont="1" applyAlignment="1">
      <alignment vertical="center"/>
    </xf>
    <xf numFmtId="0" fontId="0" fillId="0" borderId="0" xfId="0" applyNumberFormat="1" applyAlignment="1">
      <alignment/>
    </xf>
    <xf numFmtId="0" fontId="12" fillId="0" borderId="0" xfId="0" applyFont="1" applyAlignment="1">
      <alignment vertical="center"/>
    </xf>
    <xf numFmtId="0" fontId="9" fillId="0" borderId="0" xfId="0" applyFont="1" applyAlignment="1">
      <alignment/>
    </xf>
    <xf numFmtId="0" fontId="16" fillId="0" borderId="0" xfId="0" applyFont="1" applyAlignment="1">
      <alignment vertical="center"/>
    </xf>
    <xf numFmtId="0" fontId="17" fillId="0" borderId="0" xfId="0" applyFont="1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1" fontId="14" fillId="0" borderId="0" xfId="66" applyNumberFormat="1" applyFont="1" applyFill="1" applyBorder="1" applyAlignment="1">
      <alignment horizontal="center"/>
    </xf>
    <xf numFmtId="183" fontId="3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4" fillId="0" borderId="0" xfId="0" applyFont="1" applyFill="1" applyAlignment="1">
      <alignment vertical="center"/>
    </xf>
    <xf numFmtId="0" fontId="14" fillId="0" borderId="0" xfId="0" applyFont="1" applyFill="1" applyAlignment="1">
      <alignment/>
    </xf>
    <xf numFmtId="0" fontId="0" fillId="0" borderId="0" xfId="0" applyFill="1" applyAlignment="1">
      <alignment horizontal="center" vertical="center"/>
    </xf>
    <xf numFmtId="174" fontId="3" fillId="0" borderId="12" xfId="66" applyNumberFormat="1" applyFont="1" applyFill="1" applyBorder="1" applyAlignment="1">
      <alignment horizontal="center" vertical="center"/>
    </xf>
    <xf numFmtId="183" fontId="6" fillId="0" borderId="0" xfId="0" applyNumberFormat="1" applyFont="1" applyFill="1" applyBorder="1" applyAlignment="1">
      <alignment horizontal="right" vertical="center"/>
    </xf>
    <xf numFmtId="174" fontId="6" fillId="0" borderId="12" xfId="66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183" fontId="6" fillId="0" borderId="12" xfId="0" applyNumberFormat="1" applyFont="1" applyFill="1" applyBorder="1" applyAlignment="1">
      <alignment horizontal="center" vertical="center"/>
    </xf>
    <xf numFmtId="174" fontId="6" fillId="0" borderId="12" xfId="0" applyNumberFormat="1" applyFont="1" applyFill="1" applyBorder="1" applyAlignment="1">
      <alignment horizontal="center" vertical="center"/>
    </xf>
    <xf numFmtId="183" fontId="3" fillId="0" borderId="12" xfId="0" applyNumberFormat="1" applyFont="1" applyFill="1" applyBorder="1" applyAlignment="1">
      <alignment horizontal="center" vertical="center"/>
    </xf>
    <xf numFmtId="183" fontId="6" fillId="0" borderId="12" xfId="0" applyNumberFormat="1" applyFont="1" applyFill="1" applyBorder="1" applyAlignment="1">
      <alignment horizontal="center"/>
    </xf>
    <xf numFmtId="183" fontId="6" fillId="0" borderId="12" xfId="66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shrinkToFit="1"/>
    </xf>
    <xf numFmtId="0" fontId="6" fillId="0" borderId="12" xfId="0" applyFont="1" applyFill="1" applyBorder="1" applyAlignment="1">
      <alignment vertical="center"/>
    </xf>
    <xf numFmtId="183" fontId="6" fillId="33" borderId="12" xfId="0" applyNumberFormat="1" applyFont="1" applyFill="1" applyBorder="1" applyAlignment="1">
      <alignment horizontal="center" vertical="center"/>
    </xf>
    <xf numFmtId="183" fontId="3" fillId="33" borderId="12" xfId="0" applyNumberFormat="1" applyFont="1" applyFill="1" applyBorder="1" applyAlignment="1">
      <alignment horizontal="center" vertical="center"/>
    </xf>
    <xf numFmtId="183" fontId="6" fillId="34" borderId="12" xfId="0" applyNumberFormat="1" applyFont="1" applyFill="1" applyBorder="1" applyAlignment="1">
      <alignment horizontal="center" vertical="center"/>
    </xf>
    <xf numFmtId="4" fontId="3" fillId="34" borderId="12" xfId="0" applyNumberFormat="1" applyFont="1" applyFill="1" applyBorder="1" applyAlignment="1">
      <alignment horizontal="center" shrinkToFi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4" fontId="3" fillId="0" borderId="12" xfId="0" applyNumberFormat="1" applyFont="1" applyFill="1" applyBorder="1" applyAlignment="1">
      <alignment horizontal="center" shrinkToFit="1"/>
    </xf>
    <xf numFmtId="4" fontId="6" fillId="34" borderId="12" xfId="0" applyNumberFormat="1" applyFont="1" applyFill="1" applyBorder="1" applyAlignment="1">
      <alignment horizontal="center" shrinkToFit="1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14" fillId="0" borderId="0" xfId="0" applyFont="1" applyAlignment="1">
      <alignment vertical="center"/>
    </xf>
    <xf numFmtId="0" fontId="14" fillId="0" borderId="0" xfId="0" applyFont="1" applyAlignment="1">
      <alignment/>
    </xf>
    <xf numFmtId="0" fontId="10" fillId="0" borderId="0" xfId="0" applyFont="1" applyAlignment="1">
      <alignment vertical="center"/>
    </xf>
    <xf numFmtId="0" fontId="10" fillId="0" borderId="0" xfId="0" applyFont="1" applyAlignment="1">
      <alignment/>
    </xf>
    <xf numFmtId="4" fontId="46" fillId="35" borderId="2" xfId="34" applyNumberFormat="1" applyFont="1" applyFill="1" applyProtection="1">
      <alignment horizontal="right"/>
      <protection/>
    </xf>
    <xf numFmtId="0" fontId="5" fillId="0" borderId="0" xfId="0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49" fontId="3" fillId="0" borderId="12" xfId="0" applyNumberFormat="1" applyFont="1" applyFill="1" applyBorder="1" applyAlignment="1">
      <alignment horizontal="left" vertical="center" wrapText="1"/>
    </xf>
    <xf numFmtId="183" fontId="3" fillId="0" borderId="0" xfId="0" applyNumberFormat="1" applyFont="1" applyFill="1" applyAlignment="1">
      <alignment horizontal="center"/>
    </xf>
    <xf numFmtId="183" fontId="6" fillId="0" borderId="0" xfId="0" applyNumberFormat="1" applyFont="1" applyFill="1" applyAlignment="1">
      <alignment horizontal="center"/>
    </xf>
    <xf numFmtId="4" fontId="46" fillId="35" borderId="13" xfId="34" applyNumberFormat="1" applyFont="1" applyFill="1" applyBorder="1" applyProtection="1">
      <alignment horizontal="right"/>
      <protection/>
    </xf>
    <xf numFmtId="4" fontId="3" fillId="34" borderId="14" xfId="0" applyNumberFormat="1" applyFont="1" applyFill="1" applyBorder="1" applyAlignment="1">
      <alignment horizontal="center" shrinkToFit="1"/>
    </xf>
    <xf numFmtId="183" fontId="6" fillId="34" borderId="14" xfId="66" applyNumberFormat="1" applyFont="1" applyFill="1" applyBorder="1" applyAlignment="1">
      <alignment horizontal="center" vertical="center"/>
    </xf>
    <xf numFmtId="4" fontId="6" fillId="34" borderId="14" xfId="0" applyNumberFormat="1" applyFont="1" applyFill="1" applyBorder="1" applyAlignment="1">
      <alignment horizontal="center" shrinkToFit="1"/>
    </xf>
    <xf numFmtId="4" fontId="62" fillId="34" borderId="13" xfId="35" applyNumberFormat="1" applyFont="1" applyFill="1" applyBorder="1" applyProtection="1">
      <alignment horizontal="right"/>
      <protection/>
    </xf>
    <xf numFmtId="183" fontId="3" fillId="0" borderId="12" xfId="0" applyNumberFormat="1" applyFont="1" applyFill="1" applyBorder="1" applyAlignment="1">
      <alignment horizontal="center"/>
    </xf>
    <xf numFmtId="4" fontId="63" fillId="0" borderId="15" xfId="0" applyNumberFormat="1" applyFont="1" applyFill="1" applyBorder="1" applyAlignment="1">
      <alignment horizontal="right"/>
    </xf>
    <xf numFmtId="4" fontId="6" fillId="0" borderId="14" xfId="0" applyNumberFormat="1" applyFont="1" applyFill="1" applyBorder="1" applyAlignment="1">
      <alignment horizontal="center" shrinkToFit="1"/>
    </xf>
    <xf numFmtId="183" fontId="6" fillId="0" borderId="14" xfId="0" applyNumberFormat="1" applyFont="1" applyFill="1" applyBorder="1" applyAlignment="1">
      <alignment horizontal="center" vertical="center"/>
    </xf>
    <xf numFmtId="4" fontId="46" fillId="35" borderId="12" xfId="33" applyNumberFormat="1" applyFont="1" applyFill="1" applyBorder="1" applyProtection="1">
      <alignment horizontal="right"/>
      <protection/>
    </xf>
    <xf numFmtId="0" fontId="6" fillId="0" borderId="1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/>
    </xf>
    <xf numFmtId="0" fontId="0" fillId="0" borderId="12" xfId="0" applyBorder="1" applyAlignment="1">
      <alignment horizontal="left" vertical="center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05" xfId="33"/>
    <cellStyle name="xl56" xfId="34"/>
    <cellStyle name="xl57" xfId="35"/>
    <cellStyle name="xl60" xfId="36"/>
    <cellStyle name="xl95" xfId="37"/>
    <cellStyle name="xl97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2"/>
  <sheetViews>
    <sheetView view="pageBreakPreview" zoomScaleSheetLayoutView="100" workbookViewId="0" topLeftCell="A1">
      <selection activeCell="C67" sqref="C67"/>
    </sheetView>
  </sheetViews>
  <sheetFormatPr defaultColWidth="8.875" defaultRowHeight="12.75"/>
  <cols>
    <col min="1" max="1" width="81.00390625" style="1" customWidth="1"/>
    <col min="2" max="2" width="13.875" style="2" hidden="1" customWidth="1"/>
    <col min="3" max="3" width="14.125" style="2" customWidth="1"/>
    <col min="4" max="4" width="16.875" style="2" hidden="1" customWidth="1"/>
    <col min="5" max="5" width="12.875" style="2" customWidth="1"/>
    <col min="6" max="6" width="16.875" style="2" customWidth="1"/>
    <col min="7" max="7" width="24.75390625" style="6" hidden="1" customWidth="1"/>
    <col min="8" max="8" width="19.25390625" style="6" customWidth="1"/>
    <col min="9" max="9" width="19.125" style="6" customWidth="1"/>
    <col min="10" max="10" width="9.125" style="85" customWidth="1"/>
    <col min="11" max="11" width="9.875" style="86" bestFit="1" customWidth="1"/>
    <col min="12" max="16384" width="8.875" style="86" customWidth="1"/>
  </cols>
  <sheetData>
    <row r="1" spans="1:9" ht="16.5" customHeight="1">
      <c r="A1" s="119" t="s">
        <v>0</v>
      </c>
      <c r="B1" s="119"/>
      <c r="C1" s="119"/>
      <c r="D1" s="119"/>
      <c r="E1" s="119"/>
      <c r="F1" s="119"/>
      <c r="G1" s="119"/>
      <c r="H1" s="51"/>
      <c r="I1" s="51"/>
    </row>
    <row r="2" spans="1:9" ht="18.75" customHeight="1">
      <c r="A2" s="119" t="s">
        <v>121</v>
      </c>
      <c r="B2" s="119"/>
      <c r="C2" s="119"/>
      <c r="D2" s="119"/>
      <c r="E2" s="119"/>
      <c r="F2" s="119"/>
      <c r="G2" s="119"/>
      <c r="H2" s="51"/>
      <c r="I2" s="51"/>
    </row>
    <row r="3" spans="1:9" ht="19.5" customHeight="1">
      <c r="A3" s="119" t="s">
        <v>81</v>
      </c>
      <c r="B3" s="119"/>
      <c r="C3" s="119"/>
      <c r="D3" s="119"/>
      <c r="E3" s="119"/>
      <c r="F3" s="119"/>
      <c r="G3" s="119"/>
      <c r="H3" s="51"/>
      <c r="I3" s="51"/>
    </row>
    <row r="4" spans="1:10" s="14" customFormat="1" ht="10.5" customHeight="1">
      <c r="A4" s="117"/>
      <c r="B4" s="117"/>
      <c r="C4" s="117"/>
      <c r="D4" s="117"/>
      <c r="E4" s="6"/>
      <c r="F4" s="2"/>
      <c r="G4" s="6"/>
      <c r="H4" s="6"/>
      <c r="I4" s="6"/>
      <c r="J4" s="2"/>
    </row>
    <row r="5" spans="1:10" s="14" customFormat="1" ht="14.25" customHeight="1">
      <c r="A5" s="1"/>
      <c r="B5" s="2"/>
      <c r="C5" s="2"/>
      <c r="D5" s="2"/>
      <c r="E5" s="2"/>
      <c r="F5" s="2"/>
      <c r="G5" s="6" t="s">
        <v>94</v>
      </c>
      <c r="H5" s="6" t="s">
        <v>99</v>
      </c>
      <c r="I5" s="6"/>
      <c r="J5" s="2"/>
    </row>
    <row r="6" spans="1:10" s="54" customFormat="1" ht="14.25" customHeight="1">
      <c r="A6" s="120"/>
      <c r="B6" s="121" t="s">
        <v>110</v>
      </c>
      <c r="C6" s="127" t="s">
        <v>1</v>
      </c>
      <c r="D6" s="128"/>
      <c r="E6" s="128"/>
      <c r="F6" s="129"/>
      <c r="G6" s="121" t="s">
        <v>112</v>
      </c>
      <c r="H6" s="121" t="s">
        <v>120</v>
      </c>
      <c r="I6" s="49"/>
      <c r="J6" s="53"/>
    </row>
    <row r="7" spans="1:10" s="54" customFormat="1" ht="14.25" customHeight="1">
      <c r="A7" s="120"/>
      <c r="B7" s="121"/>
      <c r="C7" s="124" t="s">
        <v>111</v>
      </c>
      <c r="D7" s="121" t="s">
        <v>111</v>
      </c>
      <c r="E7" s="121" t="s">
        <v>118</v>
      </c>
      <c r="F7" s="121" t="s">
        <v>119</v>
      </c>
      <c r="G7" s="121"/>
      <c r="H7" s="121"/>
      <c r="I7" s="49"/>
      <c r="J7" s="53"/>
    </row>
    <row r="8" spans="1:10" s="54" customFormat="1" ht="14.25" customHeight="1">
      <c r="A8" s="120"/>
      <c r="B8" s="121"/>
      <c r="C8" s="125"/>
      <c r="D8" s="121"/>
      <c r="E8" s="121"/>
      <c r="F8" s="121"/>
      <c r="G8" s="121"/>
      <c r="H8" s="121"/>
      <c r="I8" s="49"/>
      <c r="J8" s="53"/>
    </row>
    <row r="9" spans="1:10" s="54" customFormat="1" ht="12" customHeight="1">
      <c r="A9" s="120"/>
      <c r="B9" s="121"/>
      <c r="C9" s="125"/>
      <c r="D9" s="121"/>
      <c r="E9" s="121"/>
      <c r="F9" s="121"/>
      <c r="G9" s="121"/>
      <c r="H9" s="121"/>
      <c r="I9" s="49"/>
      <c r="J9" s="53"/>
    </row>
    <row r="10" spans="1:11" s="54" customFormat="1" ht="7.5" customHeight="1">
      <c r="A10" s="120"/>
      <c r="B10" s="121"/>
      <c r="C10" s="126"/>
      <c r="D10" s="121"/>
      <c r="E10" s="121"/>
      <c r="F10" s="121"/>
      <c r="G10" s="121"/>
      <c r="H10" s="121"/>
      <c r="I10" s="49"/>
      <c r="J10" s="53"/>
      <c r="K10" s="14"/>
    </row>
    <row r="11" spans="1:10" s="14" customFormat="1" ht="13.5" customHeight="1">
      <c r="A11" s="64">
        <v>1</v>
      </c>
      <c r="B11" s="64">
        <v>2</v>
      </c>
      <c r="C11" s="64">
        <v>2</v>
      </c>
      <c r="D11" s="64">
        <v>3</v>
      </c>
      <c r="E11" s="64">
        <v>3</v>
      </c>
      <c r="F11" s="64">
        <v>4</v>
      </c>
      <c r="G11" s="64">
        <v>5</v>
      </c>
      <c r="H11" s="64">
        <v>5</v>
      </c>
      <c r="I11" s="43"/>
      <c r="J11" s="2"/>
    </row>
    <row r="12" spans="1:10" s="57" customFormat="1" ht="17.25" customHeight="1">
      <c r="A12" s="122" t="s">
        <v>2</v>
      </c>
      <c r="B12" s="122"/>
      <c r="C12" s="122"/>
      <c r="D12" s="122"/>
      <c r="E12" s="122"/>
      <c r="F12" s="122"/>
      <c r="G12" s="122"/>
      <c r="H12" s="123"/>
      <c r="I12" s="44"/>
      <c r="J12" s="51"/>
    </row>
    <row r="13" spans="1:10" s="52" customFormat="1" ht="14.25" customHeight="1">
      <c r="A13" s="76" t="s">
        <v>3</v>
      </c>
      <c r="B13" s="75"/>
      <c r="C13" s="70">
        <v>31203.6</v>
      </c>
      <c r="D13" s="84"/>
      <c r="E13" s="103">
        <v>38922.926</v>
      </c>
      <c r="F13" s="71">
        <f>E13/C13*100</f>
        <v>124.73857503621377</v>
      </c>
      <c r="G13" s="70"/>
      <c r="H13" s="70">
        <f>E13-C13</f>
        <v>7719.326000000001</v>
      </c>
      <c r="I13" s="62"/>
      <c r="J13" s="6"/>
    </row>
    <row r="14" spans="1:10" s="52" customFormat="1" ht="14.25" customHeight="1">
      <c r="A14" s="65" t="s">
        <v>4</v>
      </c>
      <c r="B14" s="83"/>
      <c r="C14" s="72">
        <v>17330.2</v>
      </c>
      <c r="D14" s="98"/>
      <c r="E14" s="72">
        <v>25064.31</v>
      </c>
      <c r="F14" s="71">
        <f aca="true" t="shared" si="0" ref="F14:F52">E14/C14*100</f>
        <v>144.6279327416879</v>
      </c>
      <c r="G14" s="72"/>
      <c r="H14" s="70">
        <f aca="true" t="shared" si="1" ref="H14:H52">E14-C14</f>
        <v>7734.110000000001</v>
      </c>
      <c r="I14" s="47"/>
      <c r="J14" s="6"/>
    </row>
    <row r="15" spans="1:10" s="52" customFormat="1" ht="14.25" customHeight="1">
      <c r="A15" s="65" t="s">
        <v>5</v>
      </c>
      <c r="B15" s="83"/>
      <c r="C15" s="72">
        <v>13873.4</v>
      </c>
      <c r="D15" s="98"/>
      <c r="E15" s="72">
        <v>13858.616</v>
      </c>
      <c r="F15" s="71">
        <f t="shared" si="0"/>
        <v>99.89343636022893</v>
      </c>
      <c r="G15" s="72"/>
      <c r="H15" s="70">
        <f t="shared" si="1"/>
        <v>-14.78399999999965</v>
      </c>
      <c r="I15" s="47"/>
      <c r="J15" s="6"/>
    </row>
    <row r="16" spans="1:10" s="52" customFormat="1" ht="14.25" customHeight="1">
      <c r="A16" s="76" t="s">
        <v>6</v>
      </c>
      <c r="B16" s="75"/>
      <c r="C16" s="70">
        <v>3759.9</v>
      </c>
      <c r="D16" s="98"/>
      <c r="E16" s="70">
        <v>3976.34</v>
      </c>
      <c r="F16" s="71">
        <f t="shared" si="0"/>
        <v>105.7565360780872</v>
      </c>
      <c r="G16" s="70"/>
      <c r="H16" s="70">
        <f t="shared" si="1"/>
        <v>216.44000000000005</v>
      </c>
      <c r="I16" s="62"/>
      <c r="J16" s="6"/>
    </row>
    <row r="17" spans="1:10" s="52" customFormat="1" ht="12" customHeight="1" hidden="1">
      <c r="A17" s="65" t="s">
        <v>7</v>
      </c>
      <c r="B17" s="80"/>
      <c r="C17" s="70">
        <v>0</v>
      </c>
      <c r="D17" s="80"/>
      <c r="E17" s="72">
        <v>3976.3</v>
      </c>
      <c r="F17" s="71" t="e">
        <f t="shared" si="0"/>
        <v>#DIV/0!</v>
      </c>
      <c r="G17" s="70"/>
      <c r="H17" s="70">
        <f t="shared" si="1"/>
        <v>3976.3</v>
      </c>
      <c r="I17" s="47"/>
      <c r="J17" s="6"/>
    </row>
    <row r="18" spans="1:10" s="52" customFormat="1" ht="14.25" customHeight="1">
      <c r="A18" s="67" t="s">
        <v>8</v>
      </c>
      <c r="B18" s="75"/>
      <c r="C18" s="70">
        <v>1076</v>
      </c>
      <c r="D18" s="98"/>
      <c r="E18" s="70">
        <v>1455.85</v>
      </c>
      <c r="F18" s="71">
        <f t="shared" si="0"/>
        <v>135.30204460966542</v>
      </c>
      <c r="G18" s="70"/>
      <c r="H18" s="70">
        <f t="shared" si="1"/>
        <v>379.8499999999999</v>
      </c>
      <c r="I18" s="62"/>
      <c r="J18" s="6"/>
    </row>
    <row r="19" spans="1:10" s="52" customFormat="1" ht="14.25" customHeight="1">
      <c r="A19" s="76" t="s">
        <v>9</v>
      </c>
      <c r="B19" s="70"/>
      <c r="C19" s="70">
        <v>6299.2</v>
      </c>
      <c r="D19" s="98"/>
      <c r="E19" s="70">
        <v>6323.926</v>
      </c>
      <c r="F19" s="71">
        <f t="shared" si="0"/>
        <v>100.39252603505209</v>
      </c>
      <c r="G19" s="70"/>
      <c r="H19" s="70">
        <f t="shared" si="1"/>
        <v>24.726000000000568</v>
      </c>
      <c r="I19" s="62"/>
      <c r="J19" s="6"/>
    </row>
    <row r="20" spans="1:10" s="52" customFormat="1" ht="14.25" customHeight="1" hidden="1">
      <c r="A20" s="65" t="s">
        <v>10</v>
      </c>
      <c r="B20" s="80"/>
      <c r="C20" s="70">
        <v>0</v>
      </c>
      <c r="D20" s="80"/>
      <c r="E20" s="102"/>
      <c r="F20" s="71" t="e">
        <f t="shared" si="0"/>
        <v>#DIV/0!</v>
      </c>
      <c r="G20" s="70"/>
      <c r="H20" s="70">
        <f t="shared" si="1"/>
        <v>0</v>
      </c>
      <c r="I20" s="47"/>
      <c r="J20" s="6"/>
    </row>
    <row r="21" spans="1:10" s="52" customFormat="1" ht="14.25" customHeight="1" hidden="1">
      <c r="A21" s="65" t="s">
        <v>91</v>
      </c>
      <c r="B21" s="80"/>
      <c r="C21" s="70">
        <v>0</v>
      </c>
      <c r="D21" s="80"/>
      <c r="E21" s="102"/>
      <c r="F21" s="71" t="e">
        <f t="shared" si="0"/>
        <v>#DIV/0!</v>
      </c>
      <c r="G21" s="70"/>
      <c r="H21" s="70">
        <f t="shared" si="1"/>
        <v>0</v>
      </c>
      <c r="I21" s="47"/>
      <c r="J21" s="6"/>
    </row>
    <row r="22" spans="1:10" s="52" customFormat="1" ht="14.25" customHeight="1" hidden="1">
      <c r="A22" s="65" t="s">
        <v>11</v>
      </c>
      <c r="B22" s="80"/>
      <c r="C22" s="70">
        <v>0</v>
      </c>
      <c r="D22" s="80"/>
      <c r="E22" s="102"/>
      <c r="F22" s="71" t="e">
        <f t="shared" si="0"/>
        <v>#DIV/0!</v>
      </c>
      <c r="G22" s="70"/>
      <c r="H22" s="70">
        <f t="shared" si="1"/>
        <v>0</v>
      </c>
      <c r="I22" s="47"/>
      <c r="J22" s="6"/>
    </row>
    <row r="23" spans="1:10" s="52" customFormat="1" ht="15.75" customHeight="1">
      <c r="A23" s="76" t="s">
        <v>12</v>
      </c>
      <c r="B23" s="70"/>
      <c r="C23" s="70">
        <v>65.9</v>
      </c>
      <c r="D23" s="104"/>
      <c r="E23" s="70">
        <v>73.666</v>
      </c>
      <c r="F23" s="71">
        <f t="shared" si="0"/>
        <v>111.78452200303488</v>
      </c>
      <c r="G23" s="70"/>
      <c r="H23" s="70">
        <f t="shared" si="1"/>
        <v>7.765999999999991</v>
      </c>
      <c r="I23" s="62"/>
      <c r="J23" s="6"/>
    </row>
    <row r="24" spans="1:10" s="52" customFormat="1" ht="13.5" customHeight="1" hidden="1">
      <c r="A24" s="66" t="s">
        <v>13</v>
      </c>
      <c r="B24" s="80"/>
      <c r="C24" s="70">
        <v>0</v>
      </c>
      <c r="D24" s="105"/>
      <c r="E24" s="109"/>
      <c r="F24" s="71" t="e">
        <f t="shared" si="0"/>
        <v>#DIV/0!</v>
      </c>
      <c r="G24" s="70"/>
      <c r="H24" s="70">
        <f t="shared" si="1"/>
        <v>0</v>
      </c>
      <c r="I24" s="47"/>
      <c r="J24" s="6"/>
    </row>
    <row r="25" spans="1:10" s="52" customFormat="1" ht="14.25" customHeight="1" hidden="1">
      <c r="A25" s="65" t="s">
        <v>14</v>
      </c>
      <c r="B25" s="80"/>
      <c r="C25" s="70">
        <v>0</v>
      </c>
      <c r="D25" s="105"/>
      <c r="E25" s="109"/>
      <c r="F25" s="71" t="e">
        <f t="shared" si="0"/>
        <v>#DIV/0!</v>
      </c>
      <c r="G25" s="70"/>
      <c r="H25" s="70">
        <f t="shared" si="1"/>
        <v>0</v>
      </c>
      <c r="I25" s="47"/>
      <c r="J25" s="6"/>
    </row>
    <row r="26" spans="1:10" s="14" customFormat="1" ht="14.25" customHeight="1">
      <c r="A26" s="76" t="s">
        <v>15</v>
      </c>
      <c r="B26" s="75"/>
      <c r="C26" s="70">
        <v>234.2</v>
      </c>
      <c r="D26" s="104"/>
      <c r="E26" s="73">
        <v>219.8</v>
      </c>
      <c r="F26" s="71">
        <f t="shared" si="0"/>
        <v>93.85140905209224</v>
      </c>
      <c r="G26" s="70"/>
      <c r="H26" s="70">
        <f t="shared" si="1"/>
        <v>-14.399999999999977</v>
      </c>
      <c r="I26" s="62"/>
      <c r="J26" s="2"/>
    </row>
    <row r="27" spans="1:10" s="14" customFormat="1" ht="13.5" customHeight="1">
      <c r="A27" s="76" t="s">
        <v>16</v>
      </c>
      <c r="B27" s="70"/>
      <c r="C27" s="70">
        <v>0.1</v>
      </c>
      <c r="D27" s="104"/>
      <c r="E27" s="109">
        <v>0</v>
      </c>
      <c r="F27" s="71">
        <f t="shared" si="0"/>
        <v>0</v>
      </c>
      <c r="G27" s="70"/>
      <c r="H27" s="70">
        <f t="shared" si="1"/>
        <v>-0.1</v>
      </c>
      <c r="I27" s="47"/>
      <c r="J27" s="2"/>
    </row>
    <row r="28" spans="1:10" s="14" customFormat="1" ht="14.25" customHeight="1">
      <c r="A28" s="76" t="s">
        <v>17</v>
      </c>
      <c r="B28" s="75"/>
      <c r="C28" s="70">
        <v>156.2</v>
      </c>
      <c r="D28" s="104"/>
      <c r="E28" s="73">
        <v>153.3</v>
      </c>
      <c r="F28" s="71">
        <f t="shared" si="0"/>
        <v>98.14340588988479</v>
      </c>
      <c r="G28" s="70"/>
      <c r="H28" s="70">
        <f t="shared" si="1"/>
        <v>-2.8999999999999773</v>
      </c>
      <c r="I28" s="62"/>
      <c r="J28" s="2"/>
    </row>
    <row r="29" spans="1:10" s="14" customFormat="1" ht="12" customHeight="1" hidden="1">
      <c r="A29" s="65" t="s">
        <v>18</v>
      </c>
      <c r="B29" s="80"/>
      <c r="C29" s="70">
        <v>0</v>
      </c>
      <c r="D29" s="105"/>
      <c r="E29" s="73"/>
      <c r="F29" s="71" t="e">
        <f t="shared" si="0"/>
        <v>#DIV/0!</v>
      </c>
      <c r="G29" s="70"/>
      <c r="H29" s="70">
        <f t="shared" si="1"/>
        <v>0</v>
      </c>
      <c r="I29" s="47"/>
      <c r="J29" s="2"/>
    </row>
    <row r="30" spans="1:10" s="14" customFormat="1" ht="14.25" customHeight="1">
      <c r="A30" s="76" t="s">
        <v>19</v>
      </c>
      <c r="B30" s="73"/>
      <c r="C30" s="70">
        <v>40.4</v>
      </c>
      <c r="D30" s="104"/>
      <c r="E30" s="73">
        <v>51</v>
      </c>
      <c r="F30" s="71">
        <f t="shared" si="0"/>
        <v>126.23762376237624</v>
      </c>
      <c r="G30" s="70"/>
      <c r="H30" s="70">
        <f t="shared" si="1"/>
        <v>10.600000000000001</v>
      </c>
      <c r="I30" s="62"/>
      <c r="J30" s="2"/>
    </row>
    <row r="31" spans="1:10" s="14" customFormat="1" ht="14.25" customHeight="1" hidden="1">
      <c r="A31" s="65" t="s">
        <v>20</v>
      </c>
      <c r="B31" s="80"/>
      <c r="C31" s="70">
        <v>0</v>
      </c>
      <c r="D31" s="105"/>
      <c r="E31" s="73"/>
      <c r="F31" s="71" t="e">
        <f t="shared" si="0"/>
        <v>#DIV/0!</v>
      </c>
      <c r="G31" s="70"/>
      <c r="H31" s="70">
        <f t="shared" si="1"/>
        <v>0</v>
      </c>
      <c r="I31" s="47"/>
      <c r="J31" s="2"/>
    </row>
    <row r="32" spans="1:10" s="14" customFormat="1" ht="14.25" customHeight="1" hidden="1">
      <c r="A32" s="65" t="s">
        <v>21</v>
      </c>
      <c r="B32" s="80"/>
      <c r="C32" s="70">
        <v>0</v>
      </c>
      <c r="D32" s="105"/>
      <c r="E32" s="73"/>
      <c r="F32" s="71" t="e">
        <f t="shared" si="0"/>
        <v>#DIV/0!</v>
      </c>
      <c r="G32" s="70"/>
      <c r="H32" s="70">
        <f t="shared" si="1"/>
        <v>0</v>
      </c>
      <c r="I32" s="47"/>
      <c r="J32" s="2"/>
    </row>
    <row r="33" spans="1:10" s="14" customFormat="1" ht="14.25" customHeight="1" hidden="1">
      <c r="A33" s="65" t="s">
        <v>83</v>
      </c>
      <c r="B33" s="80"/>
      <c r="C33" s="70">
        <v>0</v>
      </c>
      <c r="D33" s="105"/>
      <c r="E33" s="73"/>
      <c r="F33" s="71" t="e">
        <f t="shared" si="0"/>
        <v>#DIV/0!</v>
      </c>
      <c r="G33" s="70"/>
      <c r="H33" s="70">
        <f t="shared" si="1"/>
        <v>0</v>
      </c>
      <c r="I33" s="47"/>
      <c r="J33" s="2"/>
    </row>
    <row r="34" spans="1:10" s="14" customFormat="1" ht="13.5" customHeight="1">
      <c r="A34" s="67" t="s">
        <v>22</v>
      </c>
      <c r="B34" s="75"/>
      <c r="C34" s="70">
        <v>80.4</v>
      </c>
      <c r="D34" s="104"/>
      <c r="E34" s="73">
        <v>94</v>
      </c>
      <c r="F34" s="71">
        <f t="shared" si="0"/>
        <v>116.91542288557213</v>
      </c>
      <c r="G34" s="70"/>
      <c r="H34" s="70">
        <f t="shared" si="1"/>
        <v>13.599999999999994</v>
      </c>
      <c r="I34" s="62"/>
      <c r="J34" s="2"/>
    </row>
    <row r="35" spans="1:10" s="14" customFormat="1" ht="13.5" customHeight="1">
      <c r="A35" s="67" t="s">
        <v>23</v>
      </c>
      <c r="B35" s="75"/>
      <c r="C35" s="70">
        <v>1.5</v>
      </c>
      <c r="D35" s="104"/>
      <c r="E35" s="73">
        <v>1.7</v>
      </c>
      <c r="F35" s="71">
        <f t="shared" si="0"/>
        <v>113.33333333333333</v>
      </c>
      <c r="G35" s="70"/>
      <c r="H35" s="70">
        <f t="shared" si="1"/>
        <v>0.19999999999999996</v>
      </c>
      <c r="I35" s="62"/>
      <c r="J35" s="2"/>
    </row>
    <row r="36" spans="1:10" s="14" customFormat="1" ht="13.5" customHeight="1">
      <c r="A36" s="67" t="s">
        <v>24</v>
      </c>
      <c r="B36" s="83"/>
      <c r="C36" s="70">
        <v>0.7</v>
      </c>
      <c r="D36" s="104"/>
      <c r="E36" s="73">
        <v>0.2</v>
      </c>
      <c r="F36" s="71">
        <f t="shared" si="0"/>
        <v>28.571428571428577</v>
      </c>
      <c r="G36" s="70"/>
      <c r="H36" s="70">
        <f t="shared" si="1"/>
        <v>-0.49999999999999994</v>
      </c>
      <c r="I36" s="47"/>
      <c r="J36" s="2"/>
    </row>
    <row r="37" spans="1:10" s="14" customFormat="1" ht="14.25" customHeight="1">
      <c r="A37" s="67" t="s">
        <v>25</v>
      </c>
      <c r="B37" s="75"/>
      <c r="C37" s="70">
        <v>319.3</v>
      </c>
      <c r="D37" s="104"/>
      <c r="E37" s="73">
        <v>335.8</v>
      </c>
      <c r="F37" s="71">
        <f t="shared" si="0"/>
        <v>105.16755402442843</v>
      </c>
      <c r="G37" s="70"/>
      <c r="H37" s="70">
        <f t="shared" si="1"/>
        <v>16.5</v>
      </c>
      <c r="I37" s="62"/>
      <c r="J37" s="2"/>
    </row>
    <row r="38" spans="1:10" s="14" customFormat="1" ht="14.25" customHeight="1">
      <c r="A38" s="67" t="s">
        <v>26</v>
      </c>
      <c r="B38" s="75"/>
      <c r="C38" s="70">
        <v>1.8</v>
      </c>
      <c r="D38" s="104"/>
      <c r="E38" s="73">
        <v>-1.5</v>
      </c>
      <c r="F38" s="71">
        <f t="shared" si="0"/>
        <v>-83.33333333333333</v>
      </c>
      <c r="G38" s="70"/>
      <c r="H38" s="70">
        <f t="shared" si="1"/>
        <v>-3.3</v>
      </c>
      <c r="I38" s="62"/>
      <c r="J38" s="2"/>
    </row>
    <row r="39" spans="1:10" s="54" customFormat="1" ht="13.5" customHeight="1">
      <c r="A39" s="67" t="s">
        <v>29</v>
      </c>
      <c r="B39" s="74"/>
      <c r="C39" s="70">
        <v>43239.1</v>
      </c>
      <c r="D39" s="106"/>
      <c r="E39" s="73">
        <v>51607</v>
      </c>
      <c r="F39" s="71">
        <f t="shared" si="0"/>
        <v>119.35262297318863</v>
      </c>
      <c r="G39" s="70"/>
      <c r="H39" s="70">
        <f t="shared" si="1"/>
        <v>8367.900000000001</v>
      </c>
      <c r="I39" s="62"/>
      <c r="J39" s="53"/>
    </row>
    <row r="40" spans="1:10" s="14" customFormat="1" ht="13.5" customHeight="1">
      <c r="A40" s="67" t="s">
        <v>30</v>
      </c>
      <c r="B40" s="74"/>
      <c r="C40" s="70">
        <v>11003</v>
      </c>
      <c r="D40" s="106"/>
      <c r="E40" s="73">
        <v>12504.7</v>
      </c>
      <c r="F40" s="71">
        <f t="shared" si="0"/>
        <v>113.64809597382532</v>
      </c>
      <c r="G40" s="70"/>
      <c r="H40" s="70">
        <f t="shared" si="1"/>
        <v>1501.7000000000007</v>
      </c>
      <c r="I40" s="62"/>
      <c r="J40" s="2"/>
    </row>
    <row r="41" spans="1:10" s="14" customFormat="1" ht="13.5" customHeight="1">
      <c r="A41" s="65" t="s">
        <v>76</v>
      </c>
      <c r="B41" s="83"/>
      <c r="C41" s="72">
        <v>2623</v>
      </c>
      <c r="D41" s="104"/>
      <c r="E41" s="109">
        <v>2465.6</v>
      </c>
      <c r="F41" s="71">
        <f t="shared" si="0"/>
        <v>93.99923751429661</v>
      </c>
      <c r="G41" s="72"/>
      <c r="H41" s="70">
        <f t="shared" si="1"/>
        <v>-157.4000000000001</v>
      </c>
      <c r="I41" s="47"/>
      <c r="J41" s="2"/>
    </row>
    <row r="42" spans="1:10" s="52" customFormat="1" ht="13.5" customHeight="1">
      <c r="A42" s="65" t="s">
        <v>31</v>
      </c>
      <c r="B42" s="83"/>
      <c r="C42" s="72">
        <v>2173</v>
      </c>
      <c r="D42" s="104"/>
      <c r="E42" s="109">
        <v>2230.1</v>
      </c>
      <c r="F42" s="71">
        <f t="shared" si="0"/>
        <v>102.62770363552691</v>
      </c>
      <c r="G42" s="72"/>
      <c r="H42" s="70">
        <f t="shared" si="1"/>
        <v>57.09999999999991</v>
      </c>
      <c r="I42" s="47"/>
      <c r="J42" s="6"/>
    </row>
    <row r="43" spans="1:10" s="52" customFormat="1" ht="13.5" customHeight="1">
      <c r="A43" s="65" t="s">
        <v>32</v>
      </c>
      <c r="B43" s="83"/>
      <c r="C43" s="72">
        <v>5174.9</v>
      </c>
      <c r="D43" s="104"/>
      <c r="E43" s="109">
        <v>3563.8</v>
      </c>
      <c r="F43" s="71">
        <f t="shared" si="0"/>
        <v>68.86703124698063</v>
      </c>
      <c r="G43" s="72"/>
      <c r="H43" s="70">
        <f t="shared" si="1"/>
        <v>-1611.0999999999995</v>
      </c>
      <c r="I43" s="47"/>
      <c r="J43" s="6"/>
    </row>
    <row r="44" spans="1:10" s="52" customFormat="1" ht="13.5" customHeight="1">
      <c r="A44" s="68" t="s">
        <v>74</v>
      </c>
      <c r="B44" s="83"/>
      <c r="C44" s="72">
        <v>1032.2</v>
      </c>
      <c r="D44" s="104"/>
      <c r="E44" s="109">
        <v>4440.6</v>
      </c>
      <c r="F44" s="71">
        <f t="shared" si="0"/>
        <v>430.20732416198416</v>
      </c>
      <c r="G44" s="72"/>
      <c r="H44" s="70">
        <f t="shared" si="1"/>
        <v>3408.4000000000005</v>
      </c>
      <c r="I44" s="47"/>
      <c r="J44" s="6"/>
    </row>
    <row r="45" spans="1:10" s="52" customFormat="1" ht="0" customHeight="1" hidden="1">
      <c r="A45" s="68" t="s">
        <v>84</v>
      </c>
      <c r="B45" s="83"/>
      <c r="C45" s="70">
        <v>0</v>
      </c>
      <c r="D45" s="105"/>
      <c r="E45" s="109"/>
      <c r="F45" s="71" t="e">
        <f t="shared" si="0"/>
        <v>#DIV/0!</v>
      </c>
      <c r="G45" s="70"/>
      <c r="H45" s="70">
        <f t="shared" si="1"/>
        <v>0</v>
      </c>
      <c r="I45" s="47"/>
      <c r="J45" s="6"/>
    </row>
    <row r="46" spans="1:10" s="52" customFormat="1" ht="13.5" customHeight="1" hidden="1">
      <c r="A46" s="69" t="s">
        <v>98</v>
      </c>
      <c r="B46" s="84"/>
      <c r="C46" s="70">
        <v>0</v>
      </c>
      <c r="D46" s="107"/>
      <c r="E46" s="109"/>
      <c r="F46" s="71" t="e">
        <f t="shared" si="0"/>
        <v>#DIV/0!</v>
      </c>
      <c r="G46" s="70"/>
      <c r="H46" s="70">
        <f t="shared" si="1"/>
        <v>0</v>
      </c>
      <c r="I46" s="47"/>
      <c r="J46" s="6"/>
    </row>
    <row r="47" spans="1:10" s="56" customFormat="1" ht="14.25" customHeight="1">
      <c r="A47" s="67" t="s">
        <v>33</v>
      </c>
      <c r="B47" s="75"/>
      <c r="C47" s="70">
        <v>0</v>
      </c>
      <c r="D47" s="108"/>
      <c r="E47" s="73">
        <v>-6.5</v>
      </c>
      <c r="F47" s="71"/>
      <c r="G47" s="70"/>
      <c r="H47" s="70">
        <f t="shared" si="1"/>
        <v>-6.5</v>
      </c>
      <c r="I47" s="62"/>
      <c r="J47" s="55"/>
    </row>
    <row r="48" spans="1:10" s="56" customFormat="1" ht="14.25" customHeight="1">
      <c r="A48" s="67" t="s">
        <v>106</v>
      </c>
      <c r="B48" s="75"/>
      <c r="C48" s="70">
        <v>0</v>
      </c>
      <c r="D48" s="104"/>
      <c r="E48" s="73">
        <v>0</v>
      </c>
      <c r="F48" s="71"/>
      <c r="G48" s="70"/>
      <c r="H48" s="70">
        <f t="shared" si="1"/>
        <v>0</v>
      </c>
      <c r="I48" s="62"/>
      <c r="J48" s="55"/>
    </row>
    <row r="49" spans="1:10" s="56" customFormat="1" ht="12.75" customHeight="1">
      <c r="A49" s="67" t="s">
        <v>27</v>
      </c>
      <c r="B49" s="75"/>
      <c r="C49" s="70">
        <v>22.2</v>
      </c>
      <c r="D49" s="104"/>
      <c r="E49" s="70">
        <v>53.2159</v>
      </c>
      <c r="F49" s="71">
        <f t="shared" si="0"/>
        <v>239.71126126126126</v>
      </c>
      <c r="G49" s="70"/>
      <c r="H49" s="70">
        <f t="shared" si="1"/>
        <v>31.0159</v>
      </c>
      <c r="I49" s="62"/>
      <c r="J49" s="55"/>
    </row>
    <row r="50" spans="1:10" s="56" customFormat="1" ht="12.75" customHeight="1">
      <c r="A50" s="67" t="s">
        <v>28</v>
      </c>
      <c r="B50" s="75"/>
      <c r="C50" s="70">
        <v>-73.6</v>
      </c>
      <c r="D50" s="104"/>
      <c r="E50" s="73">
        <v>-242.1</v>
      </c>
      <c r="F50" s="71">
        <f t="shared" si="0"/>
        <v>328.9402173913044</v>
      </c>
      <c r="G50" s="70"/>
      <c r="H50" s="70">
        <f t="shared" si="1"/>
        <v>-168.5</v>
      </c>
      <c r="I50" s="62"/>
      <c r="J50" s="55"/>
    </row>
    <row r="51" spans="1:10" s="56" customFormat="1" ht="12.75" customHeight="1">
      <c r="A51" s="67" t="s">
        <v>29</v>
      </c>
      <c r="B51" s="75"/>
      <c r="C51" s="70">
        <v>10951.6</v>
      </c>
      <c r="D51" s="107"/>
      <c r="E51" s="73">
        <v>12504.7</v>
      </c>
      <c r="F51" s="71">
        <f t="shared" si="0"/>
        <v>114.1814894627269</v>
      </c>
      <c r="G51" s="70"/>
      <c r="H51" s="70">
        <f t="shared" si="1"/>
        <v>1553.1000000000004</v>
      </c>
      <c r="I51" s="62"/>
      <c r="J51" s="55"/>
    </row>
    <row r="52" spans="1:10" s="57" customFormat="1" ht="13.5" customHeight="1">
      <c r="A52" s="67" t="s">
        <v>34</v>
      </c>
      <c r="B52" s="74"/>
      <c r="C52" s="70">
        <v>54190.8</v>
      </c>
      <c r="D52" s="106">
        <f>D39+D51</f>
        <v>0</v>
      </c>
      <c r="E52" s="73">
        <v>64111.7</v>
      </c>
      <c r="F52" s="71">
        <f t="shared" si="0"/>
        <v>118.3073510632801</v>
      </c>
      <c r="G52" s="70"/>
      <c r="H52" s="70">
        <f t="shared" si="1"/>
        <v>9920.899999999994</v>
      </c>
      <c r="I52" s="62"/>
      <c r="J52" s="51"/>
    </row>
    <row r="53" spans="1:10" s="14" customFormat="1" ht="14.25" customHeight="1">
      <c r="A53" s="122" t="s">
        <v>35</v>
      </c>
      <c r="B53" s="122"/>
      <c r="C53" s="122"/>
      <c r="D53" s="122"/>
      <c r="E53" s="122"/>
      <c r="F53" s="122"/>
      <c r="G53" s="122"/>
      <c r="H53" s="123"/>
      <c r="I53" s="44"/>
      <c r="J53" s="2"/>
    </row>
    <row r="54" spans="1:11" s="14" customFormat="1" ht="13.5" customHeight="1">
      <c r="A54" s="76" t="s">
        <v>36</v>
      </c>
      <c r="B54" s="110"/>
      <c r="C54" s="70">
        <v>1974.8</v>
      </c>
      <c r="D54" s="113"/>
      <c r="E54" s="114">
        <v>2241.7</v>
      </c>
      <c r="F54" s="63">
        <f>E54/C54*100</f>
        <v>113.5152926878671</v>
      </c>
      <c r="G54" s="70"/>
      <c r="H54" s="70">
        <f>E54-C54</f>
        <v>266.89999999999986</v>
      </c>
      <c r="I54" s="62"/>
      <c r="J54" s="2"/>
      <c r="K54" s="16"/>
    </row>
    <row r="55" spans="1:11" s="14" customFormat="1" ht="14.25" customHeight="1">
      <c r="A55" s="67" t="s">
        <v>44</v>
      </c>
      <c r="B55" s="111"/>
      <c r="C55" s="70">
        <v>25.6</v>
      </c>
      <c r="D55" s="113"/>
      <c r="E55" s="114">
        <v>29</v>
      </c>
      <c r="F55" s="63">
        <f aca="true" t="shared" si="2" ref="F55:F68">E55/C55*100</f>
        <v>113.28125</v>
      </c>
      <c r="G55" s="70"/>
      <c r="H55" s="70">
        <f aca="true" t="shared" si="3" ref="H55:H69">E55-C55</f>
        <v>3.3999999999999986</v>
      </c>
      <c r="I55" s="62"/>
      <c r="J55" s="2"/>
      <c r="K55" s="16"/>
    </row>
    <row r="56" spans="1:11" s="14" customFormat="1" ht="14.25" customHeight="1">
      <c r="A56" s="76" t="s">
        <v>45</v>
      </c>
      <c r="B56" s="112"/>
      <c r="C56" s="70">
        <v>743.3</v>
      </c>
      <c r="D56" s="113"/>
      <c r="E56" s="114">
        <v>739.1</v>
      </c>
      <c r="F56" s="63">
        <f t="shared" si="2"/>
        <v>99.43495224001077</v>
      </c>
      <c r="G56" s="70"/>
      <c r="H56" s="70">
        <f t="shared" si="3"/>
        <v>-4.199999999999932</v>
      </c>
      <c r="I56" s="62"/>
      <c r="J56" s="2"/>
      <c r="K56" s="16"/>
    </row>
    <row r="57" spans="1:11" s="14" customFormat="1" ht="13.5" customHeight="1">
      <c r="A57" s="76" t="s">
        <v>48</v>
      </c>
      <c r="B57" s="112"/>
      <c r="C57" s="70">
        <v>13061.7</v>
      </c>
      <c r="D57" s="113"/>
      <c r="E57" s="114">
        <v>14730.3</v>
      </c>
      <c r="F57" s="63">
        <f t="shared" si="2"/>
        <v>112.77475366912422</v>
      </c>
      <c r="G57" s="70"/>
      <c r="H57" s="70">
        <f t="shared" si="3"/>
        <v>1668.5999999999985</v>
      </c>
      <c r="I57" s="62"/>
      <c r="J57" s="2"/>
      <c r="K57" s="16"/>
    </row>
    <row r="58" spans="1:10" s="14" customFormat="1" ht="13.5" customHeight="1">
      <c r="A58" s="67" t="s">
        <v>56</v>
      </c>
      <c r="B58" s="111"/>
      <c r="C58" s="70">
        <v>1261.7</v>
      </c>
      <c r="D58" s="113"/>
      <c r="E58" s="114">
        <v>1765.9</v>
      </c>
      <c r="F58" s="63">
        <f t="shared" si="2"/>
        <v>139.96195609098837</v>
      </c>
      <c r="G58" s="70"/>
      <c r="H58" s="70">
        <f t="shared" si="3"/>
        <v>504.20000000000005</v>
      </c>
      <c r="I58" s="62"/>
      <c r="J58" s="2"/>
    </row>
    <row r="59" spans="1:10" s="57" customFormat="1" ht="13.5" customHeight="1">
      <c r="A59" s="76" t="s">
        <v>57</v>
      </c>
      <c r="B59" s="111"/>
      <c r="C59" s="70">
        <v>92.2</v>
      </c>
      <c r="D59" s="113"/>
      <c r="E59" s="77">
        <v>106.745</v>
      </c>
      <c r="F59" s="63">
        <f t="shared" si="2"/>
        <v>115.77548806941431</v>
      </c>
      <c r="G59" s="70"/>
      <c r="H59" s="70">
        <f t="shared" si="3"/>
        <v>14.545000000000002</v>
      </c>
      <c r="I59" s="62"/>
      <c r="J59" s="51"/>
    </row>
    <row r="60" spans="1:10" s="14" customFormat="1" ht="14.25" customHeight="1">
      <c r="A60" s="76" t="s">
        <v>105</v>
      </c>
      <c r="B60" s="111"/>
      <c r="C60" s="70">
        <v>12208.3</v>
      </c>
      <c r="D60" s="113"/>
      <c r="E60" s="114">
        <v>13381.7</v>
      </c>
      <c r="F60" s="63">
        <f t="shared" si="2"/>
        <v>109.61149381977835</v>
      </c>
      <c r="G60" s="70"/>
      <c r="H60" s="70">
        <f t="shared" si="3"/>
        <v>1173.4000000000015</v>
      </c>
      <c r="I60" s="62"/>
      <c r="J60" s="2"/>
    </row>
    <row r="61" spans="1:10" s="14" customFormat="1" ht="14.25" customHeight="1">
      <c r="A61" s="76" t="s">
        <v>60</v>
      </c>
      <c r="B61" s="111"/>
      <c r="C61" s="70">
        <v>863</v>
      </c>
      <c r="D61" s="113"/>
      <c r="E61" s="114">
        <v>995.4</v>
      </c>
      <c r="F61" s="63">
        <f t="shared" si="2"/>
        <v>115.34183082271147</v>
      </c>
      <c r="G61" s="70"/>
      <c r="H61" s="70">
        <f t="shared" si="3"/>
        <v>132.39999999999998</v>
      </c>
      <c r="I61" s="62"/>
      <c r="J61" s="2"/>
    </row>
    <row r="62" spans="1:10" s="14" customFormat="1" ht="14.25" customHeight="1">
      <c r="A62" s="67" t="s">
        <v>85</v>
      </c>
      <c r="B62" s="111"/>
      <c r="C62" s="70">
        <v>3648.2</v>
      </c>
      <c r="D62" s="113"/>
      <c r="E62" s="114">
        <v>4241.7</v>
      </c>
      <c r="F62" s="63">
        <f t="shared" si="2"/>
        <v>116.26829669426017</v>
      </c>
      <c r="G62" s="70"/>
      <c r="H62" s="70">
        <f t="shared" si="3"/>
        <v>593.5</v>
      </c>
      <c r="I62" s="62"/>
      <c r="J62" s="2"/>
    </row>
    <row r="63" spans="1:10" s="14" customFormat="1" ht="14.25" customHeight="1">
      <c r="A63" s="67" t="s">
        <v>86</v>
      </c>
      <c r="B63" s="111"/>
      <c r="C63" s="70">
        <v>686.2</v>
      </c>
      <c r="D63" s="113"/>
      <c r="E63" s="114">
        <v>914.4</v>
      </c>
      <c r="F63" s="63">
        <f t="shared" si="2"/>
        <v>133.25561060915183</v>
      </c>
      <c r="G63" s="70"/>
      <c r="H63" s="70">
        <f t="shared" si="3"/>
        <v>228.19999999999993</v>
      </c>
      <c r="I63" s="62"/>
      <c r="J63" s="2"/>
    </row>
    <row r="64" spans="1:10" s="14" customFormat="1" ht="14.25" customHeight="1">
      <c r="A64" s="76" t="s">
        <v>61</v>
      </c>
      <c r="B64" s="111"/>
      <c r="C64" s="70">
        <v>13460</v>
      </c>
      <c r="D64" s="113"/>
      <c r="E64" s="114">
        <v>14527.5</v>
      </c>
      <c r="F64" s="63">
        <f t="shared" si="2"/>
        <v>107.93090638930163</v>
      </c>
      <c r="G64" s="70"/>
      <c r="H64" s="70">
        <f t="shared" si="3"/>
        <v>1067.5</v>
      </c>
      <c r="I64" s="62"/>
      <c r="J64" s="2"/>
    </row>
    <row r="65" spans="1:10" s="14" customFormat="1" ht="14.25" customHeight="1">
      <c r="A65" s="76" t="s">
        <v>87</v>
      </c>
      <c r="B65" s="111"/>
      <c r="C65" s="70">
        <v>297.8</v>
      </c>
      <c r="D65" s="113"/>
      <c r="E65" s="114">
        <v>244.6</v>
      </c>
      <c r="F65" s="63">
        <f t="shared" si="2"/>
        <v>82.13566151779717</v>
      </c>
      <c r="G65" s="70"/>
      <c r="H65" s="70">
        <f t="shared" si="3"/>
        <v>-53.20000000000002</v>
      </c>
      <c r="I65" s="62"/>
      <c r="J65" s="2"/>
    </row>
    <row r="66" spans="1:10" s="14" customFormat="1" ht="14.25" customHeight="1">
      <c r="A66" s="67" t="s">
        <v>41</v>
      </c>
      <c r="B66" s="111"/>
      <c r="C66" s="70">
        <v>976.8</v>
      </c>
      <c r="D66" s="113"/>
      <c r="E66" s="77">
        <v>665.213</v>
      </c>
      <c r="F66" s="63">
        <f t="shared" si="2"/>
        <v>68.10124897624897</v>
      </c>
      <c r="G66" s="70"/>
      <c r="H66" s="70">
        <f t="shared" si="3"/>
        <v>-311.587</v>
      </c>
      <c r="I66" s="62"/>
      <c r="J66" s="2"/>
    </row>
    <row r="67" spans="1:10" s="14" customFormat="1" ht="14.25" customHeight="1">
      <c r="A67" s="76" t="s">
        <v>62</v>
      </c>
      <c r="B67" s="112"/>
      <c r="C67" s="70">
        <v>3232.4</v>
      </c>
      <c r="D67" s="113"/>
      <c r="E67" s="77">
        <v>3271.5</v>
      </c>
      <c r="F67" s="63">
        <f t="shared" si="2"/>
        <v>101.20962752134636</v>
      </c>
      <c r="G67" s="70"/>
      <c r="H67" s="70">
        <f t="shared" si="3"/>
        <v>39.09999999999991</v>
      </c>
      <c r="I67" s="62"/>
      <c r="J67" s="2"/>
    </row>
    <row r="68" spans="1:10" s="54" customFormat="1" ht="14.25" customHeight="1">
      <c r="A68" s="67" t="s">
        <v>67</v>
      </c>
      <c r="B68" s="112"/>
      <c r="C68" s="70">
        <v>52532</v>
      </c>
      <c r="D68" s="79"/>
      <c r="E68" s="70">
        <v>57854.7</v>
      </c>
      <c r="F68" s="63">
        <f t="shared" si="2"/>
        <v>110.13230031219065</v>
      </c>
      <c r="G68" s="70"/>
      <c r="H68" s="70">
        <f t="shared" si="3"/>
        <v>5322.699999999997</v>
      </c>
      <c r="I68" s="62"/>
      <c r="J68" s="53"/>
    </row>
    <row r="69" spans="1:10" s="14" customFormat="1" ht="14.25" customHeight="1">
      <c r="A69" s="67" t="s">
        <v>68</v>
      </c>
      <c r="B69" s="112"/>
      <c r="C69" s="70">
        <v>1658.8</v>
      </c>
      <c r="D69" s="79"/>
      <c r="E69" s="70">
        <v>6257.018000000011</v>
      </c>
      <c r="F69" s="63" t="s">
        <v>69</v>
      </c>
      <c r="G69" s="70"/>
      <c r="H69" s="70">
        <f t="shared" si="3"/>
        <v>4598.218000000011</v>
      </c>
      <c r="I69" s="62"/>
      <c r="J69" s="2"/>
    </row>
    <row r="70" spans="1:10" s="14" customFormat="1" ht="13.5" customHeight="1">
      <c r="A70" s="21"/>
      <c r="B70" s="36"/>
      <c r="C70" s="36"/>
      <c r="D70" s="36"/>
      <c r="E70" s="36"/>
      <c r="F70" s="36"/>
      <c r="G70" s="37"/>
      <c r="H70" s="37"/>
      <c r="I70" s="37"/>
      <c r="J70" s="2"/>
    </row>
    <row r="71" spans="1:10" s="14" customFormat="1" ht="13.5" customHeight="1">
      <c r="A71" s="21"/>
      <c r="B71" s="36"/>
      <c r="C71" s="36"/>
      <c r="D71" s="36"/>
      <c r="E71" s="36"/>
      <c r="F71" s="36"/>
      <c r="G71" s="37"/>
      <c r="H71" s="37"/>
      <c r="I71" s="37"/>
      <c r="J71" s="2"/>
    </row>
    <row r="72" spans="1:10" s="14" customFormat="1" ht="13.5" customHeight="1">
      <c r="A72" s="44"/>
      <c r="B72" s="36"/>
      <c r="C72" s="36"/>
      <c r="D72" s="36"/>
      <c r="E72" s="36"/>
      <c r="F72" s="36"/>
      <c r="G72" s="37"/>
      <c r="H72" s="37"/>
      <c r="I72" s="37"/>
      <c r="J72" s="2"/>
    </row>
    <row r="73" spans="1:10" s="14" customFormat="1" ht="32.25" customHeight="1">
      <c r="A73" s="115" t="s">
        <v>122</v>
      </c>
      <c r="B73" s="36" t="s">
        <v>80</v>
      </c>
      <c r="C73" s="36" t="s">
        <v>123</v>
      </c>
      <c r="D73" s="36"/>
      <c r="E73" s="36"/>
      <c r="F73" s="36"/>
      <c r="G73" s="43"/>
      <c r="H73" s="43"/>
      <c r="I73" s="43"/>
      <c r="J73" s="2"/>
    </row>
    <row r="74" spans="1:10" s="14" customFormat="1" ht="13.5" customHeight="1">
      <c r="A74" s="21"/>
      <c r="B74" s="36"/>
      <c r="C74" s="116"/>
      <c r="D74" s="117"/>
      <c r="E74" s="118"/>
      <c r="H74" s="6"/>
      <c r="I74" s="6"/>
      <c r="J74" s="2"/>
    </row>
    <row r="75" spans="1:10" s="14" customFormat="1" ht="13.5" customHeight="1">
      <c r="A75" s="21"/>
      <c r="B75" s="36"/>
      <c r="C75" s="36"/>
      <c r="D75" s="36"/>
      <c r="E75" s="36"/>
      <c r="F75" s="36"/>
      <c r="G75" s="37"/>
      <c r="H75" s="37"/>
      <c r="I75" s="37"/>
      <c r="J75" s="2"/>
    </row>
    <row r="76" spans="1:10" s="14" customFormat="1" ht="13.5" customHeight="1">
      <c r="A76" s="44"/>
      <c r="B76" s="36"/>
      <c r="C76" s="36"/>
      <c r="D76" s="36"/>
      <c r="E76" s="36"/>
      <c r="F76" s="36"/>
      <c r="G76" s="43"/>
      <c r="H76" s="43"/>
      <c r="I76" s="43"/>
      <c r="J76" s="2"/>
    </row>
    <row r="77" spans="1:10" s="14" customFormat="1" ht="13.5" customHeight="1">
      <c r="A77" s="44"/>
      <c r="B77" s="36"/>
      <c r="C77" s="36"/>
      <c r="D77" s="36"/>
      <c r="E77" s="36"/>
      <c r="F77" s="36"/>
      <c r="G77" s="37"/>
      <c r="H77" s="37"/>
      <c r="I77" s="37"/>
      <c r="J77" s="2"/>
    </row>
    <row r="78" spans="1:10" s="14" customFormat="1" ht="13.5" customHeight="1">
      <c r="A78" s="87"/>
      <c r="B78" s="36"/>
      <c r="C78" s="36"/>
      <c r="D78" s="36"/>
      <c r="E78" s="36"/>
      <c r="F78" s="36"/>
      <c r="G78" s="37"/>
      <c r="H78" s="37"/>
      <c r="I78" s="37"/>
      <c r="J78" s="2"/>
    </row>
    <row r="79" spans="1:10" s="14" customFormat="1" ht="14.25" customHeight="1">
      <c r="A79" s="44"/>
      <c r="B79" s="36"/>
      <c r="C79" s="36"/>
      <c r="D79" s="36"/>
      <c r="E79" s="36"/>
      <c r="F79" s="36"/>
      <c r="G79" s="43"/>
      <c r="H79" s="43"/>
      <c r="I79" s="43"/>
      <c r="J79" s="2"/>
    </row>
    <row r="80" spans="1:10" s="14" customFormat="1" ht="15" customHeight="1">
      <c r="A80" s="21"/>
      <c r="B80" s="36"/>
      <c r="C80" s="36"/>
      <c r="D80" s="36"/>
      <c r="E80" s="36"/>
      <c r="F80" s="36"/>
      <c r="G80" s="43"/>
      <c r="H80" s="43"/>
      <c r="I80" s="43"/>
      <c r="J80" s="2"/>
    </row>
    <row r="81" spans="1:10" s="14" customFormat="1" ht="15" customHeight="1">
      <c r="A81" s="44"/>
      <c r="B81" s="36"/>
      <c r="C81" s="36"/>
      <c r="D81" s="36"/>
      <c r="E81" s="36"/>
      <c r="F81" s="36"/>
      <c r="G81" s="43"/>
      <c r="H81" s="43"/>
      <c r="I81" s="43"/>
      <c r="J81" s="2"/>
    </row>
    <row r="82" spans="1:10" s="14" customFormat="1" ht="15" customHeight="1">
      <c r="A82" s="87"/>
      <c r="B82" s="36"/>
      <c r="C82" s="36"/>
      <c r="D82" s="36"/>
      <c r="E82" s="36"/>
      <c r="F82" s="36"/>
      <c r="G82" s="43"/>
      <c r="H82" s="43"/>
      <c r="I82" s="43"/>
      <c r="J82" s="2"/>
    </row>
    <row r="83" ht="10.5" customHeight="1"/>
    <row r="84" ht="14.25" customHeight="1"/>
    <row r="85" ht="12" customHeight="1"/>
    <row r="86" ht="12" customHeight="1"/>
    <row r="87" ht="18.75" customHeight="1"/>
    <row r="88" ht="18.75" customHeight="1"/>
    <row r="89" ht="18.75" customHeight="1"/>
    <row r="90" ht="18.75" customHeight="1"/>
    <row r="91" ht="18.75" customHeight="1"/>
    <row r="95" spans="1:10" s="89" customFormat="1" ht="15.75">
      <c r="A95" s="1"/>
      <c r="B95" s="2"/>
      <c r="C95" s="2"/>
      <c r="D95" s="2"/>
      <c r="E95" s="2"/>
      <c r="F95" s="2"/>
      <c r="G95" s="6"/>
      <c r="H95" s="6"/>
      <c r="I95" s="6"/>
      <c r="J95" s="88"/>
    </row>
    <row r="96" spans="1:10" s="89" customFormat="1" ht="15.75">
      <c r="A96" s="1"/>
      <c r="B96" s="2"/>
      <c r="C96" s="2"/>
      <c r="D96" s="2"/>
      <c r="E96" s="2"/>
      <c r="F96" s="2"/>
      <c r="G96" s="6"/>
      <c r="H96" s="6"/>
      <c r="I96" s="6"/>
      <c r="J96" s="88"/>
    </row>
    <row r="97" spans="1:10" s="89" customFormat="1" ht="15.75">
      <c r="A97" s="1"/>
      <c r="B97" s="2"/>
      <c r="C97" s="2"/>
      <c r="D97" s="2"/>
      <c r="E97" s="2"/>
      <c r="F97" s="2"/>
      <c r="G97" s="6"/>
      <c r="H97" s="6"/>
      <c r="I97" s="6"/>
      <c r="J97" s="88"/>
    </row>
    <row r="134" spans="1:10" s="91" customFormat="1" ht="15.75">
      <c r="A134" s="1"/>
      <c r="B134" s="2"/>
      <c r="C134" s="2"/>
      <c r="D134" s="2"/>
      <c r="E134" s="2"/>
      <c r="F134" s="2"/>
      <c r="G134" s="6"/>
      <c r="H134" s="6"/>
      <c r="I134" s="6"/>
      <c r="J134" s="90"/>
    </row>
    <row r="154" spans="1:10" s="93" customFormat="1" ht="15.75">
      <c r="A154" s="1"/>
      <c r="B154" s="2"/>
      <c r="C154" s="2"/>
      <c r="D154" s="2"/>
      <c r="E154" s="2"/>
      <c r="F154" s="2"/>
      <c r="G154" s="6"/>
      <c r="H154" s="6"/>
      <c r="I154" s="6"/>
      <c r="J154" s="92"/>
    </row>
    <row r="155" spans="1:10" s="95" customFormat="1" ht="15.75">
      <c r="A155" s="1"/>
      <c r="B155" s="2"/>
      <c r="C155" s="2"/>
      <c r="D155" s="2"/>
      <c r="E155" s="2"/>
      <c r="F155" s="2"/>
      <c r="G155" s="6"/>
      <c r="H155" s="6"/>
      <c r="I155" s="6"/>
      <c r="J155" s="94"/>
    </row>
    <row r="156" spans="1:10" s="95" customFormat="1" ht="15.75">
      <c r="A156" s="1"/>
      <c r="B156" s="2"/>
      <c r="C156" s="2"/>
      <c r="D156" s="2"/>
      <c r="E156" s="2"/>
      <c r="F156" s="2"/>
      <c r="G156" s="6"/>
      <c r="H156" s="6"/>
      <c r="I156" s="6"/>
      <c r="J156" s="94"/>
    </row>
    <row r="157" spans="1:10" s="97" customFormat="1" ht="15.75">
      <c r="A157" s="1"/>
      <c r="B157" s="2"/>
      <c r="C157" s="2"/>
      <c r="D157" s="2"/>
      <c r="E157" s="2"/>
      <c r="F157" s="2"/>
      <c r="G157" s="6"/>
      <c r="H157" s="6"/>
      <c r="I157" s="6"/>
      <c r="J157" s="96"/>
    </row>
    <row r="158" spans="1:10" s="97" customFormat="1" ht="15.75">
      <c r="A158" s="1"/>
      <c r="B158" s="2"/>
      <c r="C158" s="2"/>
      <c r="D158" s="2"/>
      <c r="E158" s="2"/>
      <c r="F158" s="2"/>
      <c r="G158" s="6"/>
      <c r="H158" s="6"/>
      <c r="I158" s="6"/>
      <c r="J158" s="96"/>
    </row>
    <row r="159" spans="1:10" s="97" customFormat="1" ht="15.75">
      <c r="A159" s="1"/>
      <c r="B159" s="2"/>
      <c r="C159" s="2"/>
      <c r="D159" s="2"/>
      <c r="E159" s="2"/>
      <c r="F159" s="2"/>
      <c r="G159" s="6"/>
      <c r="H159" s="6"/>
      <c r="I159" s="6"/>
      <c r="J159" s="96"/>
    </row>
    <row r="160" spans="1:10" s="97" customFormat="1" ht="15.75">
      <c r="A160" s="1"/>
      <c r="B160" s="2"/>
      <c r="C160" s="2"/>
      <c r="D160" s="2"/>
      <c r="E160" s="2"/>
      <c r="F160" s="2"/>
      <c r="G160" s="6"/>
      <c r="H160" s="6"/>
      <c r="I160" s="6"/>
      <c r="J160" s="96"/>
    </row>
    <row r="161" spans="1:10" s="97" customFormat="1" ht="15.75">
      <c r="A161" s="1"/>
      <c r="B161" s="2"/>
      <c r="C161" s="2"/>
      <c r="D161" s="2"/>
      <c r="E161" s="2"/>
      <c r="F161" s="2"/>
      <c r="G161" s="6"/>
      <c r="H161" s="6"/>
      <c r="I161" s="6"/>
      <c r="J161" s="96"/>
    </row>
    <row r="162" spans="1:10" s="97" customFormat="1" ht="15.75">
      <c r="A162" s="1"/>
      <c r="B162" s="2"/>
      <c r="C162" s="2"/>
      <c r="D162" s="2"/>
      <c r="E162" s="2"/>
      <c r="F162" s="2"/>
      <c r="G162" s="6"/>
      <c r="H162" s="6"/>
      <c r="I162" s="6"/>
      <c r="J162" s="96"/>
    </row>
  </sheetData>
  <sheetProtection/>
  <mergeCells count="16">
    <mergeCell ref="C6:F6"/>
    <mergeCell ref="G6:G10"/>
    <mergeCell ref="H6:H10"/>
    <mergeCell ref="D7:D10"/>
    <mergeCell ref="E7:E10"/>
    <mergeCell ref="F7:F10"/>
    <mergeCell ref="C74:E74"/>
    <mergeCell ref="A1:G1"/>
    <mergeCell ref="A2:G2"/>
    <mergeCell ref="A3:G3"/>
    <mergeCell ref="A4:D4"/>
    <mergeCell ref="A6:A10"/>
    <mergeCell ref="B6:B10"/>
    <mergeCell ref="A53:H53"/>
    <mergeCell ref="C7:C10"/>
    <mergeCell ref="A12:H12"/>
  </mergeCells>
  <printOptions horizontalCentered="1" verticalCentered="1"/>
  <pageMargins left="0.24" right="0.28" top="0.31496062992125984" bottom="0.31496062992125984" header="0.31496062992125984" footer="0.31496062992125984"/>
  <pageSetup fitToHeight="2" horizontalDpi="600" verticalDpi="600" orientation="landscape" paperSize="9" scale="86" r:id="rId1"/>
  <rowBreaks count="1" manualBreakCount="1">
    <brk id="52" max="8" man="1"/>
  </rowBreaks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219"/>
  <sheetViews>
    <sheetView tabSelected="1" view="pageBreakPreview" zoomScaleSheetLayoutView="100" workbookViewId="0" topLeftCell="A1">
      <selection activeCell="A21" sqref="A21"/>
    </sheetView>
  </sheetViews>
  <sheetFormatPr defaultColWidth="9.00390625" defaultRowHeight="12.75"/>
  <cols>
    <col min="1" max="1" width="81.00390625" style="23" customWidth="1"/>
    <col min="2" max="2" width="19.375" style="18" customWidth="1"/>
    <col min="3" max="3" width="18.875" style="18" customWidth="1"/>
    <col min="4" max="4" width="17.875" style="18" customWidth="1"/>
    <col min="5" max="5" width="19.25390625" style="6" customWidth="1"/>
    <col min="6" max="6" width="19.125" style="6" customWidth="1"/>
    <col min="7" max="7" width="9.125" style="22" customWidth="1"/>
    <col min="8" max="8" width="9.875" style="0" bestFit="1" customWidth="1"/>
  </cols>
  <sheetData>
    <row r="1" spans="1:8" ht="18.75" customHeight="1">
      <c r="A1" s="119" t="s">
        <v>0</v>
      </c>
      <c r="B1" s="119"/>
      <c r="C1" s="119"/>
      <c r="D1" s="119"/>
      <c r="E1" s="50"/>
      <c r="F1" s="3"/>
      <c r="G1" s="4"/>
      <c r="H1" s="5"/>
    </row>
    <row r="2" spans="1:8" ht="19.5" customHeight="1">
      <c r="A2" s="119" t="s">
        <v>113</v>
      </c>
      <c r="B2" s="119"/>
      <c r="C2" s="119"/>
      <c r="D2" s="119"/>
      <c r="E2" s="50"/>
      <c r="F2" s="3"/>
      <c r="G2" s="4"/>
      <c r="H2" s="5"/>
    </row>
    <row r="3" spans="1:8" ht="17.25" customHeight="1">
      <c r="A3" s="119" t="s">
        <v>81</v>
      </c>
      <c r="B3" s="119"/>
      <c r="C3" s="119"/>
      <c r="D3" s="119"/>
      <c r="E3" s="50"/>
      <c r="G3" s="4"/>
      <c r="H3" s="5"/>
    </row>
    <row r="4" spans="1:8" ht="16.5" customHeight="1">
      <c r="A4" s="117"/>
      <c r="B4" s="117"/>
      <c r="C4" s="6"/>
      <c r="D4" s="2"/>
      <c r="F4" s="50"/>
      <c r="G4" s="4"/>
      <c r="H4" s="5"/>
    </row>
    <row r="5" spans="1:8" ht="18.75" customHeight="1">
      <c r="A5" s="1"/>
      <c r="B5" s="2"/>
      <c r="C5" s="2"/>
      <c r="D5" s="2"/>
      <c r="E5" s="6" t="s">
        <v>99</v>
      </c>
      <c r="F5" s="50"/>
      <c r="G5" s="4"/>
      <c r="H5" s="5"/>
    </row>
    <row r="6" spans="1:8" ht="21.75" customHeight="1">
      <c r="A6" s="120"/>
      <c r="B6" s="121" t="s">
        <v>114</v>
      </c>
      <c r="C6" s="120"/>
      <c r="D6" s="120"/>
      <c r="E6" s="121" t="s">
        <v>116</v>
      </c>
      <c r="F6" s="50"/>
      <c r="G6" s="4"/>
      <c r="H6" s="5"/>
    </row>
    <row r="7" spans="1:8" s="8" customFormat="1" ht="10.5" customHeight="1">
      <c r="A7" s="120"/>
      <c r="B7" s="121"/>
      <c r="C7" s="121" t="s">
        <v>115</v>
      </c>
      <c r="D7" s="121" t="s">
        <v>77</v>
      </c>
      <c r="E7" s="121"/>
      <c r="F7" s="6"/>
      <c r="G7" s="3"/>
      <c r="H7" s="7"/>
    </row>
    <row r="8" spans="1:8" s="8" customFormat="1" ht="14.25" customHeight="1">
      <c r="A8" s="120"/>
      <c r="B8" s="121"/>
      <c r="C8" s="121"/>
      <c r="D8" s="121"/>
      <c r="E8" s="121"/>
      <c r="F8" s="6"/>
      <c r="G8" s="3"/>
      <c r="H8" s="7"/>
    </row>
    <row r="9" spans="1:8" s="11" customFormat="1" ht="14.25" customHeight="1">
      <c r="A9" s="120"/>
      <c r="B9" s="121"/>
      <c r="C9" s="121"/>
      <c r="D9" s="121"/>
      <c r="E9" s="121"/>
      <c r="F9" s="49"/>
      <c r="G9" s="9"/>
      <c r="H9" s="10"/>
    </row>
    <row r="10" spans="1:7" s="11" customFormat="1" ht="14.25" customHeight="1">
      <c r="A10" s="120"/>
      <c r="B10" s="121"/>
      <c r="C10" s="121"/>
      <c r="D10" s="121"/>
      <c r="E10" s="121"/>
      <c r="F10" s="49"/>
      <c r="G10" s="9"/>
    </row>
    <row r="11" spans="1:7" s="11" customFormat="1" ht="14.25" customHeight="1">
      <c r="A11" s="64">
        <v>1</v>
      </c>
      <c r="B11" s="64">
        <v>2</v>
      </c>
      <c r="C11" s="64">
        <v>3</v>
      </c>
      <c r="D11" s="64">
        <v>4</v>
      </c>
      <c r="E11" s="64">
        <v>5</v>
      </c>
      <c r="F11" s="49"/>
      <c r="G11" s="9"/>
    </row>
    <row r="12" spans="1:7" s="11" customFormat="1" ht="14.25" customHeight="1">
      <c r="A12" s="130" t="s">
        <v>2</v>
      </c>
      <c r="B12" s="130"/>
      <c r="C12" s="130"/>
      <c r="D12" s="130"/>
      <c r="E12" s="131"/>
      <c r="F12" s="49"/>
      <c r="G12" s="9"/>
    </row>
    <row r="13" spans="1:8" s="11" customFormat="1" ht="14.25" customHeight="1">
      <c r="A13" s="76" t="s">
        <v>3</v>
      </c>
      <c r="B13" s="70">
        <f>B15+B16</f>
        <v>30512.704</v>
      </c>
      <c r="C13" s="70">
        <f>C15+C16</f>
        <v>38922.926</v>
      </c>
      <c r="D13" s="71">
        <f>C13/B13*100</f>
        <v>127.5630176860104</v>
      </c>
      <c r="E13" s="70">
        <f>C13-B13</f>
        <v>8410.221999999998</v>
      </c>
      <c r="F13" s="49"/>
      <c r="G13" s="9"/>
      <c r="H13" s="8"/>
    </row>
    <row r="14" spans="1:7" s="8" customFormat="1" ht="13.5" customHeight="1">
      <c r="A14" s="76"/>
      <c r="B14" s="70"/>
      <c r="C14" s="70"/>
      <c r="D14" s="71"/>
      <c r="E14" s="70">
        <f aca="true" t="shared" si="0" ref="E14:E20">C14-B14</f>
        <v>0</v>
      </c>
      <c r="F14" s="43"/>
      <c r="G14" s="3"/>
    </row>
    <row r="15" spans="1:7" s="13" customFormat="1" ht="17.25" customHeight="1">
      <c r="A15" s="65" t="s">
        <v>4</v>
      </c>
      <c r="B15" s="72">
        <v>17318.647</v>
      </c>
      <c r="C15" s="72">
        <v>25064.31</v>
      </c>
      <c r="D15" s="71">
        <f aca="true" t="shared" si="1" ref="D15:D59">C15/B15*100</f>
        <v>144.72441178574746</v>
      </c>
      <c r="E15" s="70">
        <f t="shared" si="0"/>
        <v>7745.6630000000005</v>
      </c>
      <c r="F15" s="48"/>
      <c r="G15" s="12"/>
    </row>
    <row r="16" spans="1:7" s="52" customFormat="1" ht="14.25" customHeight="1">
      <c r="A16" s="65" t="s">
        <v>5</v>
      </c>
      <c r="B16" s="72">
        <v>13194.057</v>
      </c>
      <c r="C16" s="72">
        <v>13858.616</v>
      </c>
      <c r="D16" s="71">
        <f t="shared" si="1"/>
        <v>105.03680558603013</v>
      </c>
      <c r="E16" s="70">
        <f t="shared" si="0"/>
        <v>664.5589999999993</v>
      </c>
      <c r="F16" s="62"/>
      <c r="G16" s="6"/>
    </row>
    <row r="17" spans="1:7" s="52" customFormat="1" ht="14.25" customHeight="1">
      <c r="A17" s="76" t="s">
        <v>6</v>
      </c>
      <c r="B17" s="70">
        <v>4428.22</v>
      </c>
      <c r="C17" s="70">
        <v>3976.34</v>
      </c>
      <c r="D17" s="71">
        <f t="shared" si="1"/>
        <v>89.7954482839606</v>
      </c>
      <c r="E17" s="70">
        <f t="shared" si="0"/>
        <v>-451.8800000000001</v>
      </c>
      <c r="F17" s="62"/>
      <c r="G17" s="6"/>
    </row>
    <row r="18" spans="1:7" s="52" customFormat="1" ht="14.25" customHeight="1">
      <c r="A18" s="65" t="s">
        <v>7</v>
      </c>
      <c r="B18" s="72">
        <v>4428.2</v>
      </c>
      <c r="C18" s="72">
        <v>3976.3</v>
      </c>
      <c r="D18" s="71">
        <f t="shared" si="1"/>
        <v>89.7949505442392</v>
      </c>
      <c r="E18" s="70">
        <f t="shared" si="0"/>
        <v>-451.89999999999964</v>
      </c>
      <c r="F18" s="47"/>
      <c r="G18" s="6"/>
    </row>
    <row r="19" spans="1:7" s="52" customFormat="1" ht="14.25" customHeight="1">
      <c r="A19" s="67" t="s">
        <v>8</v>
      </c>
      <c r="B19" s="70">
        <v>1803</v>
      </c>
      <c r="C19" s="70">
        <v>1455.85</v>
      </c>
      <c r="D19" s="71">
        <f t="shared" si="1"/>
        <v>80.74597892401553</v>
      </c>
      <c r="E19" s="70">
        <f t="shared" si="0"/>
        <v>-347.1500000000001</v>
      </c>
      <c r="F19" s="47"/>
      <c r="G19" s="6"/>
    </row>
    <row r="20" spans="1:7" s="52" customFormat="1" ht="14.25" customHeight="1">
      <c r="A20" s="76" t="s">
        <v>9</v>
      </c>
      <c r="B20" s="70">
        <f>B22+B23+B24</f>
        <v>6581.528</v>
      </c>
      <c r="C20" s="70">
        <f>C22+C23+C24</f>
        <v>6323.926</v>
      </c>
      <c r="D20" s="71">
        <f t="shared" si="1"/>
        <v>96.08598489590867</v>
      </c>
      <c r="E20" s="70">
        <f t="shared" si="0"/>
        <v>-257.60199999999986</v>
      </c>
      <c r="F20" s="62"/>
      <c r="G20" s="6"/>
    </row>
    <row r="21" spans="1:7" s="52" customFormat="1" ht="13.5" customHeight="1">
      <c r="A21" s="76"/>
      <c r="B21" s="70"/>
      <c r="C21" s="70"/>
      <c r="D21" s="71"/>
      <c r="E21" s="70"/>
      <c r="F21" s="47"/>
      <c r="G21" s="6"/>
    </row>
    <row r="22" spans="1:7" s="52" customFormat="1" ht="14.25" customHeight="1">
      <c r="A22" s="65" t="s">
        <v>10</v>
      </c>
      <c r="B22" s="72">
        <v>5500</v>
      </c>
      <c r="C22" s="72">
        <v>5230.162</v>
      </c>
      <c r="D22" s="71">
        <f t="shared" si="1"/>
        <v>95.09385454545455</v>
      </c>
      <c r="E22" s="70">
        <f aca="true" t="shared" si="2" ref="E22:E59">C22-B22</f>
        <v>-269.83799999999974</v>
      </c>
      <c r="F22" s="62"/>
      <c r="G22" s="6"/>
    </row>
    <row r="23" spans="1:7" s="52" customFormat="1" ht="14.25" customHeight="1">
      <c r="A23" s="65" t="s">
        <v>91</v>
      </c>
      <c r="B23" s="72">
        <v>6.528</v>
      </c>
      <c r="C23" s="72">
        <v>36.249</v>
      </c>
      <c r="D23" s="71" t="s">
        <v>125</v>
      </c>
      <c r="E23" s="70">
        <f t="shared" si="2"/>
        <v>29.721000000000004</v>
      </c>
      <c r="F23" s="62"/>
      <c r="G23" s="6"/>
    </row>
    <row r="24" spans="1:7" s="52" customFormat="1" ht="14.25" customHeight="1">
      <c r="A24" s="65" t="s">
        <v>11</v>
      </c>
      <c r="B24" s="72">
        <v>1075</v>
      </c>
      <c r="C24" s="72">
        <v>1057.515</v>
      </c>
      <c r="D24" s="71">
        <f t="shared" si="1"/>
        <v>98.37348837209304</v>
      </c>
      <c r="E24" s="70">
        <f t="shared" si="2"/>
        <v>-17.4849999999999</v>
      </c>
      <c r="F24" s="62"/>
      <c r="G24" s="6"/>
    </row>
    <row r="25" spans="1:7" s="52" customFormat="1" ht="14.25" customHeight="1">
      <c r="A25" s="76" t="s">
        <v>12</v>
      </c>
      <c r="B25" s="70">
        <v>67.038</v>
      </c>
      <c r="C25" s="70">
        <v>73.666</v>
      </c>
      <c r="D25" s="71">
        <f t="shared" si="1"/>
        <v>109.88692980100838</v>
      </c>
      <c r="E25" s="70">
        <f t="shared" si="2"/>
        <v>6.628</v>
      </c>
      <c r="F25" s="47"/>
      <c r="G25" s="6"/>
    </row>
    <row r="26" spans="1:7" s="52" customFormat="1" ht="14.25" customHeight="1">
      <c r="A26" s="66" t="s">
        <v>13</v>
      </c>
      <c r="B26" s="72">
        <v>67</v>
      </c>
      <c r="C26" s="72">
        <v>73.7</v>
      </c>
      <c r="D26" s="71">
        <f t="shared" si="1"/>
        <v>110.00000000000001</v>
      </c>
      <c r="E26" s="70">
        <f t="shared" si="2"/>
        <v>6.700000000000003</v>
      </c>
      <c r="F26" s="47"/>
      <c r="G26" s="6"/>
    </row>
    <row r="27" spans="1:7" s="52" customFormat="1" ht="14.25" customHeight="1">
      <c r="A27" s="65" t="s">
        <v>14</v>
      </c>
      <c r="B27" s="72">
        <v>0.04</v>
      </c>
      <c r="C27" s="72">
        <v>0.04</v>
      </c>
      <c r="D27" s="71">
        <f t="shared" si="1"/>
        <v>100</v>
      </c>
      <c r="E27" s="70">
        <f t="shared" si="2"/>
        <v>0</v>
      </c>
      <c r="F27" s="47"/>
      <c r="G27" s="6"/>
    </row>
    <row r="28" spans="1:7" s="52" customFormat="1" ht="15.75" customHeight="1">
      <c r="A28" s="76" t="s">
        <v>15</v>
      </c>
      <c r="B28" s="70">
        <v>212</v>
      </c>
      <c r="C28" s="70">
        <v>219.775</v>
      </c>
      <c r="D28" s="71">
        <f t="shared" si="1"/>
        <v>103.66745283018868</v>
      </c>
      <c r="E28" s="70">
        <f t="shared" si="2"/>
        <v>7.775000000000006</v>
      </c>
      <c r="F28" s="62"/>
      <c r="G28" s="6"/>
    </row>
    <row r="29" spans="1:7" s="52" customFormat="1" ht="13.5" customHeight="1">
      <c r="A29" s="76" t="s">
        <v>16</v>
      </c>
      <c r="B29" s="70">
        <v>0</v>
      </c>
      <c r="C29" s="70">
        <v>0</v>
      </c>
      <c r="D29" s="71"/>
      <c r="E29" s="70">
        <f t="shared" si="2"/>
        <v>0</v>
      </c>
      <c r="F29" s="47"/>
      <c r="G29" s="6"/>
    </row>
    <row r="30" spans="1:7" s="52" customFormat="1" ht="14.25" customHeight="1">
      <c r="A30" s="76" t="s">
        <v>17</v>
      </c>
      <c r="B30" s="70">
        <v>122.817</v>
      </c>
      <c r="C30" s="70">
        <v>153.347</v>
      </c>
      <c r="D30" s="71">
        <f t="shared" si="1"/>
        <v>124.85812224692023</v>
      </c>
      <c r="E30" s="70">
        <f t="shared" si="2"/>
        <v>30.530000000000015</v>
      </c>
      <c r="F30" s="47"/>
      <c r="G30" s="6"/>
    </row>
    <row r="31" spans="1:7" s="14" customFormat="1" ht="14.25" customHeight="1">
      <c r="A31" s="65" t="s">
        <v>18</v>
      </c>
      <c r="B31" s="72">
        <v>4.197</v>
      </c>
      <c r="C31" s="72">
        <v>8.702</v>
      </c>
      <c r="D31" s="71">
        <f t="shared" si="1"/>
        <v>207.33857517274242</v>
      </c>
      <c r="E31" s="70">
        <f t="shared" si="2"/>
        <v>4.505</v>
      </c>
      <c r="F31" s="62"/>
      <c r="G31" s="2"/>
    </row>
    <row r="32" spans="1:7" s="14" customFormat="1" ht="13.5" customHeight="1">
      <c r="A32" s="76" t="s">
        <v>19</v>
      </c>
      <c r="B32" s="70">
        <f>B34+B35+B36</f>
        <v>34.131</v>
      </c>
      <c r="C32" s="70">
        <f>C34+C35+C36</f>
        <v>50.999</v>
      </c>
      <c r="D32" s="71">
        <f t="shared" si="1"/>
        <v>149.4213471624037</v>
      </c>
      <c r="E32" s="70">
        <f t="shared" si="2"/>
        <v>16.868000000000002</v>
      </c>
      <c r="F32" s="47"/>
      <c r="G32" s="2"/>
    </row>
    <row r="33" spans="1:7" s="14" customFormat="1" ht="14.25" customHeight="1">
      <c r="A33" s="76"/>
      <c r="B33" s="70"/>
      <c r="C33" s="70"/>
      <c r="D33" s="71"/>
      <c r="E33" s="70">
        <f t="shared" si="2"/>
        <v>0</v>
      </c>
      <c r="F33" s="62"/>
      <c r="G33" s="2"/>
    </row>
    <row r="34" spans="1:7" s="14" customFormat="1" ht="13.5" customHeight="1">
      <c r="A34" s="65" t="s">
        <v>20</v>
      </c>
      <c r="B34" s="72">
        <v>32</v>
      </c>
      <c r="C34" s="72">
        <v>43.168</v>
      </c>
      <c r="D34" s="71">
        <f t="shared" si="1"/>
        <v>134.9</v>
      </c>
      <c r="E34" s="70">
        <f t="shared" si="2"/>
        <v>11.168</v>
      </c>
      <c r="F34" s="47"/>
      <c r="G34" s="2"/>
    </row>
    <row r="35" spans="1:7" s="14" customFormat="1" ht="14.25" customHeight="1">
      <c r="A35" s="65" t="s">
        <v>21</v>
      </c>
      <c r="B35" s="72">
        <v>1.202</v>
      </c>
      <c r="C35" s="72">
        <v>4.993</v>
      </c>
      <c r="D35" s="71">
        <f t="shared" si="1"/>
        <v>415.3910149750416</v>
      </c>
      <c r="E35" s="70">
        <f t="shared" si="2"/>
        <v>3.7910000000000004</v>
      </c>
      <c r="F35" s="62"/>
      <c r="G35" s="2"/>
    </row>
    <row r="36" spans="1:7" s="14" customFormat="1" ht="14.25" customHeight="1">
      <c r="A36" s="65" t="s">
        <v>83</v>
      </c>
      <c r="B36" s="72">
        <v>0.929</v>
      </c>
      <c r="C36" s="72">
        <v>2.838</v>
      </c>
      <c r="D36" s="71">
        <f t="shared" si="1"/>
        <v>305.4897739504844</v>
      </c>
      <c r="E36" s="70">
        <f t="shared" si="2"/>
        <v>1.909</v>
      </c>
      <c r="F36" s="62"/>
      <c r="G36" s="2"/>
    </row>
    <row r="37" spans="1:7" s="14" customFormat="1" ht="14.25" customHeight="1">
      <c r="A37" s="67" t="s">
        <v>22</v>
      </c>
      <c r="B37" s="70">
        <v>85.66</v>
      </c>
      <c r="C37" s="70">
        <v>93.962</v>
      </c>
      <c r="D37" s="71">
        <f t="shared" si="1"/>
        <v>109.69180480971283</v>
      </c>
      <c r="E37" s="70">
        <f t="shared" si="2"/>
        <v>8.302000000000007</v>
      </c>
      <c r="F37" s="47"/>
      <c r="G37" s="2"/>
    </row>
    <row r="38" spans="1:7" s="14" customFormat="1" ht="14.25" customHeight="1">
      <c r="A38" s="67" t="s">
        <v>23</v>
      </c>
      <c r="B38" s="70">
        <v>0.102</v>
      </c>
      <c r="C38" s="70">
        <v>1.713</v>
      </c>
      <c r="D38" s="71" t="s">
        <v>124</v>
      </c>
      <c r="E38" s="70">
        <f t="shared" si="2"/>
        <v>1.611</v>
      </c>
      <c r="F38" s="47"/>
      <c r="G38" s="2"/>
    </row>
    <row r="39" spans="1:7" s="14" customFormat="1" ht="14.25" customHeight="1">
      <c r="A39" s="67" t="s">
        <v>24</v>
      </c>
      <c r="B39" s="70">
        <v>0.88</v>
      </c>
      <c r="C39" s="70">
        <v>0.23</v>
      </c>
      <c r="D39" s="71">
        <f t="shared" si="1"/>
        <v>26.136363636363637</v>
      </c>
      <c r="E39" s="70">
        <f t="shared" si="2"/>
        <v>-0.65</v>
      </c>
      <c r="F39" s="47"/>
      <c r="G39" s="2"/>
    </row>
    <row r="40" spans="1:7" s="14" customFormat="1" ht="13.5" customHeight="1">
      <c r="A40" s="67" t="s">
        <v>25</v>
      </c>
      <c r="B40" s="70">
        <v>370.812</v>
      </c>
      <c r="C40" s="70">
        <v>335.809</v>
      </c>
      <c r="D40" s="71">
        <f t="shared" si="1"/>
        <v>90.56044572451809</v>
      </c>
      <c r="E40" s="70">
        <f t="shared" si="2"/>
        <v>-35.002999999999986</v>
      </c>
      <c r="F40" s="62"/>
      <c r="G40" s="2"/>
    </row>
    <row r="41" spans="1:7" s="14" customFormat="1" ht="13.5" customHeight="1">
      <c r="A41" s="67" t="s">
        <v>26</v>
      </c>
      <c r="B41" s="70">
        <v>0</v>
      </c>
      <c r="C41" s="70">
        <v>-1.525</v>
      </c>
      <c r="D41" s="71"/>
      <c r="E41" s="70">
        <f t="shared" si="2"/>
        <v>-1.525</v>
      </c>
      <c r="F41" s="62"/>
      <c r="G41" s="2"/>
    </row>
    <row r="42" spans="1:7" s="14" customFormat="1" ht="13.5" customHeight="1">
      <c r="A42" s="67"/>
      <c r="B42" s="70"/>
      <c r="C42" s="70"/>
      <c r="D42" s="71"/>
      <c r="E42" s="70"/>
      <c r="F42" s="47"/>
      <c r="G42" s="2"/>
    </row>
    <row r="43" spans="1:7" s="14" customFormat="1" ht="14.25" customHeight="1">
      <c r="A43" s="67" t="s">
        <v>29</v>
      </c>
      <c r="B43" s="70">
        <f>B13+B17+B19+B20+B25+B28+B29+B30+B32+B37+B38+B39+B40+B41</f>
        <v>44218.892</v>
      </c>
      <c r="C43" s="70">
        <f>C13+C17+C19+C20+C25+C28+C29+C30+C32+C37+C38+C39+C40+C41</f>
        <v>51607.01800000001</v>
      </c>
      <c r="D43" s="71">
        <f t="shared" si="1"/>
        <v>116.70807581519685</v>
      </c>
      <c r="E43" s="70">
        <f t="shared" si="2"/>
        <v>7388.126000000011</v>
      </c>
      <c r="F43" s="62"/>
      <c r="G43" s="2"/>
    </row>
    <row r="44" spans="1:7" s="14" customFormat="1" ht="14.25" customHeight="1">
      <c r="A44" s="67" t="s">
        <v>30</v>
      </c>
      <c r="B44" s="70">
        <f>B46+B47+B48+B49</f>
        <v>13211.519</v>
      </c>
      <c r="C44" s="70">
        <v>12504.7</v>
      </c>
      <c r="D44" s="71" t="s">
        <v>90</v>
      </c>
      <c r="E44" s="70">
        <f t="shared" si="2"/>
        <v>-706.8189999999995</v>
      </c>
      <c r="F44" s="62"/>
      <c r="G44" s="2"/>
    </row>
    <row r="45" spans="1:7" s="14" customFormat="1" ht="14.25" customHeight="1">
      <c r="A45" s="69" t="s">
        <v>117</v>
      </c>
      <c r="B45" s="70">
        <v>13211.5</v>
      </c>
      <c r="C45" s="70">
        <v>12700.1</v>
      </c>
      <c r="D45" s="71"/>
      <c r="E45" s="70">
        <f t="shared" si="2"/>
        <v>-511.39999999999964</v>
      </c>
      <c r="F45" s="62"/>
      <c r="G45" s="2"/>
    </row>
    <row r="46" spans="1:7" s="54" customFormat="1" ht="13.5" customHeight="1">
      <c r="A46" s="65" t="s">
        <v>76</v>
      </c>
      <c r="B46" s="72">
        <v>2465.633</v>
      </c>
      <c r="C46" s="72">
        <v>2465.633</v>
      </c>
      <c r="D46" s="71">
        <f t="shared" si="1"/>
        <v>100</v>
      </c>
      <c r="E46" s="70">
        <f t="shared" si="2"/>
        <v>0</v>
      </c>
      <c r="F46" s="62"/>
      <c r="G46" s="53"/>
    </row>
    <row r="47" spans="1:7" s="14" customFormat="1" ht="13.5" customHeight="1">
      <c r="A47" s="65" t="s">
        <v>31</v>
      </c>
      <c r="B47" s="72">
        <v>2294.612</v>
      </c>
      <c r="C47" s="72">
        <v>2230.07</v>
      </c>
      <c r="D47" s="71">
        <f t="shared" si="1"/>
        <v>97.18723688362128</v>
      </c>
      <c r="E47" s="70">
        <f t="shared" si="2"/>
        <v>-64.54199999999992</v>
      </c>
      <c r="F47" s="62"/>
      <c r="G47" s="2"/>
    </row>
    <row r="48" spans="1:7" s="14" customFormat="1" ht="30.75" customHeight="1">
      <c r="A48" s="65" t="s">
        <v>32</v>
      </c>
      <c r="B48" s="72">
        <v>3851.037</v>
      </c>
      <c r="C48" s="72">
        <v>3563.819</v>
      </c>
      <c r="D48" s="71">
        <f t="shared" si="1"/>
        <v>92.5418010785147</v>
      </c>
      <c r="E48" s="70">
        <f t="shared" si="2"/>
        <v>-287.21799999999985</v>
      </c>
      <c r="F48" s="62"/>
      <c r="G48" s="2"/>
    </row>
    <row r="49" spans="1:7" s="14" customFormat="1" ht="13.5" customHeight="1">
      <c r="A49" s="68" t="s">
        <v>74</v>
      </c>
      <c r="B49" s="72">
        <v>4600.237</v>
      </c>
      <c r="C49" s="72">
        <v>4440.635</v>
      </c>
      <c r="D49" s="71">
        <f t="shared" si="1"/>
        <v>96.53057005541237</v>
      </c>
      <c r="E49" s="70">
        <f t="shared" si="2"/>
        <v>-159.60199999999986</v>
      </c>
      <c r="F49" s="47"/>
      <c r="G49" s="2"/>
    </row>
    <row r="50" spans="1:7" s="52" customFormat="1" ht="13.5" customHeight="1">
      <c r="A50" s="68" t="s">
        <v>84</v>
      </c>
      <c r="B50" s="72">
        <v>0</v>
      </c>
      <c r="C50" s="72">
        <v>0</v>
      </c>
      <c r="D50" s="71" t="s">
        <v>126</v>
      </c>
      <c r="E50" s="70">
        <f t="shared" si="2"/>
        <v>0</v>
      </c>
      <c r="F50" s="47"/>
      <c r="G50" s="6"/>
    </row>
    <row r="51" spans="1:7" s="52" customFormat="1" ht="13.5" customHeight="1">
      <c r="A51" s="69" t="s">
        <v>98</v>
      </c>
      <c r="B51" s="70">
        <v>0</v>
      </c>
      <c r="C51" s="70">
        <v>0</v>
      </c>
      <c r="D51" s="71" t="s">
        <v>126</v>
      </c>
      <c r="E51" s="70">
        <f t="shared" si="2"/>
        <v>0</v>
      </c>
      <c r="F51" s="47"/>
      <c r="G51" s="6"/>
    </row>
    <row r="52" spans="1:7" s="52" customFormat="1" ht="34.5" customHeight="1">
      <c r="A52" s="69" t="s">
        <v>33</v>
      </c>
      <c r="B52" s="70">
        <v>0</v>
      </c>
      <c r="C52" s="70">
        <v>-6.5</v>
      </c>
      <c r="D52" s="71" t="s">
        <v>126</v>
      </c>
      <c r="E52" s="70">
        <f t="shared" si="2"/>
        <v>-6.5</v>
      </c>
      <c r="F52" s="47"/>
      <c r="G52" s="6"/>
    </row>
    <row r="53" spans="1:7" s="52" customFormat="1" ht="16.5" customHeight="1">
      <c r="A53" s="67" t="s">
        <v>107</v>
      </c>
      <c r="B53" s="70">
        <v>0</v>
      </c>
      <c r="C53" s="70">
        <v>0</v>
      </c>
      <c r="D53" s="71" t="s">
        <v>126</v>
      </c>
      <c r="E53" s="70">
        <f t="shared" si="2"/>
        <v>0</v>
      </c>
      <c r="F53" s="47"/>
      <c r="G53" s="6"/>
    </row>
    <row r="54" spans="1:7" s="52" customFormat="1" ht="25.5" customHeight="1">
      <c r="A54" s="67" t="s">
        <v>27</v>
      </c>
      <c r="B54" s="70">
        <v>0</v>
      </c>
      <c r="C54" s="70">
        <v>53.2159</v>
      </c>
      <c r="D54" s="71"/>
      <c r="E54" s="70">
        <f t="shared" si="2"/>
        <v>53.2159</v>
      </c>
      <c r="F54" s="47"/>
      <c r="G54" s="6"/>
    </row>
    <row r="55" spans="1:7" s="56" customFormat="1" ht="21.75" customHeight="1">
      <c r="A55" s="67" t="s">
        <v>28</v>
      </c>
      <c r="B55" s="70">
        <v>0</v>
      </c>
      <c r="C55" s="70">
        <v>-242.104</v>
      </c>
      <c r="D55" s="71"/>
      <c r="E55" s="70">
        <f t="shared" si="2"/>
        <v>-242.104</v>
      </c>
      <c r="F55" s="62"/>
      <c r="G55" s="55"/>
    </row>
    <row r="56" spans="1:7" s="56" customFormat="1" ht="15" customHeight="1" hidden="1">
      <c r="A56" s="67"/>
      <c r="B56" s="70"/>
      <c r="C56" s="70"/>
      <c r="D56" s="71"/>
      <c r="E56" s="70">
        <f t="shared" si="2"/>
        <v>0</v>
      </c>
      <c r="F56" s="62"/>
      <c r="G56" s="55"/>
    </row>
    <row r="57" spans="1:7" s="56" customFormat="1" ht="18.75" customHeight="1">
      <c r="A57" s="67" t="s">
        <v>29</v>
      </c>
      <c r="B57" s="70">
        <f>B46+B47+B48+B49+B54+B55</f>
        <v>13211.519</v>
      </c>
      <c r="C57" s="70">
        <v>12504.7</v>
      </c>
      <c r="D57" s="71">
        <f t="shared" si="1"/>
        <v>94.64997930972207</v>
      </c>
      <c r="E57" s="70">
        <f t="shared" si="2"/>
        <v>-706.8189999999995</v>
      </c>
      <c r="F57" s="62"/>
      <c r="G57" s="55"/>
    </row>
    <row r="58" spans="1:7" s="56" customFormat="1" ht="12.75" customHeight="1">
      <c r="A58" s="67"/>
      <c r="B58" s="70"/>
      <c r="C58" s="70"/>
      <c r="D58" s="71"/>
      <c r="E58" s="70">
        <f t="shared" si="2"/>
        <v>0</v>
      </c>
      <c r="F58" s="62"/>
      <c r="G58" s="55"/>
    </row>
    <row r="59" spans="1:7" s="56" customFormat="1" ht="18.75" customHeight="1">
      <c r="A59" s="67" t="s">
        <v>34</v>
      </c>
      <c r="B59" s="70">
        <f>B43+B57</f>
        <v>57430.411</v>
      </c>
      <c r="C59" s="70">
        <f>C43+C57</f>
        <v>64111.71800000001</v>
      </c>
      <c r="D59" s="71">
        <f t="shared" si="1"/>
        <v>111.63374401064274</v>
      </c>
      <c r="E59" s="70">
        <f t="shared" si="2"/>
        <v>6681.307000000008</v>
      </c>
      <c r="F59" s="62"/>
      <c r="G59" s="55"/>
    </row>
    <row r="60" spans="1:7" s="56" customFormat="1" ht="12.75" customHeight="1">
      <c r="A60" s="122" t="s">
        <v>35</v>
      </c>
      <c r="B60" s="122"/>
      <c r="C60" s="122"/>
      <c r="D60" s="122"/>
      <c r="E60" s="131"/>
      <c r="F60" s="62"/>
      <c r="G60" s="55"/>
    </row>
    <row r="61" spans="1:7" s="56" customFormat="1" ht="12.75" customHeight="1">
      <c r="A61" s="76" t="s">
        <v>36</v>
      </c>
      <c r="B61" s="70">
        <f>B63+B64+B65+B66+B67+B68+B69+B70</f>
        <v>2823.0969999999998</v>
      </c>
      <c r="C61" s="70">
        <f>C63+C64+C65+C66+C67+C68+C69+C70</f>
        <v>2241.685</v>
      </c>
      <c r="D61" s="63">
        <f>C61/B61*100</f>
        <v>79.40517098774856</v>
      </c>
      <c r="E61" s="70">
        <f>C61-B61</f>
        <v>-581.4119999999998</v>
      </c>
      <c r="F61" s="62"/>
      <c r="G61" s="55"/>
    </row>
    <row r="62" spans="1:7" s="57" customFormat="1" ht="13.5" customHeight="1">
      <c r="A62" s="76"/>
      <c r="B62" s="70"/>
      <c r="C62" s="70"/>
      <c r="D62" s="63"/>
      <c r="E62" s="70">
        <f aca="true" t="shared" si="3" ref="E62:E120">C62-B62</f>
        <v>0</v>
      </c>
      <c r="F62" s="62"/>
      <c r="G62" s="51"/>
    </row>
    <row r="63" spans="1:7" s="57" customFormat="1" ht="13.5" customHeight="1">
      <c r="A63" s="66" t="s">
        <v>109</v>
      </c>
      <c r="B63" s="72">
        <v>4.851</v>
      </c>
      <c r="C63" s="72">
        <v>3.736</v>
      </c>
      <c r="D63" s="63">
        <f aca="true" t="shared" si="4" ref="D63:D109">C63/B63*100</f>
        <v>77.01504844361989</v>
      </c>
      <c r="E63" s="70">
        <f t="shared" si="3"/>
        <v>-1.1149999999999998</v>
      </c>
      <c r="F63" s="62"/>
      <c r="G63" s="51"/>
    </row>
    <row r="64" spans="1:7" s="57" customFormat="1" ht="13.5" customHeight="1">
      <c r="A64" s="65" t="s">
        <v>37</v>
      </c>
      <c r="B64" s="72">
        <v>419.081</v>
      </c>
      <c r="C64" s="72">
        <v>400.2</v>
      </c>
      <c r="D64" s="63">
        <f t="shared" si="4"/>
        <v>95.49466570901566</v>
      </c>
      <c r="E64" s="70">
        <f t="shared" si="3"/>
        <v>-18.88100000000003</v>
      </c>
      <c r="F64" s="62"/>
      <c r="G64" s="51"/>
    </row>
    <row r="65" spans="1:7" s="57" customFormat="1" ht="13.5" customHeight="1">
      <c r="A65" s="65" t="s">
        <v>38</v>
      </c>
      <c r="B65" s="72">
        <v>1.397</v>
      </c>
      <c r="C65" s="72">
        <v>1.177</v>
      </c>
      <c r="D65" s="63">
        <f t="shared" si="4"/>
        <v>84.25196850393701</v>
      </c>
      <c r="E65" s="70">
        <f t="shared" si="3"/>
        <v>-0.21999999999999997</v>
      </c>
      <c r="F65" s="62"/>
      <c r="G65" s="51"/>
    </row>
    <row r="66" spans="1:7" s="14" customFormat="1" ht="14.25" customHeight="1">
      <c r="A66" s="65" t="s">
        <v>39</v>
      </c>
      <c r="B66" s="72">
        <v>151.389</v>
      </c>
      <c r="C66" s="72">
        <v>143.16</v>
      </c>
      <c r="D66" s="63">
        <f t="shared" si="4"/>
        <v>94.56433426470878</v>
      </c>
      <c r="E66" s="70">
        <f t="shared" si="3"/>
        <v>-8.229000000000013</v>
      </c>
      <c r="F66" s="44"/>
      <c r="G66" s="2"/>
    </row>
    <row r="67" spans="1:8" s="14" customFormat="1" ht="13.5" customHeight="1">
      <c r="A67" s="65" t="s">
        <v>40</v>
      </c>
      <c r="B67" s="72">
        <v>44.847</v>
      </c>
      <c r="C67" s="72">
        <v>40.766</v>
      </c>
      <c r="D67" s="63">
        <f t="shared" si="4"/>
        <v>90.90017169487368</v>
      </c>
      <c r="E67" s="70">
        <f t="shared" si="3"/>
        <v>-4.081000000000003</v>
      </c>
      <c r="F67" s="62"/>
      <c r="G67" s="2"/>
      <c r="H67" s="16"/>
    </row>
    <row r="68" spans="1:8" s="14" customFormat="1" ht="13.5" customHeight="1">
      <c r="A68" s="65" t="s">
        <v>100</v>
      </c>
      <c r="B68" s="72">
        <v>3.5</v>
      </c>
      <c r="C68" s="72">
        <v>3.5</v>
      </c>
      <c r="D68" s="63">
        <f t="shared" si="4"/>
        <v>100</v>
      </c>
      <c r="E68" s="70">
        <f t="shared" si="3"/>
        <v>0</v>
      </c>
      <c r="F68" s="62"/>
      <c r="G68" s="2"/>
      <c r="H68" s="16"/>
    </row>
    <row r="69" spans="1:8" s="14" customFormat="1" ht="13.5" customHeight="1">
      <c r="A69" s="65" t="s">
        <v>42</v>
      </c>
      <c r="B69" s="72">
        <v>233.022</v>
      </c>
      <c r="C69" s="72">
        <v>0</v>
      </c>
      <c r="D69" s="63">
        <f t="shared" si="4"/>
        <v>0</v>
      </c>
      <c r="E69" s="70">
        <f t="shared" si="3"/>
        <v>-233.022</v>
      </c>
      <c r="F69" s="47"/>
      <c r="G69" s="2"/>
      <c r="H69" s="16"/>
    </row>
    <row r="70" spans="1:8" s="14" customFormat="1" ht="27.75" customHeight="1">
      <c r="A70" s="65" t="s">
        <v>43</v>
      </c>
      <c r="B70" s="72">
        <v>1965.01</v>
      </c>
      <c r="C70" s="72">
        <v>1649.146</v>
      </c>
      <c r="D70" s="63">
        <f t="shared" si="4"/>
        <v>83.92557798688047</v>
      </c>
      <c r="E70" s="70">
        <f t="shared" si="3"/>
        <v>-315.86400000000003</v>
      </c>
      <c r="F70" s="47"/>
      <c r="G70" s="2"/>
      <c r="H70" s="16"/>
    </row>
    <row r="71" spans="1:8" s="14" customFormat="1" ht="16.5" customHeight="1">
      <c r="A71" s="67" t="s">
        <v>44</v>
      </c>
      <c r="B71" s="70">
        <v>29.102</v>
      </c>
      <c r="C71" s="70">
        <v>29.047</v>
      </c>
      <c r="D71" s="63">
        <f t="shared" si="4"/>
        <v>99.81100955260807</v>
      </c>
      <c r="E71" s="70">
        <f t="shared" si="3"/>
        <v>-0.054999999999999716</v>
      </c>
      <c r="F71" s="47"/>
      <c r="G71" s="2"/>
      <c r="H71" s="16"/>
    </row>
    <row r="72" spans="1:8" s="14" customFormat="1" ht="18" customHeight="1">
      <c r="A72" s="76" t="s">
        <v>45</v>
      </c>
      <c r="B72" s="70">
        <v>739.977</v>
      </c>
      <c r="C72" s="70">
        <v>739.071</v>
      </c>
      <c r="D72" s="63">
        <f t="shared" si="4"/>
        <v>99.87756376211694</v>
      </c>
      <c r="E72" s="70">
        <f t="shared" si="3"/>
        <v>-0.9059999999999491</v>
      </c>
      <c r="F72" s="47"/>
      <c r="G72" s="2"/>
      <c r="H72" s="16"/>
    </row>
    <row r="73" spans="1:8" s="14" customFormat="1" ht="13.5" customHeight="1">
      <c r="A73" s="76"/>
      <c r="B73" s="70"/>
      <c r="C73" s="70"/>
      <c r="D73" s="63"/>
      <c r="E73" s="70">
        <f t="shared" si="3"/>
        <v>0</v>
      </c>
      <c r="F73" s="47"/>
      <c r="G73" s="2"/>
      <c r="H73" s="16"/>
    </row>
    <row r="74" spans="1:8" s="14" customFormat="1" ht="13.5" customHeight="1">
      <c r="A74" s="65" t="s">
        <v>101</v>
      </c>
      <c r="B74" s="72">
        <v>113.4</v>
      </c>
      <c r="C74" s="72">
        <v>113.4</v>
      </c>
      <c r="D74" s="63">
        <f t="shared" si="4"/>
        <v>100</v>
      </c>
      <c r="E74" s="70">
        <f t="shared" si="3"/>
        <v>0</v>
      </c>
      <c r="F74" s="47"/>
      <c r="G74" s="2"/>
      <c r="H74" s="16"/>
    </row>
    <row r="75" spans="1:8" s="14" customFormat="1" ht="14.25" customHeight="1">
      <c r="A75" s="65" t="s">
        <v>78</v>
      </c>
      <c r="B75" s="72">
        <v>0.7</v>
      </c>
      <c r="C75" s="72">
        <v>0.7</v>
      </c>
      <c r="D75" s="63">
        <f t="shared" si="4"/>
        <v>100</v>
      </c>
      <c r="E75" s="70">
        <f t="shared" si="3"/>
        <v>0</v>
      </c>
      <c r="F75" s="47"/>
      <c r="G75" s="2"/>
      <c r="H75" s="16"/>
    </row>
    <row r="76" spans="1:8" s="14" customFormat="1" ht="13.5" customHeight="1">
      <c r="A76" s="65" t="s">
        <v>79</v>
      </c>
      <c r="B76" s="72">
        <v>515.4</v>
      </c>
      <c r="C76" s="72">
        <v>515.3</v>
      </c>
      <c r="D76" s="63">
        <f t="shared" si="4"/>
        <v>99.98059759410167</v>
      </c>
      <c r="E76" s="70">
        <f t="shared" si="3"/>
        <v>-0.10000000000002274</v>
      </c>
      <c r="F76" s="47"/>
      <c r="G76" s="2"/>
      <c r="H76" s="16"/>
    </row>
    <row r="77" spans="1:8" s="14" customFormat="1" ht="14.25" customHeight="1">
      <c r="A77" s="65" t="s">
        <v>46</v>
      </c>
      <c r="B77" s="72">
        <v>37.9</v>
      </c>
      <c r="C77" s="72">
        <v>37.5</v>
      </c>
      <c r="D77" s="63">
        <f t="shared" si="4"/>
        <v>98.94459102902375</v>
      </c>
      <c r="E77" s="70">
        <f t="shared" si="3"/>
        <v>-0.3999999999999986</v>
      </c>
      <c r="F77" s="62"/>
      <c r="G77" s="2"/>
      <c r="H77" s="16"/>
    </row>
    <row r="78" spans="1:8" s="14" customFormat="1" ht="14.25" customHeight="1">
      <c r="A78" s="65" t="s">
        <v>47</v>
      </c>
      <c r="B78" s="72">
        <v>72.6</v>
      </c>
      <c r="C78" s="72">
        <v>72.2</v>
      </c>
      <c r="D78" s="63">
        <f t="shared" si="4"/>
        <v>99.4490358126722</v>
      </c>
      <c r="E78" s="70">
        <f t="shared" si="3"/>
        <v>-0.3999999999999915</v>
      </c>
      <c r="F78" s="62"/>
      <c r="G78" s="2"/>
      <c r="H78" s="16"/>
    </row>
    <row r="79" spans="1:8" s="14" customFormat="1" ht="14.25" customHeight="1">
      <c r="A79" s="76" t="s">
        <v>48</v>
      </c>
      <c r="B79" s="70">
        <f>B81+B82+B83+B84+B85+B86+B87+B89</f>
        <v>15488.551000000001</v>
      </c>
      <c r="C79" s="70">
        <f>C81+C82+C83+C84+C85+C86+C87+C89</f>
        <v>14730.34</v>
      </c>
      <c r="D79" s="63">
        <f t="shared" si="4"/>
        <v>95.10470023955114</v>
      </c>
      <c r="E79" s="70">
        <f t="shared" si="3"/>
        <v>-758.2110000000011</v>
      </c>
      <c r="F79" s="62"/>
      <c r="G79" s="2"/>
      <c r="H79" s="16"/>
    </row>
    <row r="80" spans="1:8" s="14" customFormat="1" ht="12.75" customHeight="1">
      <c r="A80" s="76"/>
      <c r="B80" s="70"/>
      <c r="C80" s="70"/>
      <c r="D80" s="63"/>
      <c r="E80" s="70">
        <f t="shared" si="3"/>
        <v>0</v>
      </c>
      <c r="F80" s="47"/>
      <c r="G80" s="2"/>
      <c r="H80" s="16"/>
    </row>
    <row r="81" spans="1:8" s="14" customFormat="1" ht="13.5" customHeight="1">
      <c r="A81" s="66" t="s">
        <v>49</v>
      </c>
      <c r="B81" s="72">
        <v>314.8</v>
      </c>
      <c r="C81" s="72">
        <v>311.2</v>
      </c>
      <c r="D81" s="63">
        <f t="shared" si="4"/>
        <v>98.85641677255398</v>
      </c>
      <c r="E81" s="70">
        <f t="shared" si="3"/>
        <v>-3.6000000000000227</v>
      </c>
      <c r="F81" s="47"/>
      <c r="G81" s="2"/>
      <c r="H81" s="16"/>
    </row>
    <row r="82" spans="1:8" s="14" customFormat="1" ht="13.5" customHeight="1">
      <c r="A82" s="65" t="s">
        <v>50</v>
      </c>
      <c r="B82" s="72">
        <v>5.021</v>
      </c>
      <c r="C82" s="72">
        <v>4.752</v>
      </c>
      <c r="D82" s="63">
        <f t="shared" si="4"/>
        <v>94.64250149372634</v>
      </c>
      <c r="E82" s="70">
        <f t="shared" si="3"/>
        <v>-0.26900000000000013</v>
      </c>
      <c r="F82" s="47"/>
      <c r="G82" s="2"/>
      <c r="H82" s="16"/>
    </row>
    <row r="83" spans="1:8" s="59" customFormat="1" ht="13.5" customHeight="1">
      <c r="A83" s="65" t="s">
        <v>51</v>
      </c>
      <c r="B83" s="72">
        <v>6595.938</v>
      </c>
      <c r="C83" s="72">
        <v>6581.035</v>
      </c>
      <c r="D83" s="63">
        <f t="shared" si="4"/>
        <v>99.77405791261226</v>
      </c>
      <c r="E83" s="70">
        <f t="shared" si="3"/>
        <v>-14.903000000000247</v>
      </c>
      <c r="F83" s="47"/>
      <c r="G83" s="58"/>
      <c r="H83" s="46"/>
    </row>
    <row r="84" spans="1:8" s="14" customFormat="1" ht="13.5" customHeight="1">
      <c r="A84" s="65" t="s">
        <v>108</v>
      </c>
      <c r="B84" s="72">
        <v>135.242</v>
      </c>
      <c r="C84" s="72">
        <v>135.001</v>
      </c>
      <c r="D84" s="63">
        <f t="shared" si="4"/>
        <v>99.8218009198326</v>
      </c>
      <c r="E84" s="70">
        <f t="shared" si="3"/>
        <v>-0.24099999999998545</v>
      </c>
      <c r="F84" s="47"/>
      <c r="G84" s="2"/>
      <c r="H84" s="16"/>
    </row>
    <row r="85" spans="1:8" s="14" customFormat="1" ht="13.5" customHeight="1">
      <c r="A85" s="65" t="s">
        <v>52</v>
      </c>
      <c r="B85" s="72">
        <v>518.925</v>
      </c>
      <c r="C85" s="72">
        <v>518.513</v>
      </c>
      <c r="D85" s="63">
        <f t="shared" si="4"/>
        <v>99.9206050970757</v>
      </c>
      <c r="E85" s="70">
        <f t="shared" si="3"/>
        <v>-0.4119999999999209</v>
      </c>
      <c r="F85" s="62"/>
      <c r="G85" s="2"/>
      <c r="H85" s="16"/>
    </row>
    <row r="86" spans="1:8" s="14" customFormat="1" ht="13.5" customHeight="1">
      <c r="A86" s="65" t="s">
        <v>53</v>
      </c>
      <c r="B86" s="72">
        <v>1153.193</v>
      </c>
      <c r="C86" s="72">
        <v>1030.288</v>
      </c>
      <c r="D86" s="63">
        <f t="shared" si="4"/>
        <v>89.34220030818778</v>
      </c>
      <c r="E86" s="70">
        <f t="shared" si="3"/>
        <v>-122.90499999999997</v>
      </c>
      <c r="F86" s="62"/>
      <c r="G86" s="2"/>
      <c r="H86" s="16"/>
    </row>
    <row r="87" spans="1:8" s="14" customFormat="1" ht="13.5" customHeight="1">
      <c r="A87" s="65" t="s">
        <v>54</v>
      </c>
      <c r="B87" s="72">
        <v>5303.6</v>
      </c>
      <c r="C87" s="72">
        <v>4869.109</v>
      </c>
      <c r="D87" s="63">
        <f t="shared" si="4"/>
        <v>91.8076212384041</v>
      </c>
      <c r="E87" s="70">
        <f t="shared" si="3"/>
        <v>-434.491</v>
      </c>
      <c r="F87" s="47"/>
      <c r="G87" s="2"/>
      <c r="H87" s="16"/>
    </row>
    <row r="88" spans="1:8" s="14" customFormat="1" ht="13.5" customHeight="1">
      <c r="A88" s="65" t="s">
        <v>75</v>
      </c>
      <c r="B88" s="78">
        <v>0</v>
      </c>
      <c r="C88" s="78">
        <v>0</v>
      </c>
      <c r="D88" s="63" t="s">
        <v>126</v>
      </c>
      <c r="E88" s="70">
        <f t="shared" si="3"/>
        <v>0</v>
      </c>
      <c r="F88" s="47"/>
      <c r="G88" s="2"/>
      <c r="H88" s="16"/>
    </row>
    <row r="89" spans="1:8" s="14" customFormat="1" ht="13.5" customHeight="1">
      <c r="A89" s="65" t="s">
        <v>55</v>
      </c>
      <c r="B89" s="78">
        <v>1461.832</v>
      </c>
      <c r="C89" s="78">
        <v>1280.442</v>
      </c>
      <c r="D89" s="63">
        <f t="shared" si="4"/>
        <v>87.59159739286045</v>
      </c>
      <c r="E89" s="70">
        <f t="shared" si="3"/>
        <v>-181.3900000000001</v>
      </c>
      <c r="F89" s="47"/>
      <c r="G89" s="2"/>
      <c r="H89" s="16"/>
    </row>
    <row r="90" spans="1:8" s="14" customFormat="1" ht="13.5" customHeight="1">
      <c r="A90" s="67" t="s">
        <v>56</v>
      </c>
      <c r="B90" s="77">
        <v>1823.011</v>
      </c>
      <c r="C90" s="77">
        <v>1765.906</v>
      </c>
      <c r="D90" s="63">
        <f t="shared" si="4"/>
        <v>96.8675449572164</v>
      </c>
      <c r="E90" s="70">
        <f t="shared" si="3"/>
        <v>-57.10500000000002</v>
      </c>
      <c r="F90" s="47"/>
      <c r="G90" s="2"/>
      <c r="H90" s="16"/>
    </row>
    <row r="91" spans="1:8" s="14" customFormat="1" ht="16.5" customHeight="1">
      <c r="A91" s="76" t="s">
        <v>57</v>
      </c>
      <c r="B91" s="77">
        <v>107.345</v>
      </c>
      <c r="C91" s="77">
        <v>106.745</v>
      </c>
      <c r="D91" s="63">
        <f t="shared" si="4"/>
        <v>99.44105454376077</v>
      </c>
      <c r="E91" s="70">
        <f t="shared" si="3"/>
        <v>-0.5999999999999943</v>
      </c>
      <c r="F91" s="47"/>
      <c r="G91" s="2"/>
      <c r="H91" s="16"/>
    </row>
    <row r="92" spans="1:7" s="17" customFormat="1" ht="13.5" customHeight="1">
      <c r="A92" s="76" t="s">
        <v>58</v>
      </c>
      <c r="B92" s="77">
        <v>13669.247</v>
      </c>
      <c r="C92" s="77">
        <v>13381.719</v>
      </c>
      <c r="D92" s="63">
        <f t="shared" si="4"/>
        <v>97.89653373005844</v>
      </c>
      <c r="E92" s="70">
        <f t="shared" si="3"/>
        <v>-287.52800000000025</v>
      </c>
      <c r="F92" s="47"/>
      <c r="G92" s="37"/>
    </row>
    <row r="93" spans="1:7" s="14" customFormat="1" ht="13.5" customHeight="1">
      <c r="A93" s="65" t="s">
        <v>59</v>
      </c>
      <c r="B93" s="78">
        <v>205.234</v>
      </c>
      <c r="C93" s="78">
        <v>205.118</v>
      </c>
      <c r="D93" s="63">
        <f t="shared" si="4"/>
        <v>99.94347915062805</v>
      </c>
      <c r="E93" s="70">
        <f t="shared" si="3"/>
        <v>-0.11600000000001387</v>
      </c>
      <c r="F93" s="47"/>
      <c r="G93" s="2"/>
    </row>
    <row r="94" spans="1:7" s="14" customFormat="1" ht="12" customHeight="1">
      <c r="A94" s="76" t="s">
        <v>60</v>
      </c>
      <c r="B94" s="77">
        <v>1027.313</v>
      </c>
      <c r="C94" s="77">
        <v>995.365</v>
      </c>
      <c r="D94" s="63">
        <f t="shared" si="4"/>
        <v>96.89013961665042</v>
      </c>
      <c r="E94" s="70">
        <f t="shared" si="3"/>
        <v>-31.948000000000093</v>
      </c>
      <c r="F94" s="47"/>
      <c r="G94" s="2"/>
    </row>
    <row r="95" spans="1:7" s="14" customFormat="1" ht="14.25" customHeight="1">
      <c r="A95" s="67" t="s">
        <v>85</v>
      </c>
      <c r="B95" s="77">
        <v>4344.836</v>
      </c>
      <c r="C95" s="77">
        <v>4241.697</v>
      </c>
      <c r="D95" s="63">
        <f t="shared" si="4"/>
        <v>97.6261704699556</v>
      </c>
      <c r="E95" s="70">
        <f t="shared" si="3"/>
        <v>-103.13900000000012</v>
      </c>
      <c r="F95" s="47"/>
      <c r="G95" s="2"/>
    </row>
    <row r="96" spans="1:7" s="14" customFormat="1" ht="13.5" customHeight="1">
      <c r="A96" s="67" t="s">
        <v>86</v>
      </c>
      <c r="B96" s="77">
        <v>1889.653</v>
      </c>
      <c r="C96" s="77">
        <v>914.393</v>
      </c>
      <c r="D96" s="63">
        <f t="shared" si="4"/>
        <v>48.38946621416736</v>
      </c>
      <c r="E96" s="70">
        <f t="shared" si="3"/>
        <v>-975.26</v>
      </c>
      <c r="F96" s="62"/>
      <c r="G96" s="2"/>
    </row>
    <row r="97" spans="1:7" s="57" customFormat="1" ht="13.5" customHeight="1">
      <c r="A97" s="76" t="s">
        <v>61</v>
      </c>
      <c r="B97" s="77">
        <v>14690.884</v>
      </c>
      <c r="C97" s="77">
        <v>14527.503</v>
      </c>
      <c r="D97" s="63">
        <f t="shared" si="4"/>
        <v>98.88787495701416</v>
      </c>
      <c r="E97" s="70">
        <f t="shared" si="3"/>
        <v>-163.3809999999994</v>
      </c>
      <c r="F97" s="62"/>
      <c r="G97" s="51"/>
    </row>
    <row r="98" spans="1:7" s="14" customFormat="1" ht="14.25" customHeight="1">
      <c r="A98" s="76" t="s">
        <v>87</v>
      </c>
      <c r="B98" s="77">
        <v>245.762</v>
      </c>
      <c r="C98" s="77">
        <v>244.592</v>
      </c>
      <c r="D98" s="63">
        <f t="shared" si="4"/>
        <v>99.52392965552038</v>
      </c>
      <c r="E98" s="70">
        <f t="shared" si="3"/>
        <v>-1.1699999999999875</v>
      </c>
      <c r="F98" s="62"/>
      <c r="G98" s="2"/>
    </row>
    <row r="99" spans="1:7" s="14" customFormat="1" ht="13.5" customHeight="1">
      <c r="A99" s="67" t="s">
        <v>41</v>
      </c>
      <c r="B99" s="77">
        <v>665.213</v>
      </c>
      <c r="C99" s="77">
        <v>665.213</v>
      </c>
      <c r="D99" s="63">
        <f t="shared" si="4"/>
        <v>100</v>
      </c>
      <c r="E99" s="70">
        <f t="shared" si="3"/>
        <v>0</v>
      </c>
      <c r="F99" s="47"/>
      <c r="G99" s="2"/>
    </row>
    <row r="100" spans="1:7" s="14" customFormat="1" ht="14.25" customHeight="1">
      <c r="A100" s="76" t="s">
        <v>62</v>
      </c>
      <c r="B100" s="77">
        <v>3318.1</v>
      </c>
      <c r="C100" s="77">
        <v>3271.5</v>
      </c>
      <c r="D100" s="63">
        <f t="shared" si="4"/>
        <v>98.59558180886653</v>
      </c>
      <c r="E100" s="70">
        <f t="shared" si="3"/>
        <v>-46.59999999999991</v>
      </c>
      <c r="F100" s="62"/>
      <c r="G100" s="2"/>
    </row>
    <row r="101" spans="1:7" s="14" customFormat="1" ht="14.25" customHeight="1">
      <c r="A101" s="65" t="s">
        <v>63</v>
      </c>
      <c r="B101" s="77">
        <v>0</v>
      </c>
      <c r="C101" s="77">
        <v>0</v>
      </c>
      <c r="D101" s="63" t="s">
        <v>126</v>
      </c>
      <c r="E101" s="70">
        <f t="shared" si="3"/>
        <v>0</v>
      </c>
      <c r="F101" s="62"/>
      <c r="G101" s="2"/>
    </row>
    <row r="102" spans="1:7" s="14" customFormat="1" ht="14.25" customHeight="1">
      <c r="A102" s="101" t="s">
        <v>92</v>
      </c>
      <c r="B102" s="78">
        <v>1625.532</v>
      </c>
      <c r="C102" s="78">
        <v>1625.532</v>
      </c>
      <c r="D102" s="63">
        <f t="shared" si="4"/>
        <v>100</v>
      </c>
      <c r="E102" s="70">
        <f t="shared" si="3"/>
        <v>0</v>
      </c>
      <c r="F102" s="62"/>
      <c r="G102" s="2"/>
    </row>
    <row r="103" spans="1:7" s="14" customFormat="1" ht="14.25" customHeight="1">
      <c r="A103" s="65" t="s">
        <v>64</v>
      </c>
      <c r="B103" s="78">
        <v>0</v>
      </c>
      <c r="C103" s="78">
        <v>0</v>
      </c>
      <c r="D103" s="63" t="s">
        <v>126</v>
      </c>
      <c r="E103" s="70">
        <f t="shared" si="3"/>
        <v>0</v>
      </c>
      <c r="F103" s="62"/>
      <c r="G103" s="2"/>
    </row>
    <row r="104" spans="1:7" s="14" customFormat="1" ht="18.75" customHeight="1">
      <c r="A104" s="65" t="s">
        <v>65</v>
      </c>
      <c r="B104" s="78">
        <v>0</v>
      </c>
      <c r="C104" s="78">
        <v>0</v>
      </c>
      <c r="D104" s="63" t="s">
        <v>126</v>
      </c>
      <c r="E104" s="70">
        <f t="shared" si="3"/>
        <v>0</v>
      </c>
      <c r="F104" s="62"/>
      <c r="G104" s="2"/>
    </row>
    <row r="105" spans="1:7" s="14" customFormat="1" ht="27" customHeight="1">
      <c r="A105" s="65" t="s">
        <v>82</v>
      </c>
      <c r="B105" s="78">
        <v>0</v>
      </c>
      <c r="C105" s="78">
        <v>0</v>
      </c>
      <c r="D105" s="63" t="s">
        <v>126</v>
      </c>
      <c r="E105" s="70">
        <f t="shared" si="3"/>
        <v>0</v>
      </c>
      <c r="F105" s="62"/>
      <c r="G105" s="2"/>
    </row>
    <row r="106" spans="1:7" s="14" customFormat="1" ht="17.25" customHeight="1">
      <c r="A106" s="65" t="s">
        <v>66</v>
      </c>
      <c r="B106" s="72">
        <v>0</v>
      </c>
      <c r="C106" s="72">
        <v>0</v>
      </c>
      <c r="D106" s="63" t="s">
        <v>126</v>
      </c>
      <c r="E106" s="70">
        <f t="shared" si="3"/>
        <v>0</v>
      </c>
      <c r="F106" s="62"/>
      <c r="G106" s="2"/>
    </row>
    <row r="107" spans="1:7" s="14" customFormat="1" ht="18" customHeight="1">
      <c r="A107" s="65" t="s">
        <v>88</v>
      </c>
      <c r="B107" s="72">
        <v>959.524</v>
      </c>
      <c r="C107" s="72">
        <v>959.524</v>
      </c>
      <c r="D107" s="63">
        <f t="shared" si="4"/>
        <v>100</v>
      </c>
      <c r="E107" s="70">
        <f t="shared" si="3"/>
        <v>0</v>
      </c>
      <c r="F107" s="47"/>
      <c r="G107" s="2"/>
    </row>
    <row r="108" spans="1:7" s="14" customFormat="1" ht="21" customHeight="1">
      <c r="A108" s="65" t="s">
        <v>89</v>
      </c>
      <c r="B108" s="72">
        <v>733.085</v>
      </c>
      <c r="C108" s="72">
        <v>686.5</v>
      </c>
      <c r="D108" s="63">
        <f t="shared" si="4"/>
        <v>93.6453480837829</v>
      </c>
      <c r="E108" s="70">
        <f t="shared" si="3"/>
        <v>-46.585000000000036</v>
      </c>
      <c r="F108" s="47"/>
      <c r="G108" s="2"/>
    </row>
    <row r="109" spans="1:7" s="14" customFormat="1" ht="22.5" customHeight="1">
      <c r="A109" s="67" t="s">
        <v>67</v>
      </c>
      <c r="B109" s="70">
        <v>60862.2</v>
      </c>
      <c r="C109" s="70">
        <v>57854.7</v>
      </c>
      <c r="D109" s="63">
        <f t="shared" si="4"/>
        <v>95.05850922247306</v>
      </c>
      <c r="E109" s="70">
        <f t="shared" si="3"/>
        <v>-3007.5</v>
      </c>
      <c r="F109" s="47"/>
      <c r="G109" s="2"/>
    </row>
    <row r="110" spans="1:7" s="14" customFormat="1" ht="15.75" customHeight="1">
      <c r="A110" s="67" t="s">
        <v>68</v>
      </c>
      <c r="B110" s="70">
        <f>B59-B109</f>
        <v>-3431.788999999997</v>
      </c>
      <c r="C110" s="70">
        <f>C59-C109</f>
        <v>6257.018000000011</v>
      </c>
      <c r="D110" s="63" t="s">
        <v>69</v>
      </c>
      <c r="E110" s="70">
        <f t="shared" si="3"/>
        <v>9688.807000000008</v>
      </c>
      <c r="F110" s="47"/>
      <c r="G110" s="2"/>
    </row>
    <row r="111" spans="1:7" s="14" customFormat="1" ht="17.25" customHeight="1">
      <c r="A111" s="67" t="s">
        <v>70</v>
      </c>
      <c r="B111" s="70">
        <v>3431.8</v>
      </c>
      <c r="C111" s="70">
        <v>-6257</v>
      </c>
      <c r="D111" s="63" t="s">
        <v>69</v>
      </c>
      <c r="E111" s="70">
        <f t="shared" si="3"/>
        <v>-9688.8</v>
      </c>
      <c r="F111" s="47"/>
      <c r="G111" s="2"/>
    </row>
    <row r="112" spans="1:7" s="14" customFormat="1" ht="12" customHeight="1">
      <c r="A112" s="65" t="s">
        <v>71</v>
      </c>
      <c r="B112" s="72">
        <v>69716.7</v>
      </c>
      <c r="C112" s="72">
        <v>63741.8</v>
      </c>
      <c r="D112" s="61" t="s">
        <v>69</v>
      </c>
      <c r="E112" s="70">
        <f t="shared" si="3"/>
        <v>-5974.899999999994</v>
      </c>
      <c r="F112" s="47"/>
      <c r="G112" s="2"/>
    </row>
    <row r="113" spans="1:7" s="54" customFormat="1" ht="14.25" customHeight="1">
      <c r="A113" s="65" t="s">
        <v>72</v>
      </c>
      <c r="B113" s="72">
        <v>-65981.4</v>
      </c>
      <c r="C113" s="72">
        <v>-68883.6</v>
      </c>
      <c r="D113" s="61" t="s">
        <v>69</v>
      </c>
      <c r="E113" s="70">
        <f t="shared" si="3"/>
        <v>-2902.2000000000116</v>
      </c>
      <c r="F113" s="62"/>
      <c r="G113" s="53"/>
    </row>
    <row r="114" spans="1:7" s="54" customFormat="1" ht="14.25" customHeight="1">
      <c r="A114" s="65" t="s">
        <v>73</v>
      </c>
      <c r="B114" s="72">
        <v>3735.2</v>
      </c>
      <c r="C114" s="72">
        <v>-4941.7</v>
      </c>
      <c r="D114" s="61" t="s">
        <v>69</v>
      </c>
      <c r="E114" s="70">
        <f t="shared" si="3"/>
        <v>-8676.9</v>
      </c>
      <c r="F114" s="62"/>
      <c r="G114" s="53"/>
    </row>
    <row r="115" spans="1:7" s="54" customFormat="1" ht="28.5" customHeight="1">
      <c r="A115" s="68" t="s">
        <v>95</v>
      </c>
      <c r="B115" s="72">
        <v>1</v>
      </c>
      <c r="C115" s="72">
        <v>0.4</v>
      </c>
      <c r="D115" s="61" t="s">
        <v>69</v>
      </c>
      <c r="E115" s="70">
        <f t="shared" si="3"/>
        <v>-0.6</v>
      </c>
      <c r="F115" s="62"/>
      <c r="G115" s="53"/>
    </row>
    <row r="116" spans="1:7" s="14" customFormat="1" ht="28.5" customHeight="1">
      <c r="A116" s="68" t="s">
        <v>103</v>
      </c>
      <c r="B116" s="72">
        <v>1550</v>
      </c>
      <c r="C116" s="72">
        <v>1550</v>
      </c>
      <c r="D116" s="61" t="s">
        <v>69</v>
      </c>
      <c r="E116" s="70">
        <f t="shared" si="3"/>
        <v>0</v>
      </c>
      <c r="F116" s="62"/>
      <c r="G116" s="2"/>
    </row>
    <row r="117" spans="1:7" s="14" customFormat="1" ht="30" customHeight="1">
      <c r="A117" s="68" t="s">
        <v>102</v>
      </c>
      <c r="B117" s="72">
        <v>-304.4</v>
      </c>
      <c r="C117" s="72">
        <v>-304.4</v>
      </c>
      <c r="D117" s="61" t="s">
        <v>69</v>
      </c>
      <c r="E117" s="70">
        <f t="shared" si="3"/>
        <v>0</v>
      </c>
      <c r="F117" s="62"/>
      <c r="G117" s="2"/>
    </row>
    <row r="118" spans="1:7" s="59" customFormat="1" ht="28.5" customHeight="1">
      <c r="A118" s="68" t="s">
        <v>93</v>
      </c>
      <c r="B118" s="72">
        <v>-1</v>
      </c>
      <c r="C118" s="72">
        <v>0</v>
      </c>
      <c r="D118" s="61" t="s">
        <v>69</v>
      </c>
      <c r="E118" s="70">
        <f t="shared" si="3"/>
        <v>1</v>
      </c>
      <c r="F118" s="47"/>
      <c r="G118" s="58"/>
    </row>
    <row r="119" spans="1:7" s="59" customFormat="1" ht="29.25" customHeight="1">
      <c r="A119" s="68" t="s">
        <v>104</v>
      </c>
      <c r="B119" s="72" t="s">
        <v>97</v>
      </c>
      <c r="C119" s="72">
        <v>88.8</v>
      </c>
      <c r="D119" s="61" t="s">
        <v>69</v>
      </c>
      <c r="E119" s="70" t="s">
        <v>126</v>
      </c>
      <c r="F119" s="47"/>
      <c r="G119" s="58"/>
    </row>
    <row r="120" spans="1:7" s="59" customFormat="1" ht="27.75" customHeight="1">
      <c r="A120" s="65" t="s">
        <v>96</v>
      </c>
      <c r="B120" s="72">
        <v>-1550</v>
      </c>
      <c r="C120" s="72">
        <v>-2650</v>
      </c>
      <c r="D120" s="61" t="s">
        <v>69</v>
      </c>
      <c r="E120" s="70">
        <f t="shared" si="3"/>
        <v>-1100</v>
      </c>
      <c r="F120" s="47"/>
      <c r="G120" s="58"/>
    </row>
    <row r="121" spans="1:7" s="59" customFormat="1" ht="28.5" customHeight="1">
      <c r="A121" s="21"/>
      <c r="B121" s="36"/>
      <c r="C121" s="36"/>
      <c r="D121" s="36"/>
      <c r="E121" s="37"/>
      <c r="F121" s="47"/>
      <c r="G121" s="58"/>
    </row>
    <row r="122" spans="1:7" s="59" customFormat="1" ht="30" customHeight="1">
      <c r="A122" s="21"/>
      <c r="B122" s="36"/>
      <c r="C122" s="36"/>
      <c r="D122" s="36"/>
      <c r="E122" s="37"/>
      <c r="F122" s="47"/>
      <c r="G122" s="58"/>
    </row>
    <row r="123" spans="1:7" s="59" customFormat="1" ht="14.25" customHeight="1">
      <c r="A123" s="44"/>
      <c r="B123" s="36"/>
      <c r="C123" s="36"/>
      <c r="D123" s="36"/>
      <c r="E123" s="37"/>
      <c r="F123" s="47"/>
      <c r="G123" s="58"/>
    </row>
    <row r="124" spans="1:7" s="59" customFormat="1" ht="29.25" customHeight="1">
      <c r="A124" s="115" t="s">
        <v>122</v>
      </c>
      <c r="B124" s="36" t="s">
        <v>80</v>
      </c>
      <c r="C124" s="36" t="s">
        <v>123</v>
      </c>
      <c r="D124" s="36"/>
      <c r="E124" s="43"/>
      <c r="F124" s="47"/>
      <c r="G124" s="58"/>
    </row>
    <row r="125" spans="1:7" s="59" customFormat="1" ht="13.5" customHeight="1">
      <c r="A125" s="81"/>
      <c r="B125" s="99"/>
      <c r="C125" s="36"/>
      <c r="D125" s="15"/>
      <c r="E125" s="60"/>
      <c r="F125" s="47"/>
      <c r="G125" s="58"/>
    </row>
    <row r="126" spans="1:7" s="59" customFormat="1" ht="14.25" customHeight="1">
      <c r="A126" s="81"/>
      <c r="B126" s="82"/>
      <c r="C126" s="36"/>
      <c r="D126" s="36"/>
      <c r="E126" s="37"/>
      <c r="F126" s="47"/>
      <c r="G126" s="58"/>
    </row>
    <row r="127" spans="1:7" s="15" customFormat="1" ht="13.5" customHeight="1">
      <c r="A127" s="38"/>
      <c r="B127" s="36"/>
      <c r="C127" s="36"/>
      <c r="D127" s="36"/>
      <c r="E127" s="39"/>
      <c r="F127" s="37"/>
      <c r="G127" s="3"/>
    </row>
    <row r="128" spans="1:7" s="15" customFormat="1" ht="13.5" customHeight="1">
      <c r="A128" s="38"/>
      <c r="B128" s="36"/>
      <c r="C128" s="36"/>
      <c r="D128" s="36"/>
      <c r="E128" s="37"/>
      <c r="F128" s="37"/>
      <c r="G128" s="3"/>
    </row>
    <row r="129" spans="1:7" s="15" customFormat="1" ht="13.5" customHeight="1">
      <c r="A129" s="40"/>
      <c r="B129" s="36"/>
      <c r="C129" s="36"/>
      <c r="D129" s="36"/>
      <c r="E129" s="37"/>
      <c r="F129" s="37"/>
      <c r="G129" s="3"/>
    </row>
    <row r="130" spans="1:7" s="15" customFormat="1" ht="21" customHeight="1">
      <c r="A130" s="38"/>
      <c r="B130" s="36"/>
      <c r="C130" s="36"/>
      <c r="D130" s="36"/>
      <c r="E130" s="39"/>
      <c r="F130" s="43"/>
      <c r="G130" s="3"/>
    </row>
    <row r="131" spans="1:7" s="15" customFormat="1" ht="13.5" customHeight="1">
      <c r="A131" s="45"/>
      <c r="B131" s="41"/>
      <c r="C131" s="41"/>
      <c r="D131" s="41"/>
      <c r="E131" s="39"/>
      <c r="F131" s="60"/>
      <c r="G131" s="3"/>
    </row>
    <row r="132" spans="1:7" s="15" customFormat="1" ht="13.5" customHeight="1">
      <c r="A132" s="38"/>
      <c r="B132" s="41"/>
      <c r="C132" s="41"/>
      <c r="D132" s="41"/>
      <c r="E132" s="39"/>
      <c r="F132" s="37"/>
      <c r="G132" s="3"/>
    </row>
    <row r="133" spans="1:7" s="15" customFormat="1" ht="13.5" customHeight="1">
      <c r="A133" s="42"/>
      <c r="B133" s="41"/>
      <c r="C133" s="41"/>
      <c r="D133" s="41"/>
      <c r="E133" s="39"/>
      <c r="F133" s="39"/>
      <c r="G133" s="3"/>
    </row>
    <row r="134" spans="1:7" s="15" customFormat="1" ht="13.5" customHeight="1">
      <c r="A134" s="23"/>
      <c r="B134" s="18"/>
      <c r="C134" s="18"/>
      <c r="D134" s="18"/>
      <c r="E134" s="6"/>
      <c r="F134" s="37"/>
      <c r="G134" s="3"/>
    </row>
    <row r="135" spans="1:7" s="15" customFormat="1" ht="13.5" customHeight="1">
      <c r="A135" s="23"/>
      <c r="B135" s="18"/>
      <c r="C135" s="18"/>
      <c r="D135" s="18"/>
      <c r="E135" s="6"/>
      <c r="F135" s="37"/>
      <c r="G135" s="3"/>
    </row>
    <row r="136" spans="1:7" s="15" customFormat="1" ht="14.25" customHeight="1">
      <c r="A136" s="20"/>
      <c r="B136" s="18"/>
      <c r="C136" s="18"/>
      <c r="D136" s="18"/>
      <c r="E136" s="6"/>
      <c r="F136" s="39"/>
      <c r="G136" s="3"/>
    </row>
    <row r="137" spans="1:7" s="19" customFormat="1" ht="15" customHeight="1">
      <c r="A137" s="23"/>
      <c r="B137" s="18"/>
      <c r="C137" s="18"/>
      <c r="D137" s="18"/>
      <c r="E137" s="6"/>
      <c r="F137" s="39"/>
      <c r="G137" s="18"/>
    </row>
    <row r="138" spans="1:7" s="19" customFormat="1" ht="15" customHeight="1">
      <c r="A138" s="20"/>
      <c r="B138" s="18"/>
      <c r="C138" s="18"/>
      <c r="D138" s="18"/>
      <c r="E138" s="6"/>
      <c r="F138" s="39"/>
      <c r="G138" s="18"/>
    </row>
    <row r="139" spans="1:7" s="19" customFormat="1" ht="15" customHeight="1">
      <c r="A139" s="24"/>
      <c r="B139" s="18"/>
      <c r="C139" s="18"/>
      <c r="D139" s="18"/>
      <c r="E139" s="6"/>
      <c r="F139" s="39"/>
      <c r="G139" s="18"/>
    </row>
    <row r="140" ht="10.5" customHeight="1"/>
    <row r="141" ht="14.25" customHeight="1"/>
    <row r="142" ht="12" customHeight="1"/>
    <row r="143" ht="12" customHeight="1"/>
    <row r="144" ht="18.75" customHeight="1"/>
    <row r="145" ht="18.75" customHeight="1"/>
    <row r="146" ht="18.75" customHeight="1"/>
    <row r="147" ht="18.75" customHeight="1"/>
    <row r="148" ht="18.75" customHeight="1"/>
    <row r="152" spans="1:7" s="26" customFormat="1" ht="15.75">
      <c r="A152" s="23"/>
      <c r="B152" s="18"/>
      <c r="C152" s="18"/>
      <c r="D152" s="18"/>
      <c r="E152" s="6"/>
      <c r="F152" s="6"/>
      <c r="G152" s="25"/>
    </row>
    <row r="153" spans="1:7" s="27" customFormat="1" ht="15.75">
      <c r="A153" s="23"/>
      <c r="B153" s="18"/>
      <c r="C153" s="18"/>
      <c r="D153" s="18"/>
      <c r="E153" s="6"/>
      <c r="F153" s="6"/>
      <c r="G153" s="25"/>
    </row>
    <row r="154" spans="1:7" s="27" customFormat="1" ht="15.75">
      <c r="A154" s="23"/>
      <c r="B154" s="18"/>
      <c r="C154" s="18"/>
      <c r="D154" s="18"/>
      <c r="E154" s="6"/>
      <c r="F154" s="6"/>
      <c r="G154" s="25"/>
    </row>
    <row r="191" spans="1:7" s="29" customFormat="1" ht="15.75">
      <c r="A191" s="23"/>
      <c r="B191" s="18"/>
      <c r="C191" s="18"/>
      <c r="D191" s="18"/>
      <c r="E191" s="6"/>
      <c r="F191" s="6"/>
      <c r="G191" s="28"/>
    </row>
    <row r="211" spans="1:7" s="31" customFormat="1" ht="15.75">
      <c r="A211" s="23"/>
      <c r="B211" s="18"/>
      <c r="C211" s="18"/>
      <c r="D211" s="18"/>
      <c r="E211" s="6"/>
      <c r="F211" s="6"/>
      <c r="G211" s="30"/>
    </row>
    <row r="212" spans="1:7" s="33" customFormat="1" ht="15.75">
      <c r="A212" s="23"/>
      <c r="B212" s="18"/>
      <c r="C212" s="18"/>
      <c r="D212" s="18"/>
      <c r="E212" s="6"/>
      <c r="F212" s="6"/>
      <c r="G212" s="32"/>
    </row>
    <row r="213" spans="1:7" s="33" customFormat="1" ht="15.75">
      <c r="A213" s="23"/>
      <c r="B213" s="18"/>
      <c r="C213" s="18"/>
      <c r="D213" s="18"/>
      <c r="E213" s="6"/>
      <c r="F213" s="6"/>
      <c r="G213" s="32"/>
    </row>
    <row r="214" spans="1:7" s="35" customFormat="1" ht="15.75">
      <c r="A214" s="23"/>
      <c r="B214" s="18"/>
      <c r="C214" s="18"/>
      <c r="D214" s="18"/>
      <c r="E214" s="6"/>
      <c r="F214" s="6"/>
      <c r="G214" s="34"/>
    </row>
    <row r="215" spans="1:7" s="35" customFormat="1" ht="15.75">
      <c r="A215" s="23"/>
      <c r="B215" s="18"/>
      <c r="C215" s="18"/>
      <c r="D215" s="18"/>
      <c r="E215" s="6"/>
      <c r="F215" s="6"/>
      <c r="G215" s="34"/>
    </row>
    <row r="216" spans="1:7" s="35" customFormat="1" ht="15.75">
      <c r="A216" s="23"/>
      <c r="B216" s="18"/>
      <c r="C216" s="18"/>
      <c r="D216" s="18"/>
      <c r="E216" s="6"/>
      <c r="F216" s="6"/>
      <c r="G216" s="34"/>
    </row>
    <row r="217" spans="1:7" s="35" customFormat="1" ht="15.75">
      <c r="A217" s="23"/>
      <c r="B217" s="18"/>
      <c r="C217" s="18"/>
      <c r="D217" s="18"/>
      <c r="E217" s="6"/>
      <c r="F217" s="6"/>
      <c r="G217" s="34"/>
    </row>
    <row r="218" spans="1:7" s="35" customFormat="1" ht="15.75">
      <c r="A218" s="23"/>
      <c r="B218" s="18"/>
      <c r="C218" s="18"/>
      <c r="D218" s="18"/>
      <c r="E218" s="6"/>
      <c r="F218" s="6"/>
      <c r="G218" s="34"/>
    </row>
    <row r="219" spans="1:7" s="35" customFormat="1" ht="15.75">
      <c r="A219" s="23"/>
      <c r="B219" s="18"/>
      <c r="C219" s="18"/>
      <c r="D219" s="18"/>
      <c r="E219" s="6"/>
      <c r="F219" s="6"/>
      <c r="G219" s="34"/>
    </row>
  </sheetData>
  <sheetProtection/>
  <mergeCells count="12">
    <mergeCell ref="A60:E60"/>
    <mergeCell ref="E6:E10"/>
    <mergeCell ref="A4:B4"/>
    <mergeCell ref="C6:D6"/>
    <mergeCell ref="A6:A10"/>
    <mergeCell ref="B6:B10"/>
    <mergeCell ref="C7:C10"/>
    <mergeCell ref="D7:D10"/>
    <mergeCell ref="A1:D1"/>
    <mergeCell ref="A2:D2"/>
    <mergeCell ref="A3:D3"/>
    <mergeCell ref="A12:E12"/>
  </mergeCells>
  <printOptions horizontalCentered="1" verticalCentered="1"/>
  <pageMargins left="0.5511811023622047" right="0.1968503937007874" top="0.1968503937007874" bottom="0.11811023622047245" header="0.1968503937007874" footer="0.15748031496062992"/>
  <pageSetup fitToHeight="3" horizontalDpi="600" verticalDpi="600" orientation="landscape" paperSize="9" scale="70" r:id="rId1"/>
  <rowBreaks count="2" manualBreakCount="2">
    <brk id="43" max="4" man="1"/>
    <brk id="59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E7:E27"/>
  <sheetViews>
    <sheetView zoomScalePageLayoutView="0" workbookViewId="0" topLeftCell="A1">
      <selection activeCell="E7" sqref="E7:E27"/>
    </sheetView>
  </sheetViews>
  <sheetFormatPr defaultColWidth="9.00390625" defaultRowHeight="12.75"/>
  <cols>
    <col min="5" max="5" width="21.125" style="0" customWidth="1"/>
  </cols>
  <sheetData>
    <row r="7" ht="12.75">
      <c r="E7" s="100"/>
    </row>
    <row r="8" ht="12.75">
      <c r="E8" s="100"/>
    </row>
    <row r="9" ht="12.75">
      <c r="E9" s="100"/>
    </row>
    <row r="10" ht="12.75">
      <c r="E10" s="100"/>
    </row>
    <row r="11" ht="12.75">
      <c r="E11" s="100"/>
    </row>
    <row r="12" ht="12.75">
      <c r="E12" s="100"/>
    </row>
    <row r="13" ht="12.75">
      <c r="E13" s="100"/>
    </row>
    <row r="14" ht="12.75">
      <c r="E14" s="100"/>
    </row>
    <row r="15" ht="12.75">
      <c r="E15" s="100"/>
    </row>
    <row r="16" ht="12.75">
      <c r="E16" s="100"/>
    </row>
    <row r="17" ht="12.75">
      <c r="E17" s="100"/>
    </row>
    <row r="18" ht="12.75">
      <c r="E18" s="100"/>
    </row>
    <row r="19" ht="12.75">
      <c r="E19" s="100"/>
    </row>
    <row r="20" ht="12.75">
      <c r="E20" s="100"/>
    </row>
    <row r="21" ht="12.75">
      <c r="E21" s="100"/>
    </row>
    <row r="22" ht="12.75">
      <c r="E22" s="100"/>
    </row>
    <row r="23" ht="12.75">
      <c r="E23" s="100"/>
    </row>
    <row r="24" ht="12.75">
      <c r="E24" s="100"/>
    </row>
    <row r="25" ht="12.75">
      <c r="E25" s="100"/>
    </row>
    <row r="26" ht="12.75">
      <c r="E26" s="100"/>
    </row>
    <row r="27" ht="12.75">
      <c r="E27" s="10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shme</dc:creator>
  <cp:keywords/>
  <dc:description/>
  <cp:lastModifiedBy>Пьянникова Светлана Александровна</cp:lastModifiedBy>
  <cp:lastPrinted>2019-05-13T09:10:50Z</cp:lastPrinted>
  <dcterms:created xsi:type="dcterms:W3CDTF">2008-12-02T11:30:03Z</dcterms:created>
  <dcterms:modified xsi:type="dcterms:W3CDTF">2019-05-13T09:10:52Z</dcterms:modified>
  <cp:category/>
  <cp:version/>
  <cp:contentType/>
  <cp:contentStatus/>
</cp:coreProperties>
</file>