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215" windowHeight="6885" activeTab="0"/>
  </bookViews>
  <sheets>
    <sheet name="В разрезе подпрограмм" sheetId="1" r:id="rId1"/>
  </sheets>
  <definedNames>
    <definedName name="_xlnm.Print_Titles" localSheetId="0">'В разрезе подпрограмм'!$B:$B,'В разрезе подпрограмм'!$4:$4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<sst xmlns="http://schemas.openxmlformats.org/spreadsheetml/2006/main" count="110" uniqueCount="110">
  <si>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государственной программы Липецкой области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</si>
  <si>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</si>
  <si>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</si>
  <si>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</si>
  <si>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</si>
  <si>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</si>
  <si>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</si>
  <si>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</si>
  <si>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</si>
  <si>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</si>
  <si>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</si>
  <si>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</si>
  <si>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</si>
  <si>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Подпрограмма 6 "Повышение мобильности трудовых ресурсов"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</si>
  <si>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</si>
  <si>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</si>
  <si>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</si>
  <si>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</si>
  <si>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</si>
  <si>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</si>
  <si>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</si>
  <si>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</si>
  <si>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</si>
  <si>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</si>
  <si>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</si>
  <si>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</si>
  <si>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</si>
  <si>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</si>
  <si>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</si>
  <si>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</si>
  <si>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</si>
  <si>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</si>
  <si>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</si>
  <si>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</si>
  <si>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</si>
  <si>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</si>
  <si>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</si>
  <si>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</si>
  <si>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</si>
  <si>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</si>
  <si>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</si>
  <si>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</si>
  <si>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</si>
  <si>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</si>
  <si>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</si>
  <si>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</si>
  <si>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</si>
  <si>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</si>
  <si>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</si>
  <si>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</si>
  <si>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</si>
  <si>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</si>
  <si>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</si>
  <si>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</si>
  <si>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</si>
  <si>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</si>
  <si>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</si>
  <si>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</si>
  <si>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</si>
  <si>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</si>
  <si>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</si>
  <si>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</si>
  <si>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</si>
  <si>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</si>
  <si>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</si>
  <si>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</si>
  <si>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</si>
  <si>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</si>
  <si>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</si>
  <si>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</si>
  <si>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</si>
  <si>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</si>
  <si>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</si>
  <si>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</si>
  <si>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</si>
  <si>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</si>
  <si>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</si>
  <si>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</si>
  <si>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3 "Расширение использования природного газа в качестве моторного топлива в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</si>
  <si>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</si>
  <si>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</si>
  <si>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</si>
  <si>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</si>
  <si>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</si>
  <si>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</si>
  <si>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</si>
  <si>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</si>
  <si>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</si>
  <si>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</si>
  <si>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</si>
  <si>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</si>
  <si>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</si>
  <si>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</si>
  <si>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</si>
  <si>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</si>
  <si>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</si>
  <si>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</si>
  <si>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</si>
  <si>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</si>
  <si>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</si>
  <si>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госпрограммам</t>
  </si>
  <si>
    <t xml:space="preserve">Исполнение за 1 полугодие 2017 года
</t>
  </si>
  <si>
    <t xml:space="preserve">Исполнение за 1 полугодие 2018 года
</t>
  </si>
  <si>
    <t>Справка по исполнению государственных программ Липецкой области и подпрограмм
 за I полугодие 2018 г. в сравнении с аналогичным периодом прошлого года</t>
  </si>
  <si>
    <t>отклонение</t>
  </si>
  <si>
    <t>Подпрограмма 5 "Создание современной образовательной среды для школьников"</t>
  </si>
  <si>
    <t>Подпрограмма А "Развитие сельского хозяйства и регулирование рынков сельскохозяйственной продукции, сырья и продовольствия Липецкой области"</t>
  </si>
  <si>
    <t>Государственная программа Липецкой области "Формирование современной городской среды Липецкой области"</t>
  </si>
  <si>
    <t>Подпрограмма 1 "Развитие благоустройства территорий муниципальных образований Липецкой области"</t>
  </si>
  <si>
    <t>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</si>
</sst>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>
      <alignment horizontal="left" vertical="center" wrapText="1" inden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FF6347"/>
      <rgbColor rgb="00FFFF00"/>
      <rgbColor rgb="00DAA52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09" sqref="D109"/>
    </sheetView>
  </sheetViews>
  <sheetFormatPr defaultColWidth="10.140625" defaultRowHeight="14.25" customHeight="1"/>
  <cols>
    <col min="1" max="1" width="63.00390625" style="28" customWidth="1"/>
    <col min="2" max="2" width="14.28125" style="7" customWidth="1"/>
    <col min="3" max="3" width="13.8515625" style="7" customWidth="1"/>
    <col min="4" max="4" width="14.8515625" style="0" customWidth="1"/>
    <col min="5" max="5" width="15.57421875" style="0" customWidth="1"/>
    <col min="6" max="6" width="9.140625" style="0" customWidth="1"/>
  </cols>
  <sheetData>
    <row r="1" spans="1:3" ht="1.5" customHeight="1">
      <c r="A1" s="26"/>
      <c r="B1" s="5"/>
      <c r="C1" s="5"/>
    </row>
    <row r="2" spans="1:4" ht="48" customHeight="1">
      <c r="A2" s="31" t="s">
        <v>103</v>
      </c>
      <c r="B2" s="31"/>
      <c r="C2" s="31"/>
      <c r="D2" s="31"/>
    </row>
    <row r="3" spans="1:4" ht="15" customHeight="1">
      <c r="A3" s="18"/>
      <c r="B3" s="18"/>
      <c r="C3" s="18"/>
      <c r="D3" s="20" t="s">
        <v>109</v>
      </c>
    </row>
    <row r="4" spans="1:4" s="1" customFormat="1" ht="78" customHeight="1">
      <c r="A4" s="21" t="s">
        <v>0</v>
      </c>
      <c r="B4" s="21" t="s">
        <v>101</v>
      </c>
      <c r="C4" s="21" t="s">
        <v>102</v>
      </c>
      <c r="D4" s="21" t="s">
        <v>104</v>
      </c>
    </row>
    <row r="5" spans="1:4" ht="0.75" customHeight="1">
      <c r="A5" s="8"/>
      <c r="B5" s="9"/>
      <c r="C5" s="9"/>
      <c r="D5" s="9"/>
    </row>
    <row r="6" spans="1:5" s="2" customFormat="1" ht="24" customHeight="1">
      <c r="A6" s="10" t="s">
        <v>100</v>
      </c>
      <c r="B6" s="11">
        <f>B7+B15+B20+B29+B32+B38+B42+B47+B54+B61+B64+B69+B72+B83+B87+B90+B96+B99+B104</f>
        <v>17129651.914000005</v>
      </c>
      <c r="C6" s="22">
        <f>+C7+C15+C20+C29+C32+C38+C42+C47+C54+C61+C64+C69+C72+C83+C87+C90+C96+C99+C104+C108</f>
        <v>18722808.899999995</v>
      </c>
      <c r="D6" s="11">
        <f>C6-B6</f>
        <v>1593156.9859999903</v>
      </c>
      <c r="E6" s="3"/>
    </row>
    <row r="7" spans="1:4" s="2" customFormat="1" ht="48.75" customHeight="1">
      <c r="A7" s="12" t="s">
        <v>1</v>
      </c>
      <c r="B7" s="11">
        <f>B8+B9+B10+B11+B12+B13+B14</f>
        <v>2890165.724</v>
      </c>
      <c r="C7" s="23">
        <f>C8+C9+C10+C11+C12+C13+C14</f>
        <v>3225476.4999999995</v>
      </c>
      <c r="D7" s="11">
        <f aca="true" t="shared" si="0" ref="D7:D70">C7-B7</f>
        <v>335310.7759999996</v>
      </c>
    </row>
    <row r="8" spans="1:4" s="2" customFormat="1" ht="36" customHeight="1">
      <c r="A8" s="13" t="s">
        <v>2</v>
      </c>
      <c r="B8" s="14">
        <v>1073822.086</v>
      </c>
      <c r="C8" s="24">
        <v>1194253.9</v>
      </c>
      <c r="D8" s="11">
        <f t="shared" si="0"/>
        <v>120431.81400000001</v>
      </c>
    </row>
    <row r="9" spans="1:4" s="2" customFormat="1" ht="49.5" customHeight="1">
      <c r="A9" s="15" t="s">
        <v>3</v>
      </c>
      <c r="B9" s="14">
        <v>705671.792</v>
      </c>
      <c r="C9" s="24">
        <v>814368.2</v>
      </c>
      <c r="D9" s="11">
        <f t="shared" si="0"/>
        <v>108696.40799999994</v>
      </c>
    </row>
    <row r="10" spans="1:4" s="2" customFormat="1" ht="81" customHeight="1">
      <c r="A10" s="15" t="s">
        <v>4</v>
      </c>
      <c r="B10" s="14">
        <v>1351.335</v>
      </c>
      <c r="C10" s="24">
        <v>4891.9</v>
      </c>
      <c r="D10" s="11">
        <f t="shared" si="0"/>
        <v>3540.5649999999996</v>
      </c>
    </row>
    <row r="11" spans="1:5" s="2" customFormat="1" ht="33.75" customHeight="1">
      <c r="A11" s="16" t="s">
        <v>5</v>
      </c>
      <c r="B11" s="14">
        <v>883134.2</v>
      </c>
      <c r="C11" s="24">
        <v>940895.4</v>
      </c>
      <c r="D11" s="11">
        <f t="shared" si="0"/>
        <v>57761.20000000007</v>
      </c>
      <c r="E11" s="3"/>
    </row>
    <row r="12" spans="1:5" s="2" customFormat="1" ht="33.75" customHeight="1">
      <c r="A12" s="16" t="s">
        <v>6</v>
      </c>
      <c r="B12" s="14">
        <v>12728.6</v>
      </c>
      <c r="C12" s="24">
        <v>51096.9</v>
      </c>
      <c r="D12" s="11">
        <f t="shared" si="0"/>
        <v>38368.3</v>
      </c>
      <c r="E12" s="3"/>
    </row>
    <row r="13" spans="1:5" s="2" customFormat="1" ht="24.75" customHeight="1">
      <c r="A13" s="16" t="s">
        <v>7</v>
      </c>
      <c r="B13" s="14">
        <v>20151.2</v>
      </c>
      <c r="C13" s="24">
        <v>21047.9</v>
      </c>
      <c r="D13" s="11">
        <f t="shared" si="0"/>
        <v>896.7000000000007</v>
      </c>
      <c r="E13" s="3"/>
    </row>
    <row r="14" spans="1:4" s="2" customFormat="1" ht="30.75" customHeight="1">
      <c r="A14" s="15" t="s">
        <v>8</v>
      </c>
      <c r="B14" s="14">
        <v>193306.511</v>
      </c>
      <c r="C14" s="24">
        <v>198922.3</v>
      </c>
      <c r="D14" s="11">
        <f t="shared" si="0"/>
        <v>5615.78899999999</v>
      </c>
    </row>
    <row r="15" spans="1:4" s="2" customFormat="1" ht="42" customHeight="1">
      <c r="A15" s="12" t="s">
        <v>9</v>
      </c>
      <c r="B15" s="11">
        <f>B16+B17+B18+B19</f>
        <v>111286.806</v>
      </c>
      <c r="C15" s="23">
        <f>C16+C17+C18+C19</f>
        <v>116491.40000000001</v>
      </c>
      <c r="D15" s="11">
        <f t="shared" si="0"/>
        <v>5204.594000000012</v>
      </c>
    </row>
    <row r="16" spans="1:4" s="2" customFormat="1" ht="33" customHeight="1">
      <c r="A16" s="15" t="s">
        <v>10</v>
      </c>
      <c r="B16" s="14">
        <v>99535.406</v>
      </c>
      <c r="C16" s="24">
        <v>104199.1</v>
      </c>
      <c r="D16" s="11">
        <f t="shared" si="0"/>
        <v>4663.694000000003</v>
      </c>
    </row>
    <row r="17" spans="1:5" s="2" customFormat="1" ht="33" customHeight="1">
      <c r="A17" s="16" t="s">
        <v>11</v>
      </c>
      <c r="B17" s="14">
        <v>6338.9</v>
      </c>
      <c r="C17" s="24">
        <v>26.5</v>
      </c>
      <c r="D17" s="11">
        <f t="shared" si="0"/>
        <v>-6312.4</v>
      </c>
      <c r="E17" s="3"/>
    </row>
    <row r="18" spans="1:5" s="2" customFormat="1" ht="24.75" customHeight="1">
      <c r="A18" s="16" t="s">
        <v>12</v>
      </c>
      <c r="B18" s="14">
        <v>5309</v>
      </c>
      <c r="C18" s="24">
        <v>6344.3</v>
      </c>
      <c r="D18" s="11">
        <f t="shared" si="0"/>
        <v>1035.3000000000002</v>
      </c>
      <c r="E18" s="3"/>
    </row>
    <row r="19" spans="1:4" s="2" customFormat="1" ht="33.75" customHeight="1">
      <c r="A19" s="15" t="s">
        <v>13</v>
      </c>
      <c r="B19" s="14">
        <v>103.5</v>
      </c>
      <c r="C19" s="24">
        <v>5921.5</v>
      </c>
      <c r="D19" s="11">
        <f t="shared" si="0"/>
        <v>5818</v>
      </c>
    </row>
    <row r="20" spans="1:4" s="2" customFormat="1" ht="36" customHeight="1">
      <c r="A20" s="12" t="s">
        <v>14</v>
      </c>
      <c r="B20" s="11">
        <f>B21+B22+B23+B24+B25+B26+B27+B28</f>
        <v>1614488.2829999998</v>
      </c>
      <c r="C20" s="23">
        <f>C21+C22+C23+C24+C25+C26+C27+C28</f>
        <v>1901194.2000000002</v>
      </c>
      <c r="D20" s="11">
        <f t="shared" si="0"/>
        <v>286705.91700000037</v>
      </c>
    </row>
    <row r="21" spans="1:4" s="2" customFormat="1" ht="51" customHeight="1">
      <c r="A21" s="15" t="s">
        <v>15</v>
      </c>
      <c r="B21" s="14">
        <v>190809.517</v>
      </c>
      <c r="C21" s="24">
        <v>257384.1</v>
      </c>
      <c r="D21" s="11">
        <f t="shared" si="0"/>
        <v>66574.58300000001</v>
      </c>
    </row>
    <row r="22" spans="1:5" s="2" customFormat="1" ht="69" customHeight="1">
      <c r="A22" s="16" t="s">
        <v>16</v>
      </c>
      <c r="B22" s="14">
        <v>894818.9</v>
      </c>
      <c r="C22" s="24">
        <v>1078695.6</v>
      </c>
      <c r="D22" s="11">
        <f t="shared" si="0"/>
        <v>183876.70000000007</v>
      </c>
      <c r="E22" s="3"/>
    </row>
    <row r="23" spans="1:5" s="2" customFormat="1" ht="24.75" customHeight="1">
      <c r="A23" s="16" t="s">
        <v>17</v>
      </c>
      <c r="B23" s="14">
        <v>58395.7</v>
      </c>
      <c r="C23" s="24">
        <v>52281.7</v>
      </c>
      <c r="D23" s="11">
        <f t="shared" si="0"/>
        <v>-6114</v>
      </c>
      <c r="E23" s="3"/>
    </row>
    <row r="24" spans="1:4" s="2" customFormat="1" ht="29.25" customHeight="1">
      <c r="A24" s="15" t="s">
        <v>18</v>
      </c>
      <c r="B24" s="14">
        <v>94114.832</v>
      </c>
      <c r="C24" s="24">
        <v>102390.7</v>
      </c>
      <c r="D24" s="11">
        <f t="shared" si="0"/>
        <v>8275.868000000002</v>
      </c>
    </row>
    <row r="25" spans="1:4" s="2" customFormat="1" ht="30" customHeight="1">
      <c r="A25" s="15" t="s">
        <v>19</v>
      </c>
      <c r="B25" s="14">
        <v>45061.238</v>
      </c>
      <c r="C25" s="24">
        <v>50697.6</v>
      </c>
      <c r="D25" s="11">
        <f t="shared" si="0"/>
        <v>5636.362000000001</v>
      </c>
    </row>
    <row r="26" spans="1:4" s="2" customFormat="1" ht="30" customHeight="1">
      <c r="A26" s="15" t="s">
        <v>20</v>
      </c>
      <c r="B26" s="14">
        <v>87801.8</v>
      </c>
      <c r="C26" s="24">
        <v>72441.1</v>
      </c>
      <c r="D26" s="11">
        <f t="shared" si="0"/>
        <v>-15360.699999999997</v>
      </c>
    </row>
    <row r="27" spans="1:4" s="2" customFormat="1" ht="30" customHeight="1">
      <c r="A27" s="15" t="s">
        <v>21</v>
      </c>
      <c r="B27" s="14">
        <v>233714.551</v>
      </c>
      <c r="C27" s="24">
        <v>271479.9</v>
      </c>
      <c r="D27" s="11">
        <f t="shared" si="0"/>
        <v>37765.34900000002</v>
      </c>
    </row>
    <row r="28" spans="1:4" s="2" customFormat="1" ht="30" customHeight="1">
      <c r="A28" s="15" t="s">
        <v>22</v>
      </c>
      <c r="B28" s="14">
        <v>9771.745</v>
      </c>
      <c r="C28" s="24">
        <v>15823.5</v>
      </c>
      <c r="D28" s="11">
        <f t="shared" si="0"/>
        <v>6051.754999999999</v>
      </c>
    </row>
    <row r="29" spans="1:4" s="2" customFormat="1" ht="30" customHeight="1">
      <c r="A29" s="12" t="s">
        <v>23</v>
      </c>
      <c r="B29" s="11">
        <f>B30+B31</f>
        <v>232473.868</v>
      </c>
      <c r="C29" s="23">
        <f>C30+C31</f>
        <v>363018.30000000005</v>
      </c>
      <c r="D29" s="11">
        <f t="shared" si="0"/>
        <v>130544.43200000006</v>
      </c>
    </row>
    <row r="30" spans="1:5" s="2" customFormat="1" ht="32.25" customHeight="1">
      <c r="A30" s="16" t="s">
        <v>24</v>
      </c>
      <c r="B30" s="14">
        <v>151182.3</v>
      </c>
      <c r="C30" s="24">
        <v>276683.4</v>
      </c>
      <c r="D30" s="11">
        <f t="shared" si="0"/>
        <v>125501.10000000003</v>
      </c>
      <c r="E30" s="3"/>
    </row>
    <row r="31" spans="1:4" s="2" customFormat="1" ht="46.5" customHeight="1">
      <c r="A31" s="15" t="s">
        <v>25</v>
      </c>
      <c r="B31" s="14">
        <v>81291.568</v>
      </c>
      <c r="C31" s="24">
        <v>86334.9</v>
      </c>
      <c r="D31" s="11">
        <f t="shared" si="0"/>
        <v>5043.331999999995</v>
      </c>
    </row>
    <row r="32" spans="1:4" s="2" customFormat="1" ht="38.25" customHeight="1">
      <c r="A32" s="10" t="s">
        <v>26</v>
      </c>
      <c r="B32" s="11">
        <f>B33+B34+B35+B36</f>
        <v>5669919.364000001</v>
      </c>
      <c r="C32" s="23">
        <f>C33+C34+C35+C36+C37</f>
        <v>6166574.2</v>
      </c>
      <c r="D32" s="11">
        <f t="shared" si="0"/>
        <v>496654.8359999992</v>
      </c>
    </row>
    <row r="33" spans="1:4" s="2" customFormat="1" ht="32.25" customHeight="1">
      <c r="A33" s="15" t="s">
        <v>27</v>
      </c>
      <c r="B33" s="14">
        <v>4965862.2</v>
      </c>
      <c r="C33" s="24">
        <v>5370502.1</v>
      </c>
      <c r="D33" s="11">
        <f t="shared" si="0"/>
        <v>404639.89999999944</v>
      </c>
    </row>
    <row r="34" spans="1:4" s="2" customFormat="1" ht="49.5" customHeight="1">
      <c r="A34" s="15" t="s">
        <v>28</v>
      </c>
      <c r="B34" s="14">
        <v>632710.16</v>
      </c>
      <c r="C34" s="24">
        <v>700114.3</v>
      </c>
      <c r="D34" s="11">
        <f t="shared" si="0"/>
        <v>67404.14000000001</v>
      </c>
    </row>
    <row r="35" spans="1:4" s="2" customFormat="1" ht="47.25" customHeight="1">
      <c r="A35" s="15" t="s">
        <v>29</v>
      </c>
      <c r="B35" s="14">
        <v>38994.541</v>
      </c>
      <c r="C35" s="24">
        <v>43262.7</v>
      </c>
      <c r="D35" s="11">
        <f t="shared" si="0"/>
        <v>4268.159</v>
      </c>
    </row>
    <row r="36" spans="1:4" s="2" customFormat="1" ht="31.5" customHeight="1">
      <c r="A36" s="15" t="s">
        <v>30</v>
      </c>
      <c r="B36" s="14">
        <v>32352.463</v>
      </c>
      <c r="C36" s="24">
        <v>30224.4</v>
      </c>
      <c r="D36" s="11">
        <f t="shared" si="0"/>
        <v>-2128.0629999999983</v>
      </c>
    </row>
    <row r="37" spans="1:4" s="2" customFormat="1" ht="31.5" customHeight="1">
      <c r="A37" s="16" t="s">
        <v>105</v>
      </c>
      <c r="B37" s="14">
        <v>0</v>
      </c>
      <c r="C37" s="24">
        <v>22470.7</v>
      </c>
      <c r="D37" s="11">
        <f t="shared" si="0"/>
        <v>22470.7</v>
      </c>
    </row>
    <row r="38" spans="1:4" s="4" customFormat="1" ht="34.5" customHeight="1">
      <c r="A38" s="17" t="s">
        <v>31</v>
      </c>
      <c r="B38" s="11">
        <f>B39+B40+B41</f>
        <v>407511.252</v>
      </c>
      <c r="C38" s="23">
        <f>C39+C40+C41</f>
        <v>428979.7</v>
      </c>
      <c r="D38" s="11">
        <f t="shared" si="0"/>
        <v>21468.448000000033</v>
      </c>
    </row>
    <row r="39" spans="1:4" s="2" customFormat="1" ht="30.75" customHeight="1">
      <c r="A39" s="15" t="s">
        <v>32</v>
      </c>
      <c r="B39" s="14">
        <v>324791.752</v>
      </c>
      <c r="C39" s="24">
        <v>350193.1</v>
      </c>
      <c r="D39" s="11">
        <f t="shared" si="0"/>
        <v>25401.347999999998</v>
      </c>
    </row>
    <row r="40" spans="1:5" s="2" customFormat="1" ht="24.75" customHeight="1">
      <c r="A40" s="16" t="s">
        <v>33</v>
      </c>
      <c r="B40" s="14">
        <v>30608.1</v>
      </c>
      <c r="C40" s="24">
        <v>22533.7</v>
      </c>
      <c r="D40" s="11">
        <f t="shared" si="0"/>
        <v>-8074.399999999998</v>
      </c>
      <c r="E40" s="3"/>
    </row>
    <row r="41" spans="1:4" s="2" customFormat="1" ht="47.25" customHeight="1">
      <c r="A41" s="15" t="s">
        <v>34</v>
      </c>
      <c r="B41" s="14">
        <v>52111.4</v>
      </c>
      <c r="C41" s="24">
        <v>56252.9</v>
      </c>
      <c r="D41" s="11">
        <f t="shared" si="0"/>
        <v>4141.5</v>
      </c>
    </row>
    <row r="42" spans="1:4" s="4" customFormat="1" ht="48.75" customHeight="1">
      <c r="A42" s="17" t="s">
        <v>35</v>
      </c>
      <c r="B42" s="11">
        <f>B43+B44+B45+B46</f>
        <v>25390</v>
      </c>
      <c r="C42" s="23">
        <f>C43+C44+C45+C46</f>
        <v>37513.2</v>
      </c>
      <c r="D42" s="11">
        <f t="shared" si="0"/>
        <v>12123.199999999997</v>
      </c>
    </row>
    <row r="43" spans="1:5" s="2" customFormat="1" ht="33" customHeight="1">
      <c r="A43" s="16" t="s">
        <v>36</v>
      </c>
      <c r="B43" s="14">
        <v>25390</v>
      </c>
      <c r="C43" s="24">
        <v>19220</v>
      </c>
      <c r="D43" s="11">
        <f t="shared" si="0"/>
        <v>-6170</v>
      </c>
      <c r="E43" s="3"/>
    </row>
    <row r="44" spans="1:4" s="2" customFormat="1" ht="31.5" customHeight="1">
      <c r="A44" s="15" t="s">
        <v>37</v>
      </c>
      <c r="B44" s="14">
        <v>0</v>
      </c>
      <c r="C44" s="24">
        <v>18293.2</v>
      </c>
      <c r="D44" s="11">
        <f t="shared" si="0"/>
        <v>18293.2</v>
      </c>
    </row>
    <row r="45" spans="1:4" s="2" customFormat="1" ht="34.5" customHeight="1">
      <c r="A45" s="15" t="s">
        <v>38</v>
      </c>
      <c r="B45" s="14">
        <v>0</v>
      </c>
      <c r="C45" s="24">
        <v>0</v>
      </c>
      <c r="D45" s="11">
        <f t="shared" si="0"/>
        <v>0</v>
      </c>
    </row>
    <row r="46" spans="1:4" s="2" customFormat="1" ht="33.75" customHeight="1">
      <c r="A46" s="15" t="s">
        <v>39</v>
      </c>
      <c r="B46" s="14">
        <v>0</v>
      </c>
      <c r="C46" s="24">
        <v>0</v>
      </c>
      <c r="D46" s="11">
        <f t="shared" si="0"/>
        <v>0</v>
      </c>
    </row>
    <row r="47" spans="1:4" s="2" customFormat="1" ht="48.75" customHeight="1">
      <c r="A47" s="12" t="s">
        <v>40</v>
      </c>
      <c r="B47" s="11">
        <f>B48+B49+B50+B51+B52+B53</f>
        <v>802377.934</v>
      </c>
      <c r="C47" s="23">
        <f>C48+C49+C50+C51+C52+C53</f>
        <v>731217</v>
      </c>
      <c r="D47" s="11">
        <f t="shared" si="0"/>
        <v>-71160.93400000001</v>
      </c>
    </row>
    <row r="48" spans="1:4" s="2" customFormat="1" ht="24.75" customHeight="1">
      <c r="A48" s="15" t="s">
        <v>41</v>
      </c>
      <c r="B48" s="14">
        <v>48151.62</v>
      </c>
      <c r="C48" s="24">
        <v>56388.9</v>
      </c>
      <c r="D48" s="11">
        <f t="shared" si="0"/>
        <v>8237.279999999999</v>
      </c>
    </row>
    <row r="49" spans="1:4" s="2" customFormat="1" ht="24.75" customHeight="1">
      <c r="A49" s="15" t="s">
        <v>42</v>
      </c>
      <c r="B49" s="14">
        <v>39072.485</v>
      </c>
      <c r="C49" s="24">
        <v>32089.7</v>
      </c>
      <c r="D49" s="11">
        <f t="shared" si="0"/>
        <v>-6982.785</v>
      </c>
    </row>
    <row r="50" spans="1:4" s="2" customFormat="1" ht="28.5" customHeight="1">
      <c r="A50" s="15" t="s">
        <v>43</v>
      </c>
      <c r="B50" s="14">
        <v>72619.973</v>
      </c>
      <c r="C50" s="24">
        <v>122662.5</v>
      </c>
      <c r="D50" s="11">
        <f t="shared" si="0"/>
        <v>50042.527</v>
      </c>
    </row>
    <row r="51" spans="1:4" s="2" customFormat="1" ht="29.25" customHeight="1">
      <c r="A51" s="15" t="s">
        <v>44</v>
      </c>
      <c r="B51" s="14">
        <v>65033.012</v>
      </c>
      <c r="C51" s="24">
        <v>19384</v>
      </c>
      <c r="D51" s="11">
        <f t="shared" si="0"/>
        <v>-45649.012</v>
      </c>
    </row>
    <row r="52" spans="1:4" s="2" customFormat="1" ht="54.75" customHeight="1">
      <c r="A52" s="15" t="s">
        <v>45</v>
      </c>
      <c r="B52" s="14">
        <v>138609.984</v>
      </c>
      <c r="C52" s="24">
        <v>108984.5</v>
      </c>
      <c r="D52" s="11">
        <f t="shared" si="0"/>
        <v>-29625.483999999997</v>
      </c>
    </row>
    <row r="53" spans="1:4" s="2" customFormat="1" ht="50.25" customHeight="1">
      <c r="A53" s="15" t="s">
        <v>46</v>
      </c>
      <c r="B53" s="14">
        <v>438890.86</v>
      </c>
      <c r="C53" s="24">
        <v>391707.4</v>
      </c>
      <c r="D53" s="11">
        <f t="shared" si="0"/>
        <v>-47183.45999999996</v>
      </c>
    </row>
    <row r="54" spans="1:4" s="2" customFormat="1" ht="50.25" customHeight="1">
      <c r="A54" s="12" t="s">
        <v>47</v>
      </c>
      <c r="B54" s="11">
        <v>316215.228</v>
      </c>
      <c r="C54" s="23">
        <f>SUM(C55:C60)</f>
        <v>342304</v>
      </c>
      <c r="D54" s="11">
        <f t="shared" si="0"/>
        <v>26088.771999999997</v>
      </c>
    </row>
    <row r="55" spans="1:5" s="2" customFormat="1" ht="33.75" customHeight="1">
      <c r="A55" s="16" t="s">
        <v>48</v>
      </c>
      <c r="B55" s="14">
        <v>9643.4</v>
      </c>
      <c r="C55" s="24">
        <v>10546.7</v>
      </c>
      <c r="D55" s="11">
        <f t="shared" si="0"/>
        <v>903.3000000000011</v>
      </c>
      <c r="E55" s="3"/>
    </row>
    <row r="56" spans="1:4" s="2" customFormat="1" ht="36" customHeight="1">
      <c r="A56" s="15" t="s">
        <v>49</v>
      </c>
      <c r="B56" s="14">
        <v>222.49200000000002</v>
      </c>
      <c r="C56" s="24">
        <v>261.2</v>
      </c>
      <c r="D56" s="11">
        <f t="shared" si="0"/>
        <v>38.70799999999997</v>
      </c>
    </row>
    <row r="57" spans="1:4" s="2" customFormat="1" ht="33.75" customHeight="1">
      <c r="A57" s="16" t="s">
        <v>50</v>
      </c>
      <c r="B57" s="14">
        <v>0</v>
      </c>
      <c r="C57" s="24">
        <v>5567.4</v>
      </c>
      <c r="D57" s="11">
        <f t="shared" si="0"/>
        <v>5567.4</v>
      </c>
    </row>
    <row r="58" spans="1:4" s="2" customFormat="1" ht="31.5" customHeight="1">
      <c r="A58" s="15" t="s">
        <v>51</v>
      </c>
      <c r="B58" s="14">
        <v>0</v>
      </c>
      <c r="C58" s="24">
        <v>2019</v>
      </c>
      <c r="D58" s="11">
        <f t="shared" si="0"/>
        <v>2019</v>
      </c>
    </row>
    <row r="59" spans="1:5" s="2" customFormat="1" ht="30.75" customHeight="1">
      <c r="A59" s="16" t="s">
        <v>52</v>
      </c>
      <c r="B59" s="14">
        <v>77000.6</v>
      </c>
      <c r="C59" s="24">
        <v>84309.7</v>
      </c>
      <c r="D59" s="11">
        <f t="shared" si="0"/>
        <v>7309.099999999991</v>
      </c>
      <c r="E59" s="3"/>
    </row>
    <row r="60" spans="1:5" s="2" customFormat="1" ht="30.75" customHeight="1">
      <c r="A60" s="16" t="s">
        <v>53</v>
      </c>
      <c r="B60" s="14">
        <v>229348.7</v>
      </c>
      <c r="C60" s="24">
        <v>239600</v>
      </c>
      <c r="D60" s="11">
        <f t="shared" si="0"/>
        <v>10251.299999999988</v>
      </c>
      <c r="E60" s="3"/>
    </row>
    <row r="61" spans="1:4" s="2" customFormat="1" ht="37.5" customHeight="1">
      <c r="A61" s="12" t="s">
        <v>54</v>
      </c>
      <c r="B61" s="11">
        <f>B62+B63</f>
        <v>159987.52300000002</v>
      </c>
      <c r="C61" s="23">
        <f>C62+C63</f>
        <v>179239.7</v>
      </c>
      <c r="D61" s="11">
        <f t="shared" si="0"/>
        <v>19252.176999999996</v>
      </c>
    </row>
    <row r="62" spans="1:5" s="2" customFormat="1" ht="50.25" customHeight="1">
      <c r="A62" s="16" t="s">
        <v>55</v>
      </c>
      <c r="B62" s="14">
        <v>44094.9</v>
      </c>
      <c r="C62" s="24">
        <v>62999.3</v>
      </c>
      <c r="D62" s="11">
        <f t="shared" si="0"/>
        <v>18904.4</v>
      </c>
      <c r="E62" s="3"/>
    </row>
    <row r="63" spans="1:4" s="2" customFormat="1" ht="66" customHeight="1">
      <c r="A63" s="15" t="s">
        <v>56</v>
      </c>
      <c r="B63" s="14">
        <v>115892.623</v>
      </c>
      <c r="C63" s="24">
        <v>116240.4</v>
      </c>
      <c r="D63" s="11">
        <f t="shared" si="0"/>
        <v>347.7769999999873</v>
      </c>
    </row>
    <row r="64" spans="1:4" s="2" customFormat="1" ht="45.75" customHeight="1">
      <c r="A64" s="12" t="s">
        <v>57</v>
      </c>
      <c r="B64" s="11">
        <v>34386.035</v>
      </c>
      <c r="C64" s="23">
        <f>C65+C66+C67+C68</f>
        <v>79910.70000000001</v>
      </c>
      <c r="D64" s="11">
        <f t="shared" si="0"/>
        <v>45524.66500000001</v>
      </c>
    </row>
    <row r="65" spans="1:4" s="2" customFormat="1" ht="34.5" customHeight="1">
      <c r="A65" s="15" t="s">
        <v>58</v>
      </c>
      <c r="B65" s="14">
        <v>10625.003</v>
      </c>
      <c r="C65" s="24">
        <v>32112.4</v>
      </c>
      <c r="D65" s="11">
        <f t="shared" si="0"/>
        <v>21487.397</v>
      </c>
    </row>
    <row r="66" spans="1:4" s="2" customFormat="1" ht="44.25" customHeight="1">
      <c r="A66" s="15" t="s">
        <v>59</v>
      </c>
      <c r="B66" s="14">
        <v>0</v>
      </c>
      <c r="C66" s="24">
        <v>0</v>
      </c>
      <c r="D66" s="11">
        <f t="shared" si="0"/>
        <v>0</v>
      </c>
    </row>
    <row r="67" spans="1:4" s="2" customFormat="1" ht="34.5" customHeight="1">
      <c r="A67" s="15" t="s">
        <v>60</v>
      </c>
      <c r="B67" s="14">
        <v>5208.8</v>
      </c>
      <c r="C67" s="24">
        <v>5248</v>
      </c>
      <c r="D67" s="11">
        <f t="shared" si="0"/>
        <v>39.19999999999982</v>
      </c>
    </row>
    <row r="68" spans="1:5" s="2" customFormat="1" ht="48.75" customHeight="1">
      <c r="A68" s="16" t="s">
        <v>61</v>
      </c>
      <c r="B68" s="14">
        <v>18552.2</v>
      </c>
      <c r="C68" s="24">
        <v>42550.3</v>
      </c>
      <c r="D68" s="11">
        <f t="shared" si="0"/>
        <v>23998.100000000002</v>
      </c>
      <c r="E68" s="3"/>
    </row>
    <row r="69" spans="1:4" s="2" customFormat="1" ht="53.25" customHeight="1">
      <c r="A69" s="12" t="s">
        <v>62</v>
      </c>
      <c r="B69" s="11">
        <f>B70+B71</f>
        <v>35597.8</v>
      </c>
      <c r="C69" s="23">
        <f>SUM(C70:C71)</f>
        <v>28452.5</v>
      </c>
      <c r="D69" s="11">
        <f t="shared" si="0"/>
        <v>-7145.300000000003</v>
      </c>
    </row>
    <row r="70" spans="1:5" s="2" customFormat="1" ht="30.75" customHeight="1">
      <c r="A70" s="16" t="s">
        <v>63</v>
      </c>
      <c r="B70" s="14">
        <v>35597.8</v>
      </c>
      <c r="C70" s="24">
        <v>27452.5</v>
      </c>
      <c r="D70" s="11">
        <f t="shared" si="0"/>
        <v>-8145.300000000003</v>
      </c>
      <c r="E70" s="3"/>
    </row>
    <row r="71" spans="1:4" s="2" customFormat="1" ht="31.5" customHeight="1">
      <c r="A71" s="15" t="s">
        <v>64</v>
      </c>
      <c r="B71" s="14">
        <v>0</v>
      </c>
      <c r="C71" s="24">
        <v>1000</v>
      </c>
      <c r="D71" s="11">
        <f aca="true" t="shared" si="1" ref="D71:D109">C71-B71</f>
        <v>1000</v>
      </c>
    </row>
    <row r="72" spans="1:4" s="2" customFormat="1" ht="62.25" customHeight="1">
      <c r="A72" s="12" t="s">
        <v>65</v>
      </c>
      <c r="B72" s="11">
        <f>B73+B74+B75+B76+B77+B78+B79+B80+B81</f>
        <v>539962.412</v>
      </c>
      <c r="C72" s="23">
        <f>SUM(C73:C82)</f>
        <v>751197.1000000001</v>
      </c>
      <c r="D72" s="11">
        <f t="shared" si="1"/>
        <v>211234.68800000008</v>
      </c>
    </row>
    <row r="73" spans="1:4" s="2" customFormat="1" ht="54.75" customHeight="1">
      <c r="A73" s="15" t="s">
        <v>66</v>
      </c>
      <c r="B73" s="14">
        <v>82269.456</v>
      </c>
      <c r="C73" s="24">
        <v>76092.7</v>
      </c>
      <c r="D73" s="11">
        <f t="shared" si="1"/>
        <v>-6176.7560000000085</v>
      </c>
    </row>
    <row r="74" spans="1:4" s="2" customFormat="1" ht="44.25" customHeight="1">
      <c r="A74" s="15" t="s">
        <v>67</v>
      </c>
      <c r="B74" s="14">
        <v>150284.593</v>
      </c>
      <c r="C74" s="24">
        <v>377725.9</v>
      </c>
      <c r="D74" s="11">
        <f t="shared" si="1"/>
        <v>227441.30700000003</v>
      </c>
    </row>
    <row r="75" spans="1:4" s="2" customFormat="1" ht="31.5" customHeight="1">
      <c r="A75" s="15" t="s">
        <v>68</v>
      </c>
      <c r="B75" s="14">
        <v>120.313</v>
      </c>
      <c r="C75" s="24">
        <v>278.8</v>
      </c>
      <c r="D75" s="11">
        <f t="shared" si="1"/>
        <v>158.48700000000002</v>
      </c>
    </row>
    <row r="76" spans="1:4" s="2" customFormat="1" ht="45.75" customHeight="1">
      <c r="A76" s="15" t="s">
        <v>69</v>
      </c>
      <c r="B76" s="14">
        <v>0</v>
      </c>
      <c r="C76" s="24">
        <v>46.8</v>
      </c>
      <c r="D76" s="11">
        <f t="shared" si="1"/>
        <v>46.8</v>
      </c>
    </row>
    <row r="77" spans="1:4" s="2" customFormat="1" ht="48.75" customHeight="1">
      <c r="A77" s="15" t="s">
        <v>70</v>
      </c>
      <c r="B77" s="14">
        <v>157079.191</v>
      </c>
      <c r="C77" s="24">
        <v>166512.9</v>
      </c>
      <c r="D77" s="11">
        <f t="shared" si="1"/>
        <v>9433.709000000003</v>
      </c>
    </row>
    <row r="78" spans="1:4" s="2" customFormat="1" ht="80.25" customHeight="1">
      <c r="A78" s="15" t="s">
        <v>71</v>
      </c>
      <c r="B78" s="14">
        <v>0</v>
      </c>
      <c r="C78" s="24">
        <v>1424.9</v>
      </c>
      <c r="D78" s="11">
        <f t="shared" si="1"/>
        <v>1424.9</v>
      </c>
    </row>
    <row r="79" spans="1:5" s="2" customFormat="1" ht="46.5" customHeight="1">
      <c r="A79" s="16" t="s">
        <v>72</v>
      </c>
      <c r="B79" s="14">
        <v>142764.2</v>
      </c>
      <c r="C79" s="24">
        <v>105970.3</v>
      </c>
      <c r="D79" s="11">
        <f t="shared" si="1"/>
        <v>-36793.90000000001</v>
      </c>
      <c r="E79" s="3"/>
    </row>
    <row r="80" spans="1:4" s="2" customFormat="1" ht="34.5" customHeight="1">
      <c r="A80" s="15" t="s">
        <v>73</v>
      </c>
      <c r="B80" s="14">
        <v>7350.400000000001</v>
      </c>
      <c r="C80" s="24">
        <v>11937.7</v>
      </c>
      <c r="D80" s="11">
        <f t="shared" si="1"/>
        <v>4587.3</v>
      </c>
    </row>
    <row r="81" spans="1:4" s="2" customFormat="1" ht="46.5" customHeight="1">
      <c r="A81" s="15" t="s">
        <v>74</v>
      </c>
      <c r="B81" s="14">
        <v>94.259</v>
      </c>
      <c r="C81" s="24">
        <v>78.8</v>
      </c>
      <c r="D81" s="11">
        <f t="shared" si="1"/>
        <v>-15.459000000000003</v>
      </c>
    </row>
    <row r="82" spans="1:4" s="2" customFormat="1" ht="46.5" customHeight="1">
      <c r="A82" s="19" t="s">
        <v>106</v>
      </c>
      <c r="B82" s="14">
        <v>0</v>
      </c>
      <c r="C82" s="24">
        <v>11128.3</v>
      </c>
      <c r="D82" s="11">
        <f t="shared" si="1"/>
        <v>11128.3</v>
      </c>
    </row>
    <row r="83" spans="1:4" s="2" customFormat="1" ht="30" customHeight="1">
      <c r="A83" s="12" t="s">
        <v>75</v>
      </c>
      <c r="B83" s="11">
        <f>B84+B85+B86</f>
        <v>1496438.842</v>
      </c>
      <c r="C83" s="23">
        <f>SUM(C84:C85)</f>
        <v>1561939.5999999999</v>
      </c>
      <c r="D83" s="11">
        <f t="shared" si="1"/>
        <v>65500.757999999914</v>
      </c>
    </row>
    <row r="84" spans="1:4" s="2" customFormat="1" ht="30.75" customHeight="1">
      <c r="A84" s="15" t="s">
        <v>76</v>
      </c>
      <c r="B84" s="14">
        <v>1128522.142</v>
      </c>
      <c r="C84" s="24">
        <v>1122528.4</v>
      </c>
      <c r="D84" s="11">
        <f t="shared" si="1"/>
        <v>-5993.742000000086</v>
      </c>
    </row>
    <row r="85" spans="1:5" s="2" customFormat="1" ht="31.5" customHeight="1">
      <c r="A85" s="16" t="s">
        <v>77</v>
      </c>
      <c r="B85" s="14">
        <v>355355.3</v>
      </c>
      <c r="C85" s="24">
        <v>439411.2</v>
      </c>
      <c r="D85" s="11">
        <f t="shared" si="1"/>
        <v>84055.90000000002</v>
      </c>
      <c r="E85" s="3"/>
    </row>
    <row r="86" spans="1:4" s="2" customFormat="1" ht="31.5" customHeight="1">
      <c r="A86" s="15" t="s">
        <v>78</v>
      </c>
      <c r="B86" s="14">
        <v>12561.4</v>
      </c>
      <c r="C86" s="14">
        <v>0</v>
      </c>
      <c r="D86" s="11">
        <f t="shared" si="1"/>
        <v>-12561.4</v>
      </c>
    </row>
    <row r="87" spans="1:4" s="2" customFormat="1" ht="46.5" customHeight="1">
      <c r="A87" s="12" t="s">
        <v>79</v>
      </c>
      <c r="B87" s="11">
        <f>B88+B89</f>
        <v>15602.982</v>
      </c>
      <c r="C87" s="23">
        <f>SUM(C88:C89)</f>
        <v>19561.4</v>
      </c>
      <c r="D87" s="11">
        <f t="shared" si="1"/>
        <v>3958.4180000000015</v>
      </c>
    </row>
    <row r="88" spans="1:4" s="2" customFormat="1" ht="34.5" customHeight="1">
      <c r="A88" s="15" t="s">
        <v>80</v>
      </c>
      <c r="B88" s="14">
        <v>11264.082</v>
      </c>
      <c r="C88" s="24">
        <v>14255.6</v>
      </c>
      <c r="D88" s="11">
        <f t="shared" si="1"/>
        <v>2991.518</v>
      </c>
    </row>
    <row r="89" spans="1:5" s="2" customFormat="1" ht="34.5" customHeight="1">
      <c r="A89" s="16" t="s">
        <v>81</v>
      </c>
      <c r="B89" s="14">
        <v>4338.9</v>
      </c>
      <c r="C89" s="24">
        <v>5305.8</v>
      </c>
      <c r="D89" s="11">
        <f t="shared" si="1"/>
        <v>966.9000000000005</v>
      </c>
      <c r="E89" s="3"/>
    </row>
    <row r="90" spans="1:4" s="2" customFormat="1" ht="49.5" customHeight="1">
      <c r="A90" s="12" t="s">
        <v>82</v>
      </c>
      <c r="B90" s="11">
        <v>80379.147</v>
      </c>
      <c r="C90" s="23">
        <f>SUM(C91:C95)</f>
        <v>82809.5</v>
      </c>
      <c r="D90" s="11">
        <f t="shared" si="1"/>
        <v>2430.353000000003</v>
      </c>
    </row>
    <row r="91" spans="1:4" s="2" customFormat="1" ht="31.5" customHeight="1">
      <c r="A91" s="15" t="s">
        <v>83</v>
      </c>
      <c r="B91" s="14">
        <v>51377.183</v>
      </c>
      <c r="C91" s="24">
        <v>46690.6</v>
      </c>
      <c r="D91" s="11">
        <f t="shared" si="1"/>
        <v>-4686.582999999999</v>
      </c>
    </row>
    <row r="92" spans="1:5" s="2" customFormat="1" ht="30" customHeight="1">
      <c r="A92" s="16" t="s">
        <v>84</v>
      </c>
      <c r="B92" s="14">
        <v>48</v>
      </c>
      <c r="C92" s="24">
        <v>7089.4</v>
      </c>
      <c r="D92" s="11">
        <f t="shared" si="1"/>
        <v>7041.4</v>
      </c>
      <c r="E92" s="3"/>
    </row>
    <row r="93" spans="1:4" s="2" customFormat="1" ht="31.5" customHeight="1">
      <c r="A93" s="15" t="s">
        <v>85</v>
      </c>
      <c r="B93" s="14">
        <v>2238.078</v>
      </c>
      <c r="C93" s="24">
        <v>3378.8</v>
      </c>
      <c r="D93" s="11">
        <f t="shared" si="1"/>
        <v>1140.7220000000002</v>
      </c>
    </row>
    <row r="94" spans="1:4" s="2" customFormat="1" ht="31.5" customHeight="1">
      <c r="A94" s="15" t="s">
        <v>86</v>
      </c>
      <c r="B94" s="14">
        <v>0</v>
      </c>
      <c r="C94" s="24">
        <v>0</v>
      </c>
      <c r="D94" s="11">
        <f t="shared" si="1"/>
        <v>0</v>
      </c>
    </row>
    <row r="95" spans="1:4" s="2" customFormat="1" ht="44.25" customHeight="1">
      <c r="A95" s="15" t="s">
        <v>87</v>
      </c>
      <c r="B95" s="14">
        <v>26715.932</v>
      </c>
      <c r="C95" s="24">
        <v>25650.7</v>
      </c>
      <c r="D95" s="11">
        <f t="shared" si="1"/>
        <v>-1065.232</v>
      </c>
    </row>
    <row r="96" spans="1:4" s="2" customFormat="1" ht="33" customHeight="1">
      <c r="A96" s="12" t="s">
        <v>88</v>
      </c>
      <c r="B96" s="11">
        <f>B97+B98</f>
        <v>191756.054</v>
      </c>
      <c r="C96" s="23">
        <f>SUM(C97:C98)</f>
        <v>207365.40000000002</v>
      </c>
      <c r="D96" s="11">
        <f t="shared" si="1"/>
        <v>15609.34600000002</v>
      </c>
    </row>
    <row r="97" spans="1:4" s="2" customFormat="1" ht="31.5" customHeight="1">
      <c r="A97" s="15" t="s">
        <v>89</v>
      </c>
      <c r="B97" s="14">
        <v>114141.296</v>
      </c>
      <c r="C97" s="24">
        <v>124339.6</v>
      </c>
      <c r="D97" s="11">
        <f t="shared" si="1"/>
        <v>10198.304000000004</v>
      </c>
    </row>
    <row r="98" spans="1:4" s="2" customFormat="1" ht="32.25" customHeight="1">
      <c r="A98" s="15" t="s">
        <v>90</v>
      </c>
      <c r="B98" s="14">
        <v>77614.758</v>
      </c>
      <c r="C98" s="24">
        <v>83025.8</v>
      </c>
      <c r="D98" s="11">
        <f t="shared" si="1"/>
        <v>5411.042000000001</v>
      </c>
    </row>
    <row r="99" spans="1:4" s="2" customFormat="1" ht="50.25" customHeight="1">
      <c r="A99" s="12" t="s">
        <v>91</v>
      </c>
      <c r="B99" s="11">
        <f>B100+B101+B102+B103</f>
        <v>223216.11600000004</v>
      </c>
      <c r="C99" s="23">
        <f>SUM(C100:C103)</f>
        <v>335575.1</v>
      </c>
      <c r="D99" s="11">
        <f t="shared" si="1"/>
        <v>112358.98399999994</v>
      </c>
    </row>
    <row r="100" spans="1:5" s="2" customFormat="1" ht="47.25" customHeight="1">
      <c r="A100" s="16" t="s">
        <v>92</v>
      </c>
      <c r="B100" s="14">
        <v>126817.7</v>
      </c>
      <c r="C100" s="24">
        <v>164527.5</v>
      </c>
      <c r="D100" s="11">
        <f t="shared" si="1"/>
        <v>37709.8</v>
      </c>
      <c r="E100" s="3"/>
    </row>
    <row r="101" spans="1:5" s="2" customFormat="1" ht="34.5" customHeight="1">
      <c r="A101" s="16" t="s">
        <v>93</v>
      </c>
      <c r="B101" s="14">
        <v>18422</v>
      </c>
      <c r="C101" s="24">
        <v>18490.6</v>
      </c>
      <c r="D101" s="11">
        <f t="shared" si="1"/>
        <v>68.59999999999854</v>
      </c>
      <c r="E101" s="3"/>
    </row>
    <row r="102" spans="1:5" s="2" customFormat="1" ht="44.25" customHeight="1">
      <c r="A102" s="16" t="s">
        <v>94</v>
      </c>
      <c r="B102" s="14">
        <v>47015.7</v>
      </c>
      <c r="C102" s="24">
        <v>56938.2</v>
      </c>
      <c r="D102" s="11">
        <f t="shared" si="1"/>
        <v>9922.5</v>
      </c>
      <c r="E102" s="3"/>
    </row>
    <row r="103" spans="1:4" s="2" customFormat="1" ht="34.5" customHeight="1">
      <c r="A103" s="15" t="s">
        <v>95</v>
      </c>
      <c r="B103" s="14">
        <v>30960.716</v>
      </c>
      <c r="C103" s="24">
        <v>95618.8</v>
      </c>
      <c r="D103" s="11">
        <f t="shared" si="1"/>
        <v>64658.084</v>
      </c>
    </row>
    <row r="104" spans="1:4" s="2" customFormat="1" ht="49.5" customHeight="1">
      <c r="A104" s="12" t="s">
        <v>96</v>
      </c>
      <c r="B104" s="11">
        <v>2282496.544</v>
      </c>
      <c r="C104" s="23">
        <f>C105+C106+C107</f>
        <v>1905689.4000000001</v>
      </c>
      <c r="D104" s="11">
        <f t="shared" si="1"/>
        <v>-376807.1440000001</v>
      </c>
    </row>
    <row r="105" spans="1:5" s="2" customFormat="1" ht="31.5" customHeight="1">
      <c r="A105" s="16" t="s">
        <v>97</v>
      </c>
      <c r="B105" s="14">
        <v>46905.5</v>
      </c>
      <c r="C105" s="24">
        <v>58852.9</v>
      </c>
      <c r="D105" s="11">
        <f t="shared" si="1"/>
        <v>11947.400000000001</v>
      </c>
      <c r="E105" s="3"/>
    </row>
    <row r="106" spans="1:5" s="2" customFormat="1" ht="31.5" customHeight="1">
      <c r="A106" s="15" t="s">
        <v>99</v>
      </c>
      <c r="B106" s="14">
        <v>539525.158</v>
      </c>
      <c r="C106" s="24">
        <v>393810.2</v>
      </c>
      <c r="D106" s="11">
        <f t="shared" si="1"/>
        <v>-145714.95800000004</v>
      </c>
      <c r="E106" s="3"/>
    </row>
    <row r="107" spans="1:4" s="2" customFormat="1" ht="30.75" customHeight="1">
      <c r="A107" s="15" t="s">
        <v>98</v>
      </c>
      <c r="B107" s="14">
        <v>1696065.9100000001</v>
      </c>
      <c r="C107" s="25">
        <v>1453026.3</v>
      </c>
      <c r="D107" s="11">
        <f t="shared" si="1"/>
        <v>-243039.6100000001</v>
      </c>
    </row>
    <row r="108" spans="1:4" s="2" customFormat="1" ht="36.75" customHeight="1">
      <c r="A108" s="29" t="s">
        <v>107</v>
      </c>
      <c r="B108" s="23">
        <v>0</v>
      </c>
      <c r="C108" s="23">
        <v>258300</v>
      </c>
      <c r="D108" s="11">
        <f t="shared" si="1"/>
        <v>258300</v>
      </c>
    </row>
    <row r="109" spans="1:4" s="2" customFormat="1" ht="35.25" customHeight="1">
      <c r="A109" s="30" t="s">
        <v>108</v>
      </c>
      <c r="B109" s="24">
        <v>0</v>
      </c>
      <c r="C109" s="24">
        <v>258300</v>
      </c>
      <c r="D109" s="11">
        <f t="shared" si="1"/>
        <v>258300</v>
      </c>
    </row>
    <row r="110" spans="1:3" s="2" customFormat="1" ht="14.25" customHeight="1">
      <c r="A110" s="27"/>
      <c r="B110" s="6"/>
      <c r="C110" s="6"/>
    </row>
    <row r="111" spans="1:3" s="2" customFormat="1" ht="14.25" customHeight="1">
      <c r="A111" s="27"/>
      <c r="B111" s="6"/>
      <c r="C111" s="6"/>
    </row>
    <row r="112" spans="1:3" s="2" customFormat="1" ht="14.25" customHeight="1">
      <c r="A112" s="27"/>
      <c r="B112" s="6"/>
      <c r="C112" s="6"/>
    </row>
    <row r="113" spans="1:3" s="2" customFormat="1" ht="14.25" customHeight="1">
      <c r="A113" s="27"/>
      <c r="B113" s="6"/>
      <c r="C113" s="6"/>
    </row>
    <row r="114" spans="1:3" s="2" customFormat="1" ht="14.25" customHeight="1">
      <c r="A114" s="27"/>
      <c r="B114" s="6"/>
      <c r="C114" s="6"/>
    </row>
    <row r="115" spans="1:3" s="2" customFormat="1" ht="14.25" customHeight="1">
      <c r="A115" s="27"/>
      <c r="B115" s="6"/>
      <c r="C115" s="6"/>
    </row>
    <row r="116" spans="1:3" s="2" customFormat="1" ht="14.25" customHeight="1">
      <c r="A116" s="27"/>
      <c r="B116" s="6"/>
      <c r="C116" s="6"/>
    </row>
    <row r="117" spans="1:3" s="2" customFormat="1" ht="14.25" customHeight="1">
      <c r="A117" s="27"/>
      <c r="B117" s="6"/>
      <c r="C117" s="6"/>
    </row>
    <row r="118" spans="1:3" s="2" customFormat="1" ht="14.25" customHeight="1">
      <c r="A118" s="27"/>
      <c r="B118" s="6"/>
      <c r="C118" s="6"/>
    </row>
    <row r="119" spans="1:3" s="2" customFormat="1" ht="14.25" customHeight="1">
      <c r="A119" s="27"/>
      <c r="B119" s="6"/>
      <c r="C119" s="6"/>
    </row>
  </sheetData>
  <sheetProtection/>
  <mergeCells count="1">
    <mergeCell ref="A2:D2"/>
  </mergeCells>
  <printOptions/>
  <pageMargins left="0.7874015748031497" right="0" top="0" bottom="0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2018-08-09T05:02:50Z</cp:lastPrinted>
  <dcterms:created xsi:type="dcterms:W3CDTF">2018-08-06T14:15:58Z</dcterms:created>
  <dcterms:modified xsi:type="dcterms:W3CDTF">2018-08-09T05:02:52Z</dcterms:modified>
  <cp:category/>
  <cp:version/>
  <cp:contentType/>
  <cp:contentStatus/>
</cp:coreProperties>
</file>