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3212" windowHeight="6648" activeTab="0"/>
  </bookViews>
  <sheets>
    <sheet name="Январь-июнь 2018" sheetId="1" r:id="rId1"/>
  </sheets>
  <definedNames>
    <definedName name="_xlnm.Print_Titles" localSheetId="0">'Январь-июнь 2018'!$B:$C,'Январь-июнь 2018'!$2:$2</definedName>
    <definedName name="_xlnm.Print_Area" localSheetId="0">'Январь-июнь 2018'!$A$1:$D$106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<sst xmlns="http://schemas.openxmlformats.org/spreadsheetml/2006/main" count="109" uniqueCount="109">
  <si>
    <t>Наименование государственной программы Липецкой области</t>
  </si>
  <si>
    <t>Годовой план, тыс. руб.</t>
  </si>
  <si>
    <t>Кассовый расход, тыс. руб.</t>
  </si>
  <si>
    <t>% исполнения годового плана</t>
  </si>
  <si>
    <t>Государственная программа Липецкой области "Социальная поддержка граждан, реализация семейно-демографической политики Липецкой области"</t>
  </si>
  <si>
    <t>Подпрограмма 1 "Развитие мер социальной поддержки отдельных категорий населения"</t>
  </si>
  <si>
    <t>Подпрограмма 2 "Повышение качества жизни пожилых людей, развитие системы социального обслуживания населения Липецкой области"</t>
  </si>
  <si>
    <t>Подпрограмма 3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инвалидности, в Липецкой области"</t>
  </si>
  <si>
    <t>Подпрограмма 4 "Улучшение демографической ситуации и положения семей с детьми"</t>
  </si>
  <si>
    <t>Подпрограмма 5 "Обеспечение жилыми помещениями детей-сирот, детей, оставшихся без попечения родителей, и лиц из их числа"</t>
  </si>
  <si>
    <t>Подпрограмма 6 "Доступная среда"</t>
  </si>
  <si>
    <t>Подпрограмма 7 "Благополучная семья - стабильность в регионе"</t>
  </si>
  <si>
    <t>Государственная программа Липецкой области "Развитие рынка труда и содействие занятости населения в Липецкой области"</t>
  </si>
  <si>
    <t>Подпрограмма 1 "Развитие рынка труда и социальная поддержка безработных граждан"</t>
  </si>
  <si>
    <t>Подпрограмма 3 "Оказание содействия добровольному переселению в Липецкую область соотечественников, проживающих за рубежом"</t>
  </si>
  <si>
    <t>Подпрограмма 4 "Улучшение условий и охраны труда"</t>
  </si>
  <si>
    <t>Государственная программа Липецкой области "Развитие здравоохранения Липецкой области"</t>
  </si>
  <si>
    <t>Подпрограмма 1 "Профилактика заболеваний и формирование здорового образа жизни. Развитие первичной медико-санитарной помощи"</t>
  </si>
  <si>
    <t>Подпрограмма 2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</si>
  <si>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Подпрограмма 3 "Охрана здоровья матери и ребенка"</t>
  </si>
  <si>
    <t>Подпрограмма 4 "Развитие медицинской реабилитации и санаторно-курортного лечения, в том числе детям"</t>
  </si>
  <si>
    <t>Подпрограмма 5 "Совершенствование оказания паллиативной медицинской помощи, в том числе детям"</t>
  </si>
  <si>
    <t>Подпрограмма 6 "Кадровое обеспечение системы здравоохранения"</t>
  </si>
  <si>
    <t>Подпрограмма 7 "Совершенствование системы лекарственного обеспечения, в том числе в амбулаторных условиях"</t>
  </si>
  <si>
    <t>Подпрограмма 8 "Развитие информатизации в здравоохранении"</t>
  </si>
  <si>
    <t>Государственная программа Липецкой области "Развитие физической культуры и спорта Липецкой области"</t>
  </si>
  <si>
    <t>Подпрограмма 1 "Развитие физической культуры и массового спорта на 2014 - 2020 годы"</t>
  </si>
  <si>
    <t>Подпрограмма 2 "Развитие спорта высших достижений и системы подготовки спортивного резерва Липецкой области на 2014 - 2020 годы"</t>
  </si>
  <si>
    <t>Государственная программа Липецкой области "Развитие образования Липецкой области"</t>
  </si>
  <si>
    <t>Подпрограмма 1 "Ресурсное обеспечение развития образования Липецкой области"</t>
  </si>
  <si>
    <t>Подпрограмма 2 "Повышение эффективности профессионального образования в обеспечении отраслей экономики востребованными кадрами"</t>
  </si>
  <si>
    <t>Подпрограмма 3 "Реализация мер по обучению, воспитанию, содержанию детей-сирот и детей, оставшихся без попечения родителей, и психолого-педагогическая помощь детям"</t>
  </si>
  <si>
    <t>Подпрограмма 4 "Отдых и оздоровление детей Липецкой области"</t>
  </si>
  <si>
    <t>Государственная программа Липецкой области "Развитие культуры и туризма в Липецкой области"</t>
  </si>
  <si>
    <t>Подпрограмма 1 "Развитие и сохранение культуры Липецкой области"</t>
  </si>
  <si>
    <t>Подпрограмма 2 "Развитие туризма в Липецкой области"</t>
  </si>
  <si>
    <t>Подпрограмма 3 "Формирование и использование документов Архивного фонда Российской Федерации в Липецкой области"</t>
  </si>
  <si>
    <t xml:space="preserve">Государственная программа Липецкой области "Развитие кооперации и коллективных форм собственности в Липецкой области" </t>
  </si>
  <si>
    <t>Подпрограмма 1 "Развитие сети кооперативов всех направлений на 2014 - 2020 годы"</t>
  </si>
  <si>
    <t>Подпрограмма 2 "Реализация регионально значимых направлений в сфере сельскохозяйственной кооперации на 2014 - 2020 годы"</t>
  </si>
  <si>
    <t>Подпрограмма 3 "Создание эффективной товаропроводящей инфраструктуры на 2014 - 2020 годы"</t>
  </si>
  <si>
    <t>Подпрограмма 4 "Развитие народных предприятий в Липецкой области на 2014 - 2020 годы"</t>
  </si>
  <si>
    <t>Государственная программа Липецкой области "Обеспечение населения Липецкой области качественным жильем, социальной инфраструктурой и услугами ЖКХ"</t>
  </si>
  <si>
    <t>Подпрограмма 1 "Ипотечное жилищное кредитование"</t>
  </si>
  <si>
    <t>Подпрограмма 2 "Свой Дом"</t>
  </si>
  <si>
    <t>Подпрограмма 3 "О государственной поддержке в обеспечении жильем молодых семей"</t>
  </si>
  <si>
    <t>Подпрограмма 4 "Стимулирование жилищного строительства в Липецкой области"</t>
  </si>
  <si>
    <t>Подпрограмма 5 "Повышение качества условий проживания населения области за счет обеспечения населенных пунктов области социальной инфраструктурой"</t>
  </si>
  <si>
    <t>Подпрограмма 6 "Улучшение качества жилищного фонда, развитие и модернизация коммунальной инфраструктуры Липецкой области"</t>
  </si>
  <si>
    <t>Государственная программа Липецкой области "Обеспечение общественной безопасности населения и территории Липецкой области"</t>
  </si>
  <si>
    <t>Подпрограмма 1 "Профилактика правонарушений в Липецкой области"</t>
  </si>
  <si>
    <t>Подпрограмма 2 "Обеспечение безопасности дорожного движения в Липецкой области"</t>
  </si>
  <si>
    <t>Подпрограмма 3 "О противодействии коррупции в Липецкой области"</t>
  </si>
  <si>
    <t>Подпрограмма 4 "Комплексные меры по профилактике терроризма и экстремизма в Липецкой области"</t>
  </si>
  <si>
    <t>Подпрограмма 6 "Развитие мировой юстиции в Липецкой области"</t>
  </si>
  <si>
    <t>Подпрограмма 7 "Развитие аппаратно-программного комплекса "Безопасный город" в Липецкой области"</t>
  </si>
  <si>
    <t>Государственная программа Липецкой области "Реализация внутренней политики Липецкой области"</t>
  </si>
  <si>
    <t>Подпрограмма 1 "Содействие развитию гражданского общества, патриотического воспитания населения Липецкой области и реализации молодежной политики"</t>
  </si>
  <si>
    <t>Подпрограмма 2 "Создание условий для оперативного получения населением области информации о деятельности исполнительных органов государственной власти и социально-экономическом развитии Липецкой области"</t>
  </si>
  <si>
    <t>Государственная программа Липецкой области "Модернизация и инновационное развитие экономики Липецкой области"</t>
  </si>
  <si>
    <t>Подпрограмма 1 "Модернизация и развитие промышленности Липецкой области на 2014 - 2020 годы"</t>
  </si>
  <si>
    <t>Подпрограмма 2 "Повышение конкурентоспособности и производительности труда в машиностроительном комплексе Липецкой области на 2014 - 2020 годы"</t>
  </si>
  <si>
    <t>Подпрограмма 3 "Развитие инновационной деятельности в Липецкой области на 2014 - 2020 годы"</t>
  </si>
  <si>
    <t>Подпрограмма 4 "Развитие малого и среднего предпринимательства в Липецкой области на 2014 - 2020 годы"</t>
  </si>
  <si>
    <t>Государственная программа Липецкой области "Энергоэффективность и развитие энергетики в Липецкой области"</t>
  </si>
  <si>
    <t>Подпрограмма 1 "Энергосбережение и повышение энергетической эффективности"</t>
  </si>
  <si>
    <t>Подпрограмма 2 "Развитие и модернизация электроэнергетики"</t>
  </si>
  <si>
    <t>Государственная программа Липецкой области "Развитие сельского хозяйства и регулирование рынков сельскохозяйственной продукции, сырья и продовольствия Липецкой области"</t>
  </si>
  <si>
    <t>Подпрограмма 1 "Развитие отрасли растениеводства, переработки и реализации продукции растениеводства в Липецкой области на 2014 - 2020 годы"</t>
  </si>
  <si>
    <t>Подпрограмма 2 "Развитие отрасли животноводства, переработки и реализации продукции животноводства в Липецкой области на 2014 - 2020 годы"</t>
  </si>
  <si>
    <t>Подпрограмма 3 "Поддержка малых форм хозяйствования в Липецкой области на 2014 - 2020 годы"</t>
  </si>
  <si>
    <t>Подпрограмма 4 "Поддержка экономически значимых направлений развития сельского хозяйства Липецкой области на 2014 - 2020 годы"</t>
  </si>
  <si>
    <t>Подпрограмма 5 "Обеспечение эпизоотического и ветеринарно-санитарного благополучия на территории Липецкой области на 2014 - 2020 годы"</t>
  </si>
  <si>
    <t>Подпрограмма 6 "Развитие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 на 2014 - 2020 годы"</t>
  </si>
  <si>
    <t>Подпрограмма 7 "Устойчивое развитие сельских территорий Липецкой области на 2014 - 2017 годы и на период до 2020 года"</t>
  </si>
  <si>
    <t>Подпрограмма 8 "Развитие торговли Липецкой области на 2014 - 2016 годы и на период до 2020 года"</t>
  </si>
  <si>
    <t>Подпрограмма 9 "Развитие комплексной системы защиты прав потребителей и качества товаров в Липецкой области на 2014 - 2020 годы"</t>
  </si>
  <si>
    <t>Государственная программа Липецкой области "Развитие транспортной системы Липецкой области"</t>
  </si>
  <si>
    <t>Подпрограмма 1 "Развитие дорожного комплекса Липецкой области"</t>
  </si>
  <si>
    <t>Подпрограмма 2 "Развитие пассажирского транспорта общего пользования"</t>
  </si>
  <si>
    <t>Государственная программа Липецкой области "Обеспечение инвестиционной привлекательности Липецкой области"</t>
  </si>
  <si>
    <t>Подпрограмма 1 "Улучшение инвестиционного климата в Липецкой области"</t>
  </si>
  <si>
    <t>Подпрограмма 2 "Создание условий для эффективного функционирования особых экономических зон"</t>
  </si>
  <si>
    <t>Государственная программа Липецкой области "Охрана окружающей среды, воспроизводство и рациональное использование природных ресурсов Липецкой области"</t>
  </si>
  <si>
    <t>Подпрограмма 1 "Охрана окружающей среды Липецкой области"</t>
  </si>
  <si>
    <t>Подпрограмма 2 "Обращение с отходами на территории Липецкой области"</t>
  </si>
  <si>
    <t>Подпрограмма 3 "Развитие водохозяйственного комплекса Липецкой области"</t>
  </si>
  <si>
    <t>Подпрограмма 4 "Развитие и использование минерально-сырьевой базы Липецкой области"</t>
  </si>
  <si>
    <t>Подпрограмма 5 "Охрана, воспроизводство и рациональное использование объектов животного мира Липецкой области"</t>
  </si>
  <si>
    <t>Государственная программа Липецкой области "Развитие лесного хозяйства в Липецкой области"</t>
  </si>
  <si>
    <t>Подпрограмма 1 "Охрана, защита и воспроизводство лесов на на территории Липецкой области в 2014 - 2020 годах"</t>
  </si>
  <si>
    <t>Подпрограмма 2 "Лесоразведение на землях иных категорий в 2014 - 2020 годах"</t>
  </si>
  <si>
    <t>Государственная программа Липецкой области "Эффективное государственное управление и развитие муниципальной службы в Липецкой области"</t>
  </si>
  <si>
    <t>Подпрограмма 1 "Повышение качества предоставления государственных, муниципальных и дополнительных услуг в Липецкой области"</t>
  </si>
  <si>
    <t>Подпрограмма 2 "Совершенствование государственной гражданской и муниципальной службы Липецкой области"</t>
  </si>
  <si>
    <t>Подпрограмма 3 "Формирование электронного правительства в Липецкой области"</t>
  </si>
  <si>
    <t>Подпрограмма 4 "Совершенствование системы управления областным имуществом и земельными участками"</t>
  </si>
  <si>
    <t>Государственная программа Липецкой области "Управление государственными финансами и государственным долгом Липецкой области"</t>
  </si>
  <si>
    <t>Подпрограмма 1 "Долгосрочное бюджетное планирование, совершенствование организации бюджетного процесса"</t>
  </si>
  <si>
    <t>Подпрограмма 2 "Управление государственным долгом Липецкой области"</t>
  </si>
  <si>
    <t>В целом по всем программам</t>
  </si>
  <si>
    <t>Подпрограмма 3 "Создание условий для повышения финансовой устойчивости местных бюджетов"</t>
  </si>
  <si>
    <t>Подпрограмма 2 "Содействие трудоустройству незанятых инвалидов Липецкой области"</t>
  </si>
  <si>
    <t>Подпрограмма 5 "Развитие использования возобновляемых (альтернативных) источников энергии"</t>
  </si>
  <si>
    <t>Подпрограмма А "Развитие сельского хозяйства и регулирование рынков сельскохозяйственной продукции, сырья и продовольствия Липецкой области"</t>
  </si>
  <si>
    <t>Государственная программа Липецкой области "Формирование современной городской среды Липецкой области"</t>
  </si>
  <si>
    <t>Подпрограмма 1 "Развитие благоустройства территорий муниципальных образований Липецкой области"</t>
  </si>
  <si>
    <t>Справка по исполнению государственных программ Липецкой области и подпрограмм
за счет средств областного бюджета за 1 полугодие 2018 г.</t>
  </si>
  <si>
    <t>Подпрограмма 5 "Создание современной образовательной среды для школьников"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</si>
</sst>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3">
    <font>
      <sz val="10"/>
      <name val="Arial"/>
      <family val="0"/>
    </font>
    <font>
      <sz val="9"/>
      <color indexed="8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4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172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0" fillId="33" borderId="0" xfId="0" applyNumberFormat="1" applyFill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7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7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2" fontId="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0" xfId="0" applyNumberFormat="1" applyFont="1" applyFill="1" applyBorder="1" applyAlignment="1">
      <alignment horizontal="left" wrapText="1" indent="1"/>
    </xf>
    <xf numFmtId="172" fontId="3" fillId="0" borderId="1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62626"/>
      <rgbColor rgb="00999999"/>
      <rgbColor rgb="00675CAE"/>
      <rgbColor rgb="00C0C0C0"/>
      <rgbColor rgb="00333333"/>
      <rgbColor rgb="00F3F3F3"/>
      <rgbColor rgb="00DAA520"/>
      <rgbColor rgb="00FF6347"/>
      <rgbColor rgb="00FFFF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showGridLines="0" tabSelected="1" zoomScale="120" zoomScaleNormal="120" zoomScalePageLayoutView="0" workbookViewId="0" topLeftCell="A1">
      <pane ySplit="2" topLeftCell="A3" activePane="bottomLeft" state="frozen"/>
      <selection pane="topLeft" activeCell="A1" sqref="A1"/>
      <selection pane="bottomLeft" activeCell="A98" sqref="A98"/>
    </sheetView>
  </sheetViews>
  <sheetFormatPr defaultColWidth="10.140625" defaultRowHeight="14.25" customHeight="1"/>
  <cols>
    <col min="1" max="1" width="54.00390625" style="1" customWidth="1"/>
    <col min="2" max="4" width="13.00390625" style="2" customWidth="1"/>
    <col min="5" max="5" width="11.8515625" style="0" customWidth="1"/>
    <col min="6" max="6" width="11.7109375" style="0" customWidth="1"/>
    <col min="7" max="7" width="9.140625" style="0" customWidth="1"/>
  </cols>
  <sheetData>
    <row r="1" spans="1:4" s="3" customFormat="1" ht="35.25" customHeight="1">
      <c r="A1" s="18" t="s">
        <v>107</v>
      </c>
      <c r="B1" s="18"/>
      <c r="C1" s="18"/>
      <c r="D1" s="18"/>
    </row>
    <row r="2" spans="1:4" s="3" customFormat="1" ht="36" customHeight="1">
      <c r="A2" s="4" t="s">
        <v>0</v>
      </c>
      <c r="B2" s="4" t="s">
        <v>1</v>
      </c>
      <c r="C2" s="4" t="s">
        <v>2</v>
      </c>
      <c r="D2" s="4" t="s">
        <v>3</v>
      </c>
    </row>
    <row r="3" spans="1:6" s="3" customFormat="1" ht="23.25" customHeight="1">
      <c r="A3" s="5" t="s">
        <v>100</v>
      </c>
      <c r="B3" s="6">
        <f>+B4+B12+B17+B26+B29+B35+B39+B44+B51+B58+B61+B66+B70+B81+B84+B87+B93+B96+B101+B105</f>
        <v>41077041.736999996</v>
      </c>
      <c r="C3" s="6">
        <f>+C4+C12+C17+C26+C29+C35+C39+C44+C51+C58+C61+C66+C70+C81+C84+C87+C93+C96+C101+C105</f>
        <v>18722808.899999995</v>
      </c>
      <c r="D3" s="9">
        <f>C3/B3*100</f>
        <v>45.5797401864397</v>
      </c>
      <c r="E3" s="7"/>
      <c r="F3" s="7"/>
    </row>
    <row r="4" spans="1:6" s="3" customFormat="1" ht="30">
      <c r="A4" s="8" t="s">
        <v>4</v>
      </c>
      <c r="B4" s="9">
        <f>B5+B6+B7+B8+B9+B10+B11</f>
        <v>6560876.700000001</v>
      </c>
      <c r="C4" s="9">
        <f>C5+C6+C7+C8+C9+C10+C11</f>
        <v>3225476.4999999995</v>
      </c>
      <c r="D4" s="9">
        <f>C4/B4*100</f>
        <v>49.16227887654098</v>
      </c>
      <c r="E4" s="10"/>
      <c r="F4" s="7"/>
    </row>
    <row r="5" spans="1:6" s="3" customFormat="1" ht="24.75" customHeight="1">
      <c r="A5" s="11" t="s">
        <v>5</v>
      </c>
      <c r="B5" s="12">
        <v>2198872</v>
      </c>
      <c r="C5" s="12">
        <v>1194253.9</v>
      </c>
      <c r="D5" s="12">
        <f>C5/B5*100</f>
        <v>54.31211548466668</v>
      </c>
      <c r="E5" s="10"/>
      <c r="F5" s="7"/>
    </row>
    <row r="6" spans="1:5" s="3" customFormat="1" ht="34.5" customHeight="1">
      <c r="A6" s="13" t="s">
        <v>6</v>
      </c>
      <c r="B6" s="12">
        <v>1791359.8</v>
      </c>
      <c r="C6" s="12">
        <v>814368.2</v>
      </c>
      <c r="D6" s="12">
        <f aca="true" t="shared" si="0" ref="D6:D68">C6/B6*100</f>
        <v>45.460895125591186</v>
      </c>
      <c r="E6" s="14"/>
    </row>
    <row r="7" spans="1:5" s="3" customFormat="1" ht="53.25" customHeight="1">
      <c r="A7" s="13" t="s">
        <v>7</v>
      </c>
      <c r="B7" s="12">
        <v>40664</v>
      </c>
      <c r="C7" s="12">
        <v>4891.9</v>
      </c>
      <c r="D7" s="12">
        <f t="shared" si="0"/>
        <v>12.03005115089514</v>
      </c>
      <c r="E7" s="14"/>
    </row>
    <row r="8" spans="1:6" s="3" customFormat="1" ht="24.75" customHeight="1">
      <c r="A8" s="11" t="s">
        <v>8</v>
      </c>
      <c r="B8" s="12">
        <v>1788898.6</v>
      </c>
      <c r="C8" s="12">
        <v>940895.4</v>
      </c>
      <c r="D8" s="12">
        <f t="shared" si="0"/>
        <v>52.596351744028425</v>
      </c>
      <c r="E8" s="10"/>
      <c r="F8" s="7"/>
    </row>
    <row r="9" spans="1:6" s="3" customFormat="1" ht="24.75" customHeight="1">
      <c r="A9" s="11" t="s">
        <v>9</v>
      </c>
      <c r="B9" s="12">
        <v>271884.9</v>
      </c>
      <c r="C9" s="12">
        <v>51096.9</v>
      </c>
      <c r="D9" s="12">
        <f t="shared" si="0"/>
        <v>18.793577723514616</v>
      </c>
      <c r="E9" s="10"/>
      <c r="F9" s="7"/>
    </row>
    <row r="10" spans="1:6" s="3" customFormat="1" ht="24.75" customHeight="1">
      <c r="A10" s="11" t="s">
        <v>10</v>
      </c>
      <c r="B10" s="12">
        <v>55737</v>
      </c>
      <c r="C10" s="12">
        <v>21047.9</v>
      </c>
      <c r="D10" s="12">
        <f t="shared" si="0"/>
        <v>37.76288641297523</v>
      </c>
      <c r="E10" s="10"/>
      <c r="F10" s="7"/>
    </row>
    <row r="11" spans="1:5" s="3" customFormat="1" ht="24.75" customHeight="1">
      <c r="A11" s="13" t="s">
        <v>11</v>
      </c>
      <c r="B11" s="12">
        <v>413460.4</v>
      </c>
      <c r="C11" s="12">
        <v>198922.3</v>
      </c>
      <c r="D11" s="12">
        <f t="shared" si="0"/>
        <v>48.11157247465537</v>
      </c>
      <c r="E11" s="14"/>
    </row>
    <row r="12" spans="1:6" s="3" customFormat="1" ht="36" customHeight="1">
      <c r="A12" s="8" t="s">
        <v>12</v>
      </c>
      <c r="B12" s="9">
        <f>B13+B14+B15+B16</f>
        <v>252102.6</v>
      </c>
      <c r="C12" s="9">
        <f>C13+C14+C15+C16</f>
        <v>116491.40000000001</v>
      </c>
      <c r="D12" s="9">
        <f>C12/B12*100</f>
        <v>46.20793280196238</v>
      </c>
      <c r="E12" s="10"/>
      <c r="F12" s="7"/>
    </row>
    <row r="13" spans="1:5" s="3" customFormat="1" ht="25.5" customHeight="1">
      <c r="A13" s="13" t="s">
        <v>13</v>
      </c>
      <c r="B13" s="12">
        <v>226891.5</v>
      </c>
      <c r="C13" s="12">
        <v>104199.1</v>
      </c>
      <c r="D13" s="12">
        <f t="shared" si="0"/>
        <v>45.924637987760676</v>
      </c>
      <c r="E13" s="14"/>
    </row>
    <row r="14" spans="1:5" s="3" customFormat="1" ht="25.5" customHeight="1">
      <c r="A14" s="13" t="s">
        <v>102</v>
      </c>
      <c r="B14" s="12">
        <v>2000</v>
      </c>
      <c r="C14" s="12">
        <v>26.5</v>
      </c>
      <c r="D14" s="12">
        <f t="shared" si="0"/>
        <v>1.325</v>
      </c>
      <c r="E14" s="14"/>
    </row>
    <row r="15" spans="1:7" s="3" customFormat="1" ht="24.75" customHeight="1">
      <c r="A15" s="11" t="s">
        <v>14</v>
      </c>
      <c r="B15" s="12">
        <v>11760</v>
      </c>
      <c r="C15" s="12">
        <v>6344.3</v>
      </c>
      <c r="D15" s="12">
        <f t="shared" si="0"/>
        <v>53.948129251700685</v>
      </c>
      <c r="E15" s="10"/>
      <c r="F15" s="7"/>
      <c r="G15" s="7"/>
    </row>
    <row r="16" spans="1:6" s="3" customFormat="1" ht="24.75" customHeight="1">
      <c r="A16" s="11" t="s">
        <v>15</v>
      </c>
      <c r="B16" s="12">
        <v>11451.1</v>
      </c>
      <c r="C16" s="12">
        <v>5921.5</v>
      </c>
      <c r="D16" s="12">
        <f t="shared" si="0"/>
        <v>51.71118931805678</v>
      </c>
      <c r="E16" s="10"/>
      <c r="F16" s="7"/>
    </row>
    <row r="17" spans="1:6" s="3" customFormat="1" ht="24.75" customHeight="1">
      <c r="A17" s="8" t="s">
        <v>16</v>
      </c>
      <c r="B17" s="9">
        <f>B18+B19+B20+B21+B22+B23+B24+B25</f>
        <v>4025093.3999999994</v>
      </c>
      <c r="C17" s="9">
        <f>C18+C19+C20+C21+C22+C23+C24+C25</f>
        <v>1901194.2000000002</v>
      </c>
      <c r="D17" s="9">
        <f>C17/B17*100</f>
        <v>47.23354245643096</v>
      </c>
      <c r="E17" s="10"/>
      <c r="F17" s="7"/>
    </row>
    <row r="18" spans="1:5" s="3" customFormat="1" ht="34.5" customHeight="1">
      <c r="A18" s="13" t="s">
        <v>17</v>
      </c>
      <c r="B18" s="12">
        <v>520179.8</v>
      </c>
      <c r="C18" s="12">
        <v>257384.1</v>
      </c>
      <c r="D18" s="12">
        <f t="shared" si="0"/>
        <v>49.47983370365401</v>
      </c>
      <c r="E18" s="14"/>
    </row>
    <row r="19" spans="1:6" s="3" customFormat="1" ht="44.25" customHeight="1">
      <c r="A19" s="11" t="s">
        <v>18</v>
      </c>
      <c r="B19" s="12">
        <v>2282424.2</v>
      </c>
      <c r="C19" s="12">
        <v>1078695.6</v>
      </c>
      <c r="D19" s="12">
        <f t="shared" si="0"/>
        <v>47.26096051733065</v>
      </c>
      <c r="E19" s="10"/>
      <c r="F19" s="7"/>
    </row>
    <row r="20" spans="1:6" s="3" customFormat="1" ht="24.75" customHeight="1">
      <c r="A20" s="11" t="s">
        <v>19</v>
      </c>
      <c r="B20" s="12">
        <v>252402.1</v>
      </c>
      <c r="C20" s="12">
        <v>52281.7</v>
      </c>
      <c r="D20" s="12">
        <f t="shared" si="0"/>
        <v>20.71365491808507</v>
      </c>
      <c r="E20" s="10"/>
      <c r="F20" s="7"/>
    </row>
    <row r="21" spans="1:5" s="3" customFormat="1" ht="24.75" customHeight="1">
      <c r="A21" s="13" t="s">
        <v>20</v>
      </c>
      <c r="B21" s="12">
        <v>242643.3</v>
      </c>
      <c r="C21" s="12">
        <v>102390.7</v>
      </c>
      <c r="D21" s="12">
        <f t="shared" si="0"/>
        <v>42.19803307983365</v>
      </c>
      <c r="E21" s="14"/>
    </row>
    <row r="22" spans="1:5" s="3" customFormat="1" ht="24.75" customHeight="1">
      <c r="A22" s="13" t="s">
        <v>21</v>
      </c>
      <c r="B22" s="12">
        <v>106554.4</v>
      </c>
      <c r="C22" s="12">
        <v>50697.6</v>
      </c>
      <c r="D22" s="12">
        <f t="shared" si="0"/>
        <v>47.57907697851989</v>
      </c>
      <c r="E22" s="14"/>
    </row>
    <row r="23" spans="1:5" s="3" customFormat="1" ht="24.75" customHeight="1">
      <c r="A23" s="13" t="s">
        <v>22</v>
      </c>
      <c r="B23" s="12">
        <v>230978.3</v>
      </c>
      <c r="C23" s="12">
        <v>72441.1</v>
      </c>
      <c r="D23" s="12">
        <f t="shared" si="0"/>
        <v>31.362729745608142</v>
      </c>
      <c r="E23" s="14"/>
    </row>
    <row r="24" spans="1:5" s="3" customFormat="1" ht="24.75" customHeight="1">
      <c r="A24" s="13" t="s">
        <v>23</v>
      </c>
      <c r="B24" s="12">
        <v>310911.3</v>
      </c>
      <c r="C24" s="12">
        <v>271479.9</v>
      </c>
      <c r="D24" s="12">
        <f t="shared" si="0"/>
        <v>87.31747607758227</v>
      </c>
      <c r="E24" s="14"/>
    </row>
    <row r="25" spans="1:5" s="3" customFormat="1" ht="24.75" customHeight="1">
      <c r="A25" s="13" t="s">
        <v>24</v>
      </c>
      <c r="B25" s="12">
        <v>79000</v>
      </c>
      <c r="C25" s="12">
        <v>15823.5</v>
      </c>
      <c r="D25" s="12">
        <f t="shared" si="0"/>
        <v>20.02974683544304</v>
      </c>
      <c r="E25" s="14"/>
    </row>
    <row r="26" spans="1:6" s="3" customFormat="1" ht="35.25" customHeight="1">
      <c r="A26" s="8" t="s">
        <v>25</v>
      </c>
      <c r="B26" s="9">
        <f>B27+B28</f>
        <v>1750888.1</v>
      </c>
      <c r="C26" s="9">
        <f>C27+C28</f>
        <v>363018.30000000005</v>
      </c>
      <c r="D26" s="9">
        <f>C26/B26*100</f>
        <v>20.73338096249555</v>
      </c>
      <c r="E26" s="10"/>
      <c r="F26" s="7"/>
    </row>
    <row r="27" spans="1:6" s="3" customFormat="1" ht="24.75" customHeight="1">
      <c r="A27" s="11" t="s">
        <v>26</v>
      </c>
      <c r="B27" s="12">
        <v>1598094.5</v>
      </c>
      <c r="C27" s="12">
        <v>276683.4</v>
      </c>
      <c r="D27" s="12">
        <f t="shared" si="0"/>
        <v>17.31333159584743</v>
      </c>
      <c r="E27" s="10"/>
      <c r="F27" s="7"/>
    </row>
    <row r="28" spans="1:5" s="3" customFormat="1" ht="34.5" customHeight="1">
      <c r="A28" s="13" t="s">
        <v>27</v>
      </c>
      <c r="B28" s="12">
        <v>152793.6</v>
      </c>
      <c r="C28" s="12">
        <v>86334.9</v>
      </c>
      <c r="D28" s="12">
        <f t="shared" si="0"/>
        <v>56.504264576526765</v>
      </c>
      <c r="E28" s="14"/>
    </row>
    <row r="29" spans="1:6" s="3" customFormat="1" ht="24.75" customHeight="1">
      <c r="A29" s="8" t="s">
        <v>28</v>
      </c>
      <c r="B29" s="9">
        <f>B30+B31+B32+B33+B34</f>
        <v>11045796.500000002</v>
      </c>
      <c r="C29" s="9">
        <f>C30+C31+C32+C33+C34</f>
        <v>6166574.2</v>
      </c>
      <c r="D29" s="9">
        <f>C29/B29*100</f>
        <v>55.82733848120414</v>
      </c>
      <c r="E29" s="10"/>
      <c r="F29" s="7"/>
    </row>
    <row r="30" spans="1:5" s="3" customFormat="1" ht="24.75" customHeight="1">
      <c r="A30" s="13" t="s">
        <v>29</v>
      </c>
      <c r="B30" s="12">
        <v>9443698.4</v>
      </c>
      <c r="C30" s="12">
        <v>5370502.1</v>
      </c>
      <c r="D30" s="12">
        <f t="shared" si="0"/>
        <v>56.86863210286342</v>
      </c>
      <c r="E30" s="14"/>
    </row>
    <row r="31" spans="1:5" s="3" customFormat="1" ht="34.5" customHeight="1">
      <c r="A31" s="13" t="s">
        <v>30</v>
      </c>
      <c r="B31" s="12">
        <v>1336884.9</v>
      </c>
      <c r="C31" s="12">
        <v>700114.3</v>
      </c>
      <c r="D31" s="12">
        <f t="shared" si="0"/>
        <v>52.36907829537159</v>
      </c>
      <c r="E31" s="14"/>
    </row>
    <row r="32" spans="1:5" s="3" customFormat="1" ht="34.5" customHeight="1">
      <c r="A32" s="13" t="s">
        <v>31</v>
      </c>
      <c r="B32" s="12">
        <v>83883.1</v>
      </c>
      <c r="C32" s="12">
        <v>43262.7</v>
      </c>
      <c r="D32" s="12">
        <f t="shared" si="0"/>
        <v>51.574989479406455</v>
      </c>
      <c r="E32" s="14"/>
    </row>
    <row r="33" spans="1:5" s="3" customFormat="1" ht="24.75" customHeight="1">
      <c r="A33" s="13" t="s">
        <v>32</v>
      </c>
      <c r="B33" s="12">
        <v>61270.8</v>
      </c>
      <c r="C33" s="12">
        <v>30224.4</v>
      </c>
      <c r="D33" s="12">
        <f t="shared" si="0"/>
        <v>49.32920738753207</v>
      </c>
      <c r="E33" s="14"/>
    </row>
    <row r="34" spans="1:5" s="3" customFormat="1" ht="24.75" customHeight="1">
      <c r="A34" s="13" t="s">
        <v>108</v>
      </c>
      <c r="B34" s="12">
        <v>120059.3</v>
      </c>
      <c r="C34" s="12">
        <v>22470.7</v>
      </c>
      <c r="D34" s="12">
        <f t="shared" si="0"/>
        <v>18.716334344777955</v>
      </c>
      <c r="E34" s="14"/>
    </row>
    <row r="35" spans="1:6" s="3" customFormat="1" ht="30.75" customHeight="1">
      <c r="A35" s="8" t="s">
        <v>33</v>
      </c>
      <c r="B35" s="9">
        <f>B36+B37+B38</f>
        <v>1087463.9</v>
      </c>
      <c r="C35" s="9">
        <f>C36+C37+C38</f>
        <v>428979.7</v>
      </c>
      <c r="D35" s="9">
        <f>C35/B35*100</f>
        <v>39.447718678293604</v>
      </c>
      <c r="E35" s="10"/>
      <c r="F35" s="7"/>
    </row>
    <row r="36" spans="1:5" s="3" customFormat="1" ht="24.75" customHeight="1">
      <c r="A36" s="13" t="s">
        <v>34</v>
      </c>
      <c r="B36" s="12">
        <v>938339.2</v>
      </c>
      <c r="C36" s="12">
        <v>350193.1</v>
      </c>
      <c r="D36" s="12">
        <f t="shared" si="0"/>
        <v>37.32052332461438</v>
      </c>
      <c r="E36" s="14"/>
    </row>
    <row r="37" spans="1:6" s="3" customFormat="1" ht="24.75" customHeight="1">
      <c r="A37" s="11" t="s">
        <v>35</v>
      </c>
      <c r="B37" s="12">
        <v>45774.4</v>
      </c>
      <c r="C37" s="12">
        <v>22533.7</v>
      </c>
      <c r="D37" s="12">
        <f t="shared" si="0"/>
        <v>49.227734279422556</v>
      </c>
      <c r="E37" s="10"/>
      <c r="F37" s="7"/>
    </row>
    <row r="38" spans="1:5" s="3" customFormat="1" ht="24.75" customHeight="1">
      <c r="A38" s="13" t="s">
        <v>36</v>
      </c>
      <c r="B38" s="12">
        <v>103350.3</v>
      </c>
      <c r="C38" s="12">
        <v>56252.9</v>
      </c>
      <c r="D38" s="12">
        <f t="shared" si="0"/>
        <v>54.42935337391377</v>
      </c>
      <c r="E38" s="14"/>
    </row>
    <row r="39" spans="1:5" s="3" customFormat="1" ht="39" customHeight="1">
      <c r="A39" s="8" t="s">
        <v>37</v>
      </c>
      <c r="B39" s="9">
        <f>B40+B41+B42+B43</f>
        <v>103570</v>
      </c>
      <c r="C39" s="9">
        <f>C40+C41+C42+C43</f>
        <v>37513.2</v>
      </c>
      <c r="D39" s="9">
        <f t="shared" si="0"/>
        <v>36.22014096746162</v>
      </c>
      <c r="E39" s="14"/>
    </row>
    <row r="40" spans="1:6" s="3" customFormat="1" ht="24.75" customHeight="1">
      <c r="A40" s="11" t="s">
        <v>38</v>
      </c>
      <c r="B40" s="12">
        <v>38020</v>
      </c>
      <c r="C40" s="12">
        <v>19220</v>
      </c>
      <c r="D40" s="12">
        <f t="shared" si="0"/>
        <v>50.55234087322462</v>
      </c>
      <c r="E40" s="10"/>
      <c r="F40" s="7"/>
    </row>
    <row r="41" spans="1:5" s="3" customFormat="1" ht="24.75" customHeight="1">
      <c r="A41" s="13" t="s">
        <v>39</v>
      </c>
      <c r="B41" s="12">
        <v>30000</v>
      </c>
      <c r="C41" s="12">
        <v>18293.2</v>
      </c>
      <c r="D41" s="12">
        <f t="shared" si="0"/>
        <v>60.97733333333334</v>
      </c>
      <c r="E41" s="14"/>
    </row>
    <row r="42" spans="1:5" s="3" customFormat="1" ht="34.5" customHeight="1">
      <c r="A42" s="13" t="s">
        <v>40</v>
      </c>
      <c r="B42" s="12">
        <v>2550</v>
      </c>
      <c r="C42" s="12">
        <v>0</v>
      </c>
      <c r="D42" s="12">
        <f t="shared" si="0"/>
        <v>0</v>
      </c>
      <c r="E42" s="14"/>
    </row>
    <row r="43" spans="1:5" s="3" customFormat="1" ht="24.75" customHeight="1">
      <c r="A43" s="13" t="s">
        <v>41</v>
      </c>
      <c r="B43" s="12">
        <v>33000</v>
      </c>
      <c r="C43" s="12">
        <v>0</v>
      </c>
      <c r="D43" s="12">
        <f t="shared" si="0"/>
        <v>0</v>
      </c>
      <c r="E43" s="14"/>
    </row>
    <row r="44" spans="1:5" s="3" customFormat="1" ht="40.5" customHeight="1">
      <c r="A44" s="8" t="s">
        <v>42</v>
      </c>
      <c r="B44" s="9">
        <f>B45+B46+B47+B48+B49+B50</f>
        <v>1608851</v>
      </c>
      <c r="C44" s="9">
        <f>C45+C46+C47+C48+C49+C50</f>
        <v>731217</v>
      </c>
      <c r="D44" s="9">
        <f>C44/B44*100</f>
        <v>45.4496407684739</v>
      </c>
      <c r="E44" s="14"/>
    </row>
    <row r="45" spans="1:5" s="3" customFormat="1" ht="21.75" customHeight="1">
      <c r="A45" s="13" t="s">
        <v>43</v>
      </c>
      <c r="B45" s="12">
        <v>57547.5</v>
      </c>
      <c r="C45" s="12">
        <v>56388.9</v>
      </c>
      <c r="D45" s="12">
        <f t="shared" si="0"/>
        <v>97.98670663365047</v>
      </c>
      <c r="E45" s="14"/>
    </row>
    <row r="46" spans="1:5" s="3" customFormat="1" ht="18.75" customHeight="1">
      <c r="A46" s="13" t="s">
        <v>44</v>
      </c>
      <c r="B46" s="12">
        <v>32246.3</v>
      </c>
      <c r="C46" s="12">
        <v>32089.7</v>
      </c>
      <c r="D46" s="12">
        <f t="shared" si="0"/>
        <v>99.51436288814531</v>
      </c>
      <c r="E46" s="14"/>
    </row>
    <row r="47" spans="1:5" s="3" customFormat="1" ht="24.75" customHeight="1">
      <c r="A47" s="13" t="s">
        <v>45</v>
      </c>
      <c r="B47" s="12">
        <v>208206.2</v>
      </c>
      <c r="C47" s="12">
        <v>122662.5</v>
      </c>
      <c r="D47" s="12">
        <f t="shared" si="0"/>
        <v>58.9139516498548</v>
      </c>
      <c r="E47" s="14"/>
    </row>
    <row r="48" spans="1:6" s="3" customFormat="1" ht="24.75" customHeight="1">
      <c r="A48" s="11" t="s">
        <v>46</v>
      </c>
      <c r="B48" s="12">
        <v>133847.5</v>
      </c>
      <c r="C48" s="12">
        <v>19384</v>
      </c>
      <c r="D48" s="12">
        <f t="shared" si="0"/>
        <v>14.482153196735089</v>
      </c>
      <c r="E48" s="10"/>
      <c r="F48" s="7"/>
    </row>
    <row r="49" spans="1:5" s="3" customFormat="1" ht="34.5" customHeight="1">
      <c r="A49" s="13" t="s">
        <v>47</v>
      </c>
      <c r="B49" s="12">
        <v>492393</v>
      </c>
      <c r="C49" s="12">
        <v>108984.5</v>
      </c>
      <c r="D49" s="12">
        <f t="shared" si="0"/>
        <v>22.133641217482783</v>
      </c>
      <c r="E49" s="14"/>
    </row>
    <row r="50" spans="1:5" s="3" customFormat="1" ht="24.75" customHeight="1">
      <c r="A50" s="13" t="s">
        <v>48</v>
      </c>
      <c r="B50" s="12">
        <v>684610.5</v>
      </c>
      <c r="C50" s="12">
        <v>391707.4</v>
      </c>
      <c r="D50" s="12">
        <f t="shared" si="0"/>
        <v>57.216095867650296</v>
      </c>
      <c r="E50" s="14"/>
    </row>
    <row r="51" spans="1:5" s="3" customFormat="1" ht="36.75" customHeight="1">
      <c r="A51" s="8" t="s">
        <v>49</v>
      </c>
      <c r="B51" s="9">
        <f>SUM(B52:B57)</f>
        <v>800892.6</v>
      </c>
      <c r="C51" s="9">
        <f>SUM(C52:C57)</f>
        <v>342304</v>
      </c>
      <c r="D51" s="9">
        <f>C51/B51*100</f>
        <v>42.740312496332216</v>
      </c>
      <c r="E51" s="14"/>
    </row>
    <row r="52" spans="1:6" s="3" customFormat="1" ht="24.75" customHeight="1">
      <c r="A52" s="11" t="s">
        <v>50</v>
      </c>
      <c r="B52" s="12">
        <v>28270.9</v>
      </c>
      <c r="C52" s="12">
        <v>10546.7</v>
      </c>
      <c r="D52" s="12">
        <f t="shared" si="0"/>
        <v>37.30585160005518</v>
      </c>
      <c r="E52" s="10"/>
      <c r="F52" s="7"/>
    </row>
    <row r="53" spans="1:5" s="3" customFormat="1" ht="24.75" customHeight="1">
      <c r="A53" s="13" t="s">
        <v>51</v>
      </c>
      <c r="B53" s="12">
        <v>775</v>
      </c>
      <c r="C53" s="12">
        <v>261.2</v>
      </c>
      <c r="D53" s="12">
        <f t="shared" si="0"/>
        <v>33.703225806451606</v>
      </c>
      <c r="E53" s="14"/>
    </row>
    <row r="54" spans="1:6" s="3" customFormat="1" ht="24.75" customHeight="1">
      <c r="A54" s="15" t="s">
        <v>52</v>
      </c>
      <c r="B54" s="12">
        <v>19700</v>
      </c>
      <c r="C54" s="12">
        <v>5567.4</v>
      </c>
      <c r="D54" s="12">
        <f t="shared" si="0"/>
        <v>28.260913705583757</v>
      </c>
      <c r="E54" s="10"/>
      <c r="F54" s="7"/>
    </row>
    <row r="55" spans="1:5" s="3" customFormat="1" ht="24.75" customHeight="1">
      <c r="A55" s="13" t="s">
        <v>53</v>
      </c>
      <c r="B55" s="12">
        <v>12120</v>
      </c>
      <c r="C55" s="12">
        <v>2019</v>
      </c>
      <c r="D55" s="12">
        <f t="shared" si="0"/>
        <v>16.65841584158416</v>
      </c>
      <c r="E55" s="14"/>
    </row>
    <row r="56" spans="1:6" s="3" customFormat="1" ht="24.75" customHeight="1">
      <c r="A56" s="11" t="s">
        <v>54</v>
      </c>
      <c r="B56" s="12">
        <v>203425.5</v>
      </c>
      <c r="C56" s="12">
        <v>84309.7</v>
      </c>
      <c r="D56" s="12">
        <f t="shared" si="0"/>
        <v>41.445000749660196</v>
      </c>
      <c r="E56" s="10"/>
      <c r="F56" s="7"/>
    </row>
    <row r="57" spans="1:6" s="3" customFormat="1" ht="24.75" customHeight="1">
      <c r="A57" s="11" t="s">
        <v>55</v>
      </c>
      <c r="B57" s="12">
        <v>536601.2</v>
      </c>
      <c r="C57" s="12">
        <v>239600</v>
      </c>
      <c r="D57" s="12">
        <f t="shared" si="0"/>
        <v>44.65140965022069</v>
      </c>
      <c r="E57" s="10"/>
      <c r="F57" s="7"/>
    </row>
    <row r="58" spans="1:5" s="3" customFormat="1" ht="24.75" customHeight="1">
      <c r="A58" s="8" t="s">
        <v>56</v>
      </c>
      <c r="B58" s="9">
        <f>B59+B60</f>
        <v>389644.388</v>
      </c>
      <c r="C58" s="9">
        <f>C59+C60</f>
        <v>179239.7</v>
      </c>
      <c r="D58" s="9">
        <f>C58/B58*100</f>
        <v>46.000842183308954</v>
      </c>
      <c r="E58" s="14"/>
    </row>
    <row r="59" spans="1:6" s="3" customFormat="1" ht="36.75" customHeight="1">
      <c r="A59" s="11" t="s">
        <v>57</v>
      </c>
      <c r="B59" s="12">
        <v>131161.3</v>
      </c>
      <c r="C59" s="12">
        <v>62999.3</v>
      </c>
      <c r="D59" s="12">
        <f t="shared" si="0"/>
        <v>48.03192710044808</v>
      </c>
      <c r="E59" s="10"/>
      <c r="F59" s="7"/>
    </row>
    <row r="60" spans="1:5" s="3" customFormat="1" ht="44.25" customHeight="1">
      <c r="A60" s="13" t="s">
        <v>58</v>
      </c>
      <c r="B60" s="12">
        <v>258483.088</v>
      </c>
      <c r="C60" s="12">
        <v>116240.4</v>
      </c>
      <c r="D60" s="12">
        <f t="shared" si="0"/>
        <v>44.970214840515986</v>
      </c>
      <c r="E60" s="14"/>
    </row>
    <row r="61" spans="1:5" s="3" customFormat="1" ht="38.25" customHeight="1">
      <c r="A61" s="8" t="s">
        <v>59</v>
      </c>
      <c r="B61" s="9">
        <f>B62+B63+B64+B65</f>
        <v>283032.69999999995</v>
      </c>
      <c r="C61" s="9">
        <f>C62+C63+C64+C65</f>
        <v>79910.70000000001</v>
      </c>
      <c r="D61" s="9">
        <f>C61/B61*100</f>
        <v>28.23373412330096</v>
      </c>
      <c r="E61" s="14"/>
    </row>
    <row r="62" spans="1:5" s="3" customFormat="1" ht="34.5" customHeight="1">
      <c r="A62" s="13" t="s">
        <v>60</v>
      </c>
      <c r="B62" s="12">
        <v>60291.1</v>
      </c>
      <c r="C62" s="12">
        <v>32112.4</v>
      </c>
      <c r="D62" s="12">
        <f t="shared" si="0"/>
        <v>53.262255954859015</v>
      </c>
      <c r="E62" s="14"/>
    </row>
    <row r="63" spans="1:5" s="3" customFormat="1" ht="34.5" customHeight="1">
      <c r="A63" s="13" t="s">
        <v>61</v>
      </c>
      <c r="B63" s="12">
        <v>3500</v>
      </c>
      <c r="C63" s="12">
        <v>0</v>
      </c>
      <c r="D63" s="12">
        <f t="shared" si="0"/>
        <v>0</v>
      </c>
      <c r="E63" s="14"/>
    </row>
    <row r="64" spans="1:5" s="3" customFormat="1" ht="34.5" customHeight="1">
      <c r="A64" s="13" t="s">
        <v>62</v>
      </c>
      <c r="B64" s="12">
        <v>12512.8</v>
      </c>
      <c r="C64" s="12">
        <v>5248</v>
      </c>
      <c r="D64" s="12">
        <f t="shared" si="0"/>
        <v>41.94105236238093</v>
      </c>
      <c r="E64" s="14"/>
    </row>
    <row r="65" spans="1:6" s="3" customFormat="1" ht="34.5" customHeight="1">
      <c r="A65" s="11" t="s">
        <v>63</v>
      </c>
      <c r="B65" s="12">
        <v>206728.8</v>
      </c>
      <c r="C65" s="12">
        <v>42550.3</v>
      </c>
      <c r="D65" s="12">
        <f t="shared" si="0"/>
        <v>20.582666759541972</v>
      </c>
      <c r="E65" s="10"/>
      <c r="F65" s="7"/>
    </row>
    <row r="66" spans="1:5" s="3" customFormat="1" ht="40.5" customHeight="1">
      <c r="A66" s="8" t="s">
        <v>64</v>
      </c>
      <c r="B66" s="9">
        <f>SUM(B67:B69)</f>
        <v>282561.5</v>
      </c>
      <c r="C66" s="9">
        <f>SUM(C67:C69)</f>
        <v>28452.5</v>
      </c>
      <c r="D66" s="9">
        <f t="shared" si="0"/>
        <v>10.069489297020295</v>
      </c>
      <c r="E66" s="14"/>
    </row>
    <row r="67" spans="1:6" s="3" customFormat="1" ht="24.75" customHeight="1">
      <c r="A67" s="11" t="s">
        <v>65</v>
      </c>
      <c r="B67" s="12">
        <v>267361.5</v>
      </c>
      <c r="C67" s="12">
        <v>27452.5</v>
      </c>
      <c r="D67" s="12">
        <f t="shared" si="0"/>
        <v>10.26793311677261</v>
      </c>
      <c r="E67" s="10"/>
      <c r="F67" s="7"/>
    </row>
    <row r="68" spans="1:5" s="3" customFormat="1" ht="24.75" customHeight="1">
      <c r="A68" s="13" t="s">
        <v>66</v>
      </c>
      <c r="B68" s="12">
        <v>1200</v>
      </c>
      <c r="C68" s="12">
        <v>1000</v>
      </c>
      <c r="D68" s="12">
        <f t="shared" si="0"/>
        <v>83.33333333333334</v>
      </c>
      <c r="E68" s="14"/>
    </row>
    <row r="69" spans="1:5" s="3" customFormat="1" ht="24.75" customHeight="1">
      <c r="A69" s="13" t="s">
        <v>103</v>
      </c>
      <c r="B69" s="12">
        <v>14000</v>
      </c>
      <c r="C69" s="12">
        <v>0</v>
      </c>
      <c r="D69" s="12"/>
      <c r="E69" s="14"/>
    </row>
    <row r="70" spans="1:5" s="3" customFormat="1" ht="49.5" customHeight="1">
      <c r="A70" s="8" t="s">
        <v>67</v>
      </c>
      <c r="B70" s="9">
        <f>SUM(B71:B80)</f>
        <v>2076287.827</v>
      </c>
      <c r="C70" s="9">
        <f>SUM(C71:C80)</f>
        <v>751197.1000000001</v>
      </c>
      <c r="D70" s="9">
        <f>C70/B70*100</f>
        <v>36.17981525641339</v>
      </c>
      <c r="E70" s="14"/>
    </row>
    <row r="71" spans="1:5" s="3" customFormat="1" ht="34.5" customHeight="1">
      <c r="A71" s="13" t="s">
        <v>68</v>
      </c>
      <c r="B71" s="12">
        <v>268122.947</v>
      </c>
      <c r="C71" s="12">
        <v>76092.7</v>
      </c>
      <c r="D71" s="12">
        <v>9.53</v>
      </c>
      <c r="E71" s="14"/>
    </row>
    <row r="72" spans="1:5" s="3" customFormat="1" ht="34.5" customHeight="1">
      <c r="A72" s="13" t="s">
        <v>69</v>
      </c>
      <c r="B72" s="12">
        <v>891973.627</v>
      </c>
      <c r="C72" s="12">
        <v>377725.9</v>
      </c>
      <c r="D72" s="12">
        <v>3.5300000000000002</v>
      </c>
      <c r="E72" s="14"/>
    </row>
    <row r="73" spans="1:5" s="3" customFormat="1" ht="24.75" customHeight="1">
      <c r="A73" s="13" t="s">
        <v>70</v>
      </c>
      <c r="B73" s="12">
        <v>49282.429000000004</v>
      </c>
      <c r="C73" s="12">
        <v>278.8</v>
      </c>
      <c r="D73" s="12">
        <v>0.17</v>
      </c>
      <c r="E73" s="14"/>
    </row>
    <row r="74" spans="1:5" s="3" customFormat="1" ht="34.5" customHeight="1">
      <c r="A74" s="13" t="s">
        <v>71</v>
      </c>
      <c r="B74" s="12">
        <v>5000</v>
      </c>
      <c r="C74" s="12">
        <v>46.8</v>
      </c>
      <c r="D74" s="12">
        <v>0</v>
      </c>
      <c r="E74" s="14"/>
    </row>
    <row r="75" spans="1:5" s="3" customFormat="1" ht="34.5" customHeight="1">
      <c r="A75" s="13" t="s">
        <v>72</v>
      </c>
      <c r="B75" s="12">
        <v>370414.5</v>
      </c>
      <c r="C75" s="12">
        <v>166512.9</v>
      </c>
      <c r="D75" s="12">
        <v>21.59</v>
      </c>
      <c r="E75" s="14"/>
    </row>
    <row r="76" spans="1:5" s="3" customFormat="1" ht="44.25" customHeight="1">
      <c r="A76" s="13" t="s">
        <v>73</v>
      </c>
      <c r="B76" s="12">
        <v>7022.2</v>
      </c>
      <c r="C76" s="12">
        <v>1424.9</v>
      </c>
      <c r="D76" s="12">
        <v>6.37</v>
      </c>
      <c r="E76" s="14"/>
    </row>
    <row r="77" spans="1:6" s="3" customFormat="1" ht="24.75" customHeight="1">
      <c r="A77" s="11" t="s">
        <v>74</v>
      </c>
      <c r="B77" s="12">
        <v>408107.3</v>
      </c>
      <c r="C77" s="12">
        <v>105970.3</v>
      </c>
      <c r="D77" s="12">
        <f aca="true" t="shared" si="1" ref="D77:D95">C77/B77*100</f>
        <v>25.96628386701243</v>
      </c>
      <c r="E77" s="10"/>
      <c r="F77" s="7"/>
    </row>
    <row r="78" spans="1:5" s="3" customFormat="1" ht="34.5" customHeight="1">
      <c r="A78" s="13" t="s">
        <v>75</v>
      </c>
      <c r="B78" s="12">
        <v>24174.102</v>
      </c>
      <c r="C78" s="12">
        <v>11937.7</v>
      </c>
      <c r="D78" s="12">
        <f t="shared" si="1"/>
        <v>49.38218594428038</v>
      </c>
      <c r="E78" s="14"/>
    </row>
    <row r="79" spans="1:5" s="3" customFormat="1" ht="34.5" customHeight="1">
      <c r="A79" s="13" t="s">
        <v>76</v>
      </c>
      <c r="B79" s="12">
        <v>206</v>
      </c>
      <c r="C79" s="12">
        <v>78.8</v>
      </c>
      <c r="D79" s="12">
        <f t="shared" si="1"/>
        <v>38.25242718446602</v>
      </c>
      <c r="E79" s="14"/>
    </row>
    <row r="80" spans="1:5" s="3" customFormat="1" ht="34.5" customHeight="1">
      <c r="A80" s="13" t="s">
        <v>104</v>
      </c>
      <c r="B80" s="12">
        <v>51984.722</v>
      </c>
      <c r="C80" s="12">
        <v>11128.3</v>
      </c>
      <c r="D80" s="12">
        <f t="shared" si="1"/>
        <v>21.40686642510082</v>
      </c>
      <c r="E80" s="14"/>
    </row>
    <row r="81" spans="1:5" s="3" customFormat="1" ht="28.5" customHeight="1">
      <c r="A81" s="8" t="s">
        <v>77</v>
      </c>
      <c r="B81" s="9">
        <f>SUM(B82:B83)</f>
        <v>4649232.502</v>
      </c>
      <c r="C81" s="9">
        <f>SUM(C82:C83)</f>
        <v>1561939.5999999999</v>
      </c>
      <c r="D81" s="9">
        <f>C81/B81*100</f>
        <v>33.595643997758486</v>
      </c>
      <c r="E81" s="14"/>
    </row>
    <row r="82" spans="1:5" s="3" customFormat="1" ht="24.75" customHeight="1">
      <c r="A82" s="13" t="s">
        <v>78</v>
      </c>
      <c r="B82" s="12">
        <v>3539336.102</v>
      </c>
      <c r="C82" s="12">
        <v>1122528.4</v>
      </c>
      <c r="D82" s="12">
        <f t="shared" si="1"/>
        <v>31.715789844476316</v>
      </c>
      <c r="E82" s="14"/>
    </row>
    <row r="83" spans="1:6" s="3" customFormat="1" ht="24.75" customHeight="1">
      <c r="A83" s="11" t="s">
        <v>79</v>
      </c>
      <c r="B83" s="12">
        <v>1109896.4</v>
      </c>
      <c r="C83" s="12">
        <v>439411.2</v>
      </c>
      <c r="D83" s="12">
        <f t="shared" si="1"/>
        <v>39.59028968829884</v>
      </c>
      <c r="E83" s="10"/>
      <c r="F83" s="7"/>
    </row>
    <row r="84" spans="1:5" s="3" customFormat="1" ht="24.75" customHeight="1">
      <c r="A84" s="8" t="s">
        <v>80</v>
      </c>
      <c r="B84" s="9">
        <f>SUM(B85:B86)</f>
        <v>789748.8</v>
      </c>
      <c r="C84" s="9">
        <f>SUM(C85:C86)</f>
        <v>19561.4</v>
      </c>
      <c r="D84" s="9">
        <f>C84/B84*100</f>
        <v>2.476914178280486</v>
      </c>
      <c r="E84" s="14"/>
    </row>
    <row r="85" spans="1:5" s="3" customFormat="1" ht="32.25" customHeight="1">
      <c r="A85" s="13" t="s">
        <v>81</v>
      </c>
      <c r="B85" s="12">
        <v>280748.8</v>
      </c>
      <c r="C85" s="12">
        <v>14255.6</v>
      </c>
      <c r="D85" s="12">
        <f t="shared" si="1"/>
        <v>5.077706476394557</v>
      </c>
      <c r="E85" s="14"/>
    </row>
    <row r="86" spans="1:5" s="3" customFormat="1" ht="30" customHeight="1">
      <c r="A86" s="11" t="s">
        <v>82</v>
      </c>
      <c r="B86" s="12">
        <v>509000</v>
      </c>
      <c r="C86" s="12">
        <v>5305.8</v>
      </c>
      <c r="D86" s="12">
        <f t="shared" si="1"/>
        <v>1.0423968565815325</v>
      </c>
      <c r="E86" s="10"/>
    </row>
    <row r="87" spans="1:5" s="3" customFormat="1" ht="37.5" customHeight="1">
      <c r="A87" s="8" t="s">
        <v>83</v>
      </c>
      <c r="B87" s="9">
        <f>SUM(B88:B92)</f>
        <v>396148.42</v>
      </c>
      <c r="C87" s="9">
        <f>SUM(C88:C92)</f>
        <v>82809.5</v>
      </c>
      <c r="D87" s="9">
        <f>C87/B87*100</f>
        <v>20.903655251231346</v>
      </c>
      <c r="E87" s="14"/>
    </row>
    <row r="88" spans="1:5" s="3" customFormat="1" ht="24.75" customHeight="1">
      <c r="A88" s="13" t="s">
        <v>84</v>
      </c>
      <c r="B88" s="12">
        <v>137105.5</v>
      </c>
      <c r="C88" s="12">
        <v>46690.6</v>
      </c>
      <c r="D88" s="12">
        <f t="shared" si="1"/>
        <v>34.05450547206348</v>
      </c>
      <c r="E88" s="14"/>
    </row>
    <row r="89" spans="1:6" s="3" customFormat="1" ht="24.75" customHeight="1">
      <c r="A89" s="11" t="s">
        <v>85</v>
      </c>
      <c r="B89" s="12">
        <v>165557</v>
      </c>
      <c r="C89" s="12">
        <v>7089.4</v>
      </c>
      <c r="D89" s="12">
        <f t="shared" si="1"/>
        <v>4.282150558417946</v>
      </c>
      <c r="E89" s="10"/>
      <c r="F89" s="7"/>
    </row>
    <row r="90" spans="1:5" s="3" customFormat="1" ht="24.75" customHeight="1">
      <c r="A90" s="13" t="s">
        <v>86</v>
      </c>
      <c r="B90" s="12">
        <v>24338.52</v>
      </c>
      <c r="C90" s="12">
        <v>3378.8</v>
      </c>
      <c r="D90" s="12">
        <f t="shared" si="1"/>
        <v>13.882520383326513</v>
      </c>
      <c r="E90" s="14"/>
    </row>
    <row r="91" spans="1:5" s="3" customFormat="1" ht="24.75" customHeight="1">
      <c r="A91" s="13" t="s">
        <v>87</v>
      </c>
      <c r="B91" s="12">
        <v>5509.1</v>
      </c>
      <c r="C91" s="12">
        <v>0</v>
      </c>
      <c r="D91" s="12">
        <f t="shared" si="1"/>
        <v>0</v>
      </c>
      <c r="E91" s="14"/>
    </row>
    <row r="92" spans="1:5" s="3" customFormat="1" ht="31.5" customHeight="1">
      <c r="A92" s="13" t="s">
        <v>88</v>
      </c>
      <c r="B92" s="12">
        <v>63638.3</v>
      </c>
      <c r="C92" s="12">
        <v>25650.7</v>
      </c>
      <c r="D92" s="12">
        <f t="shared" si="1"/>
        <v>40.307016372216104</v>
      </c>
      <c r="E92" s="14"/>
    </row>
    <row r="93" spans="1:5" s="3" customFormat="1" ht="24.75" customHeight="1">
      <c r="A93" s="8" t="s">
        <v>89</v>
      </c>
      <c r="B93" s="9">
        <f>SUM(B94:B95)</f>
        <v>340808.3</v>
      </c>
      <c r="C93" s="9">
        <f>SUM(C94:C95)</f>
        <v>207365.40000000002</v>
      </c>
      <c r="D93" s="9">
        <f>C93/B93*100</f>
        <v>60.845173078237835</v>
      </c>
      <c r="E93" s="14"/>
    </row>
    <row r="94" spans="1:5" s="3" customFormat="1" ht="24.75" customHeight="1">
      <c r="A94" s="13" t="s">
        <v>90</v>
      </c>
      <c r="B94" s="12">
        <v>232862.4</v>
      </c>
      <c r="C94" s="12">
        <v>124339.6</v>
      </c>
      <c r="D94" s="12">
        <f t="shared" si="1"/>
        <v>53.39616872453432</v>
      </c>
      <c r="E94" s="14"/>
    </row>
    <row r="95" spans="1:5" s="3" customFormat="1" ht="24.75" customHeight="1">
      <c r="A95" s="13" t="s">
        <v>91</v>
      </c>
      <c r="B95" s="12">
        <v>107945.9</v>
      </c>
      <c r="C95" s="12">
        <v>83025.8</v>
      </c>
      <c r="D95" s="12">
        <f t="shared" si="1"/>
        <v>76.91426909220267</v>
      </c>
      <c r="E95" s="14"/>
    </row>
    <row r="96" spans="1:5" s="3" customFormat="1" ht="42.75" customHeight="1">
      <c r="A96" s="8" t="s">
        <v>92</v>
      </c>
      <c r="B96" s="9">
        <f>SUM(B97:B100)</f>
        <v>718350.6</v>
      </c>
      <c r="C96" s="9">
        <f>SUM(C97:C100)</f>
        <v>335575.1</v>
      </c>
      <c r="D96" s="9">
        <f>C96/B96*100</f>
        <v>46.714668297068314</v>
      </c>
      <c r="E96" s="14"/>
    </row>
    <row r="97" spans="1:6" s="3" customFormat="1" ht="34.5" customHeight="1">
      <c r="A97" s="11" t="s">
        <v>93</v>
      </c>
      <c r="B97" s="12">
        <v>331013.9</v>
      </c>
      <c r="C97" s="12">
        <v>164527.5</v>
      </c>
      <c r="D97" s="12">
        <f aca="true" t="shared" si="2" ref="D97:D106">C97/B97*100</f>
        <v>49.70410608134582</v>
      </c>
      <c r="E97" s="10"/>
      <c r="F97" s="7"/>
    </row>
    <row r="98" spans="1:6" s="3" customFormat="1" ht="34.5" customHeight="1">
      <c r="A98" s="11" t="s">
        <v>94</v>
      </c>
      <c r="B98" s="12">
        <v>23464</v>
      </c>
      <c r="C98" s="12">
        <v>18490.6</v>
      </c>
      <c r="D98" s="12">
        <f t="shared" si="2"/>
        <v>78.80412546880326</v>
      </c>
      <c r="E98" s="10"/>
      <c r="F98" s="7"/>
    </row>
    <row r="99" spans="1:6" s="3" customFormat="1" ht="30" customHeight="1">
      <c r="A99" s="11" t="s">
        <v>95</v>
      </c>
      <c r="B99" s="12">
        <v>157224.1</v>
      </c>
      <c r="C99" s="12">
        <v>56938.2</v>
      </c>
      <c r="D99" s="12">
        <f t="shared" si="2"/>
        <v>36.214677011984804</v>
      </c>
      <c r="E99" s="10"/>
      <c r="F99" s="7"/>
    </row>
    <row r="100" spans="1:5" s="3" customFormat="1" ht="34.5" customHeight="1">
      <c r="A100" s="13" t="s">
        <v>96</v>
      </c>
      <c r="B100" s="12">
        <v>206648.6</v>
      </c>
      <c r="C100" s="12">
        <v>95618.8</v>
      </c>
      <c r="D100" s="12">
        <f t="shared" si="2"/>
        <v>46.271206289324</v>
      </c>
      <c r="E100" s="14"/>
    </row>
    <row r="101" spans="1:5" s="3" customFormat="1" ht="39.75" customHeight="1">
      <c r="A101" s="8" t="s">
        <v>97</v>
      </c>
      <c r="B101" s="9">
        <f>B102+B103+B104</f>
        <v>3482626.1</v>
      </c>
      <c r="C101" s="9">
        <f>C102+C103+C104</f>
        <v>1905689.4000000001</v>
      </c>
      <c r="D101" s="9">
        <f t="shared" si="2"/>
        <v>54.71989657459927</v>
      </c>
      <c r="E101" s="14"/>
    </row>
    <row r="102" spans="1:6" s="3" customFormat="1" ht="24.75" customHeight="1">
      <c r="A102" s="11" t="s">
        <v>98</v>
      </c>
      <c r="B102" s="12">
        <v>173656</v>
      </c>
      <c r="C102" s="12">
        <v>58852.9</v>
      </c>
      <c r="D102" s="12">
        <f t="shared" si="2"/>
        <v>33.89050767033675</v>
      </c>
      <c r="E102" s="10"/>
      <c r="F102" s="7"/>
    </row>
    <row r="103" spans="1:5" s="3" customFormat="1" ht="24.75" customHeight="1">
      <c r="A103" s="13" t="s">
        <v>99</v>
      </c>
      <c r="B103" s="12">
        <v>942264</v>
      </c>
      <c r="C103" s="12">
        <v>393810.2</v>
      </c>
      <c r="D103" s="12">
        <f t="shared" si="2"/>
        <v>41.794040735929634</v>
      </c>
      <c r="E103" s="14"/>
    </row>
    <row r="104" spans="1:5" s="3" customFormat="1" ht="24.75" customHeight="1">
      <c r="A104" s="16" t="s">
        <v>101</v>
      </c>
      <c r="B104" s="17">
        <v>2366706.1</v>
      </c>
      <c r="C104" s="17">
        <v>1453026.3</v>
      </c>
      <c r="D104" s="12">
        <f t="shared" si="2"/>
        <v>61.39445451211707</v>
      </c>
      <c r="E104" s="14"/>
    </row>
    <row r="105" spans="1:4" s="3" customFormat="1" ht="39.75" customHeight="1">
      <c r="A105" s="8" t="s">
        <v>105</v>
      </c>
      <c r="B105" s="9">
        <v>433065.8</v>
      </c>
      <c r="C105" s="9">
        <v>258300</v>
      </c>
      <c r="D105" s="9">
        <f>C105/B105*100</f>
        <v>59.644515914209805</v>
      </c>
    </row>
    <row r="106" spans="1:4" s="3" customFormat="1" ht="24.75" customHeight="1">
      <c r="A106" s="16" t="s">
        <v>106</v>
      </c>
      <c r="B106" s="9">
        <v>433065.8</v>
      </c>
      <c r="C106" s="9">
        <v>258300</v>
      </c>
      <c r="D106" s="12">
        <f t="shared" si="2"/>
        <v>59.644515914209805</v>
      </c>
    </row>
  </sheetData>
  <sheetProtection/>
  <mergeCells count="1">
    <mergeCell ref="A1:D1"/>
  </mergeCells>
  <printOptions/>
  <pageMargins left="0.7874015748031497" right="0" top="0.1968503937007874" bottom="0.1968503937007874" header="0.1968503937007874" footer="0.3937007874015748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Отд. страт.планирования</dc:creator>
  <cp:keywords/>
  <dc:description/>
  <cp:lastModifiedBy>Кривовицина Елена Владимировна</cp:lastModifiedBy>
  <cp:lastPrinted>2018-07-18T07:24:01Z</cp:lastPrinted>
  <dcterms:created xsi:type="dcterms:W3CDTF">2018-04-13T09:03:07Z</dcterms:created>
  <dcterms:modified xsi:type="dcterms:W3CDTF">2018-08-06T14:31:50Z</dcterms:modified>
  <cp:category/>
  <cp:version/>
  <cp:contentType/>
  <cp:contentStatus/>
</cp:coreProperties>
</file>