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3215" windowHeight="6825" activeTab="0"/>
  </bookViews>
  <sheets>
    <sheet name="Январь-март 2018" sheetId="1" r:id="rId1"/>
  </sheets>
  <definedNames>
    <definedName name="_xlnm.Print_Titles" localSheetId="0">'Январь-март 2018'!$B:$C,'Январь-март 2018'!$2:$2</definedName>
    <definedName name="_xlnm.Print_Area" localSheetId="0">'Январь-март 2018'!$A$1:$D$105</definedName>
  </definedNames>
  <calcPr fullCalcOnLoad="1"/>
</workbook>
</file>

<file path=xl/sharedStrings.xml><?xml version="1.0" encoding="utf-8"?>
<sst xmlns="http://schemas.openxmlformats.org/spreadsheetml/2006/main" count="108" uniqueCount="108">
  <si>
    <t>Наименование государственной программы Липецкой области</t>
  </si>
  <si>
    <t>Годовой план, тыс. руб.</t>
  </si>
  <si>
    <t>Кассовый расход, тыс. руб.</t>
  </si>
  <si>
    <t>% исполнения годового плана</t>
  </si>
  <si>
    <t>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</si>
  <si>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Подпрограмма 1 "Развитие мер социальной поддержки отдельных категорий населения"</t>
  </si>
  <si>
    <t>Подпрограмма 2 "Повышение качества жизни пожилых людей, развитие системы социального обслуживания населения Липецкой области"</t>
  </si>
  <si>
    <t>Подпрограмма 3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</si>
  <si>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Подпрограмма 4 "Улучшение демографической ситуации и положения семей с детьми"</t>
  </si>
  <si>
    <t>Подпрограмма 5 "Обеспечение жилыми помещениями детей-сирот, детей, оставшихся без попечения родителей, и лиц из их числа"</t>
  </si>
  <si>
    <t>Подпрограмма 6 "Доступная среда"</t>
  </si>
  <si>
    <t>Подпрограмма 7 "Благополучная семья - стабильность в регионе"</t>
  </si>
  <si>
    <t>Государственная программа Липецкой области "Развитие рынка труда и содействие занятости населения в Липецкой области"</t>
  </si>
  <si>
    <t>Подпрограмма 1 "Развитие рынка труда и социальная поддержка безработных граждан"</t>
  </si>
  <si>
    <t>Подпрограмма 3 "Оказание содействия добровольному переселению в Липецкую область соотечественников, проживающих за рубежом"</t>
  </si>
  <si>
    <t>Подпрограмма 4 "Улучшение условий и охраны труда"</t>
  </si>
  <si>
    <t>Государственная программа Липецкой области "Развитие здравоохранения Липецкой области"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</si>
  <si>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</si>
  <si>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>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</si>
  <si>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Подпрограмма 3 "Охрана здоровья матери и ребенка"</t>
  </si>
  <si>
    <t>Подпрограмма 4 "Развитие медицинской реабилитации и санаторно-курортного лечения, в том числе детям"</t>
  </si>
  <si>
    <t>Подпрограмма 5 "Совершенствование оказания паллиативной медицинской помощи, в том числе детям"</t>
  </si>
  <si>
    <t>Подпрограмма 6 "Кадровое обеспечение системы здравоохранения"</t>
  </si>
  <si>
    <t>Подпрограмма 7 "Совершенствование системы лекарственного обеспечения, в том числе в амбулаторных условиях"</t>
  </si>
  <si>
    <t>Подпрограмма 8 "Развитие информатизации в здравоохранении"</t>
  </si>
  <si>
    <t>Государственная программа Липецкой области "Развитие физической культуры и спорта Липецкой области"</t>
  </si>
  <si>
    <t>Подпрограмма 1 "Развитие физической культуры и массового спорта на 2014 - 2020 годы"</t>
  </si>
  <si>
    <t>Подпрограмма 2 "Развитие спорта высших достижений и системы подготовки спортивного резерва Липецкой области на 2014 - 2020 годы"</t>
  </si>
  <si>
    <t>Государственная программа Липецкой области "Развитие образования Липецкой области"</t>
  </si>
  <si>
    <t>Подпрограмма 1 "Ресурсное обеспечение развития образования Липецкой области"</t>
  </si>
  <si>
    <t>Подпрограмма 2 "Повышение эффективности профессионального образования в обеспечении отраслей экономики востребованными кадрами"</t>
  </si>
  <si>
    <t>Подпрограмма 3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</si>
  <si>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Подпрограмма 4 "Отдых и оздоровление детей Липецкой области"</t>
  </si>
  <si>
    <t>Государственная программа Липецкой области "Развитие культуры и туризма в Липецкой области"</t>
  </si>
  <si>
    <t>Подпрограмма 1 "Развитие и сохранение культуры Липецкой области"</t>
  </si>
  <si>
    <t>Подпрограмма 2 "Развитие туризма в Липецкой области"</t>
  </si>
  <si>
    <t>Подпрограмма 3 "Формирование и использование документов Архивного фонда Российской Федерации в Липецкой области"</t>
  </si>
  <si>
    <t xml:space="preserve">Государственная программа Липецкой области "Развитие кооперации и коллективных форм собственности в Липецкой области" </t>
  </si>
  <si>
    <t>Подпрограмма 1 "Развитие сети кооперативов всех направлений на 2014 - 2020 годы"</t>
  </si>
  <si>
    <t>Подпрограмма 2 "Реализация регионально значимых направлений в сфере сельскохозяйственной кооперации на 2014 - 2020 годы"</t>
  </si>
  <si>
    <t>Подпрограмма 3 "Создание эффективной товаропроводящей инфраструктуры на 2014 - 2020 годы"</t>
  </si>
  <si>
    <t>Подпрограмма 4 "Развитие народных предприятий в Липецкой области на 2014 - 2020 годы"</t>
  </si>
  <si>
    <t>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</si>
  <si>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Подпрограмма 1 "Ипотечное жилищное кредитование"</t>
  </si>
  <si>
    <t>Подпрограмма 2 "Свой Дом"</t>
  </si>
  <si>
    <t>Подпрограмма 3 "О государственной поддержке в обеспечении жильем молодых семей"</t>
  </si>
  <si>
    <t>Подпрограмма 4 "Стимулирование жилищного строительства в Липецкой области"</t>
  </si>
  <si>
    <t>Подпрограмма 5 "Повышение качества условий проживания населения области за счет обеспечения населенных пунктов области социальной инфраструктурой"</t>
  </si>
  <si>
    <t>Подпрограмма 6 "Улучшение качества жилищного фонда, развитие и модернизация коммунальной инфраструктуры Липецкой области"</t>
  </si>
  <si>
    <t>Государственная программа Липецкой области "Обеспечение общественной безопасности населения и территории Липецкой области"</t>
  </si>
  <si>
    <t>Подпрограмма 1 "Профилактика правонарушений в Липецкой области"</t>
  </si>
  <si>
    <t>Подпрограмма 2 "Обеспечение безопасности дорожного движения в Липецкой области"</t>
  </si>
  <si>
    <t>Подпрограмма 3 "О противодействии коррупции в Липецкой области"</t>
  </si>
  <si>
    <t>Подпрограмма 4 "Комплексные меры по профилактике терроризма и экстремизма в Липецкой области"</t>
  </si>
  <si>
    <t>Подпрограмма 6 "Развитие мировой юстиции в Липецкой области"</t>
  </si>
  <si>
    <t>Подпрограмма 7 "Развитие аппаратно-программного комплекса "Безопасный город" в Липецкой области"</t>
  </si>
  <si>
    <t>Государственная программа Липецкой области "Реализация внутренней политики Липецкой области"</t>
  </si>
  <si>
    <t>Подпрограмма 1 "Содействие развитию гражданского общества, патриотического воспитания населения Липецкой области и реализации молодежной политики"</t>
  </si>
  <si>
    <t>Подпрограмма 2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</si>
  <si>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Государственная программа Липецкой области "Модернизация и инновационное развитие экономики Липецкой области"</t>
  </si>
  <si>
    <t>Подпрограмма 1 "Модернизация и развитие промышленности Липецкой области на 2014 - 2020 годы"</t>
  </si>
  <si>
    <t>Подпрограмма 2 "Повышение конкурентоспособности и производительности труда в машиностроительном комплексе Липецкой области на 2014 - 2020 годы"</t>
  </si>
  <si>
    <t>Подпрограмма 3 "Развитие инновационной деятельности в Липецкой области на 2014 - 2020 годы"</t>
  </si>
  <si>
    <t>Подпрограмма 4 "Развитие малого и среднего предпринимательства в Липецкой области на 2014 - 2020 годы"</t>
  </si>
  <si>
    <t>Государственная программа Липецкой области "Энергоэффективность и развитие энергетики в Липецкой области"</t>
  </si>
  <si>
    <t>Подпрограмма 1 "Энергосбережение и повышение энергетической эффективности"</t>
  </si>
  <si>
    <t>Подпрограмма 2 "Развитие и модернизация электроэнергетики"</t>
  </si>
  <si>
    <t>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</si>
  <si>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Подпрограмма 1 "Развитие отрасли растениеводства, переработки и реализации продукции растениеводства в Липецкой области на 2014 - 2020 годы"</t>
  </si>
  <si>
    <t>Подпрограмма 2 "Развитие отрасли животноводства, переработки и реализации продукции животноводства в Липецкой области на 2014 - 2020 годы"</t>
  </si>
  <si>
    <t>Подпрограмма 3 "Поддержка малых форм хозяйствования в Липецкой области на 2014 - 2020 годы"</t>
  </si>
  <si>
    <t>Подпрограмма 4 "Поддержка экономически значимых направлений развития сельского хозяйства Липецкой области на 2014 - 2020 годы"</t>
  </si>
  <si>
    <t>Подпрограмма 5 "Обеспечение эпизоотического и ветеринарно-санитарного благополучия на территории Липецкой области на 2014 - 2020 годы"</t>
  </si>
  <si>
    <t>Подпрограмма 6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2014 - 2020 годы"</t>
  </si>
  <si>
    <t>Подпрограмма 7 "Устойчивое развитие сельских территорий Липецкой области на 2014 - 2017 годы и на период до 2020 года"</t>
  </si>
  <si>
    <t>Подпрограмма 8 "Развитие торговли Липецкой области на 2014 - 2016 годы и на период до 2020 года"</t>
  </si>
  <si>
    <t>Подпрограмма 9 "Развитие комплексной системы защиты прав потребителей и качества товаров в Липецкой области на 2014 - 2020 годы"</t>
  </si>
  <si>
    <t>Государственная программа Липецкой области "Развитие транспортной системы Липецкой области"</t>
  </si>
  <si>
    <t>Подпрограмма 1 "Развитие дорожного комплекса Липецкой области"</t>
  </si>
  <si>
    <t>Подпрограмма 2 "Развитие пассажирского транспорта общего пользования"</t>
  </si>
  <si>
    <t>Государственная программа Липецкой области "Обеспечение инвестиционной привлекательности Липецкой области"</t>
  </si>
  <si>
    <t>Подпрограмма 1 "Улучшение инвестиционного климата в Липецкой области"</t>
  </si>
  <si>
    <t>Подпрограмма 2 "Создание условий для эффективного функционирования особых экономических зон"</t>
  </si>
  <si>
    <t>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</si>
  <si>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Подпрограмма 1 "Охрана окружающей среды Липецкой области"</t>
  </si>
  <si>
    <t>Подпрограмма 2 "Обращение с отходами на территории Липецкой области"</t>
  </si>
  <si>
    <t>Подпрограмма 3 "Развитие водохозяйственного комплекса Липецкой области"</t>
  </si>
  <si>
    <t>Подпрограмма 4 "Развитие и использование минерально-сырьевой базы Липецкой области"</t>
  </si>
  <si>
    <t>Подпрограмма 5 "Охрана, воспроизводство и рациональное использование объектов животного мира Липецкой области"</t>
  </si>
  <si>
    <t>Государственная программа Липецкой области "Развитие лесного хозяйства в Липецкой области"</t>
  </si>
  <si>
    <t>Подпрограмма 1 "Охрана, защита и воспроизводство лесов на на территории Липецкой области в 2014 - 2020 годах"</t>
  </si>
  <si>
    <t>Подпрограмма 2 "Лесоразведение на землях иных категорий в 2014 - 2020 годах"</t>
  </si>
  <si>
    <t>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</si>
  <si>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Подпрограмма 1 "Повышение качества предоставления государственных, муниципальных и дополнительных услуг в Липецкой области"</t>
  </si>
  <si>
    <t>Подпрограмма 2 "Совершенствование государственной гражданской и муниципальной службы Липецкой области"</t>
  </si>
  <si>
    <t>Подпрограмма 3 "Формирование электронного правительства в Липецкой области"</t>
  </si>
  <si>
    <t>Подпрограмма 4 "Совершенствование системы управления областным имуществом и земельными участками"</t>
  </si>
  <si>
    <t>Государственная программа Липецкой области "Управление государственными финансами и государственным долгом Липецкой области"</t>
  </si>
  <si>
    <t>Подпрограмма 1 "Долгосрочное бюджетное планирование, совершенствование организации бюджетного процесса"</t>
  </si>
  <si>
    <t>Подпрограмма 2 "Управление государственным долгом Липецкой области"</t>
  </si>
  <si>
    <t>В целом по всем программам</t>
  </si>
  <si>
    <t>Подпрограмма 3 "Создание условий для повышения финансовой устойчивости местных бюджетов"</t>
  </si>
  <si>
    <t>Справка по исполнению государственных программ Липецкой области и подпрограмм
за счет средств областного бюджета за 1 квартал 2018 г.</t>
  </si>
  <si>
    <t>Подпрограмма 2 "Содействие трудоустройству незанятых инвалидов Липецкой области"</t>
  </si>
  <si>
    <t>Подпрограмма 5 "Развитие использования возобновляемых (альтернативных) источников энергии"</t>
  </si>
  <si>
    <t>Подпрограмма А "Развитие сельского хозяйства и регулирование рынков сельскохозяйственной продукции, сырья и продовольствия Липецкой области"</t>
  </si>
  <si>
    <t>Государственная программа Липецкой области "Формирование современной городской среды Липецкой области"</t>
  </si>
  <si>
    <t>Подпрограмма 1 "Развитие благоустройства территорий муниципальных образований Липецкой области"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</si>
</sst>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3" borderId="0" xfId="0" applyNumberFormat="1" applyFill="1" applyAlignment="1">
      <alignment/>
    </xf>
    <xf numFmtId="0" fontId="3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3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" fillId="33" borderId="10" xfId="0" applyNumberFormat="1" applyFont="1" applyFill="1" applyBorder="1" applyAlignment="1">
      <alignment horizontal="left" wrapText="1" indent="1"/>
    </xf>
    <xf numFmtId="172" fontId="3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62626"/>
      <rgbColor rgb="00999999"/>
      <rgbColor rgb="00675CAE"/>
      <rgbColor rgb="00C0C0C0"/>
      <rgbColor rgb="00333333"/>
      <rgbColor rgb="00F3F3F3"/>
      <rgbColor rgb="00DAA520"/>
      <rgbColor rgb="00FF6347"/>
      <rgbColor rgb="00FF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showGridLines="0" tabSelected="1" zoomScalePageLayoutView="0" workbookViewId="0" topLeftCell="A1">
      <pane ySplit="2" topLeftCell="A77" activePane="bottomLeft" state="frozen"/>
      <selection pane="topLeft" activeCell="A1" sqref="A1"/>
      <selection pane="bottomLeft" activeCell="E104" sqref="E104"/>
    </sheetView>
  </sheetViews>
  <sheetFormatPr defaultColWidth="10.140625" defaultRowHeight="14.25" customHeight="1"/>
  <cols>
    <col min="1" max="1" width="54.00390625" style="1" customWidth="1"/>
    <col min="2" max="4" width="13.00390625" style="2" customWidth="1"/>
    <col min="5" max="5" width="11.8515625" style="0" customWidth="1"/>
    <col min="6" max="6" width="11.7109375" style="0" customWidth="1"/>
    <col min="7" max="7" width="9.140625" style="0" customWidth="1"/>
  </cols>
  <sheetData>
    <row r="1" spans="1:4" s="3" customFormat="1" ht="35.25" customHeight="1">
      <c r="A1" s="14" t="s">
        <v>102</v>
      </c>
      <c r="B1" s="14"/>
      <c r="C1" s="14"/>
      <c r="D1" s="14"/>
    </row>
    <row r="2" spans="1:4" s="3" customFormat="1" ht="31.5">
      <c r="A2" s="4" t="s">
        <v>0</v>
      </c>
      <c r="B2" s="4" t="s">
        <v>1</v>
      </c>
      <c r="C2" s="4" t="s">
        <v>2</v>
      </c>
      <c r="D2" s="4" t="s">
        <v>3</v>
      </c>
    </row>
    <row r="3" spans="1:6" s="3" customFormat="1" ht="23.25" customHeight="1">
      <c r="A3" s="5" t="s">
        <v>100</v>
      </c>
      <c r="B3" s="6">
        <f>+B4+B12+B17+B26+B29+B34+B38+B43+B50+B57+B60+B65+B69+B80+B83+B86+B92+B95+B100+B104</f>
        <v>40667573.343</v>
      </c>
      <c r="C3" s="6">
        <f>+C4+C12+C17+C26+C29+C34+C38+C43+C50+C57+C60+C65+C69+C80+C83+C86+C92+C95+C100+C104</f>
        <v>8308159.004999999</v>
      </c>
      <c r="D3" s="6">
        <f>C3/B3*100</f>
        <v>20.42944371164467</v>
      </c>
      <c r="E3" s="7"/>
      <c r="F3" s="7"/>
    </row>
    <row r="4" spans="1:6" s="3" customFormat="1" ht="31.5">
      <c r="A4" s="5" t="s">
        <v>4</v>
      </c>
      <c r="B4" s="6">
        <f>B5+B6+B7+B8+B9+B10+B11</f>
        <v>6554058.600000001</v>
      </c>
      <c r="C4" s="6">
        <f>C5+C6+C7+C8+C9+C10+C11</f>
        <v>1542138.3889999997</v>
      </c>
      <c r="D4" s="6">
        <f aca="true" t="shared" si="0" ref="D4:D67">C4/B4*100</f>
        <v>23.529517862412757</v>
      </c>
      <c r="E4" s="7"/>
      <c r="F4" s="7"/>
    </row>
    <row r="5" spans="1:6" s="3" customFormat="1" ht="24.75" customHeight="1">
      <c r="A5" s="8" t="s">
        <v>5</v>
      </c>
      <c r="B5" s="9">
        <v>2198778</v>
      </c>
      <c r="C5" s="9">
        <v>600748.2</v>
      </c>
      <c r="D5" s="6">
        <f t="shared" si="0"/>
        <v>27.321912444093943</v>
      </c>
      <c r="E5" s="7"/>
      <c r="F5" s="7"/>
    </row>
    <row r="6" spans="1:4" s="3" customFormat="1" ht="34.5" customHeight="1">
      <c r="A6" s="10" t="s">
        <v>6</v>
      </c>
      <c r="B6" s="9">
        <v>1786370.8</v>
      </c>
      <c r="C6" s="9">
        <v>354789.92</v>
      </c>
      <c r="D6" s="6">
        <f t="shared" si="0"/>
        <v>19.860933687451674</v>
      </c>
    </row>
    <row r="7" spans="1:4" s="3" customFormat="1" ht="53.25" customHeight="1">
      <c r="A7" s="10" t="s">
        <v>7</v>
      </c>
      <c r="B7" s="9">
        <v>39764</v>
      </c>
      <c r="C7" s="9">
        <v>673.969</v>
      </c>
      <c r="D7" s="6">
        <f t="shared" si="0"/>
        <v>1.694922543003722</v>
      </c>
    </row>
    <row r="8" spans="1:6" s="3" customFormat="1" ht="24.75" customHeight="1">
      <c r="A8" s="8" t="s">
        <v>8</v>
      </c>
      <c r="B8" s="9">
        <v>1787777.6</v>
      </c>
      <c r="C8" s="9">
        <v>451966.1</v>
      </c>
      <c r="D8" s="6">
        <f t="shared" si="0"/>
        <v>25.280890643220943</v>
      </c>
      <c r="E8" s="7"/>
      <c r="F8" s="7"/>
    </row>
    <row r="9" spans="1:6" s="3" customFormat="1" ht="24.75" customHeight="1">
      <c r="A9" s="8" t="s">
        <v>9</v>
      </c>
      <c r="B9" s="9">
        <v>271884.9</v>
      </c>
      <c r="C9" s="9">
        <v>34932.2</v>
      </c>
      <c r="D9" s="6">
        <f t="shared" si="0"/>
        <v>12.84815743720964</v>
      </c>
      <c r="E9" s="7"/>
      <c r="F9" s="7"/>
    </row>
    <row r="10" spans="1:6" s="3" customFormat="1" ht="24.75" customHeight="1">
      <c r="A10" s="8" t="s">
        <v>10</v>
      </c>
      <c r="B10" s="9">
        <v>56033.1</v>
      </c>
      <c r="C10" s="9">
        <v>326.9</v>
      </c>
      <c r="D10" s="6">
        <f t="shared" si="0"/>
        <v>0.5834051658751701</v>
      </c>
      <c r="E10" s="7"/>
      <c r="F10" s="7"/>
    </row>
    <row r="11" spans="1:4" s="3" customFormat="1" ht="24.75" customHeight="1">
      <c r="A11" s="10" t="s">
        <v>11</v>
      </c>
      <c r="B11" s="9">
        <v>413450.2</v>
      </c>
      <c r="C11" s="9">
        <v>98701.1</v>
      </c>
      <c r="D11" s="6">
        <f t="shared" si="0"/>
        <v>23.872548616496015</v>
      </c>
    </row>
    <row r="12" spans="1:6" s="3" customFormat="1" ht="36" customHeight="1">
      <c r="A12" s="5" t="s">
        <v>12</v>
      </c>
      <c r="B12" s="6">
        <f>B13+B14+B15+B16</f>
        <v>250693.46899999998</v>
      </c>
      <c r="C12" s="6">
        <f>C13+C14+C15+C16</f>
        <v>47513.638999999996</v>
      </c>
      <c r="D12" s="6">
        <f t="shared" si="0"/>
        <v>18.952882653676152</v>
      </c>
      <c r="E12" s="7"/>
      <c r="F12" s="7"/>
    </row>
    <row r="13" spans="1:4" s="3" customFormat="1" ht="25.5" customHeight="1">
      <c r="A13" s="10" t="s">
        <v>13</v>
      </c>
      <c r="B13" s="9">
        <v>225740.569</v>
      </c>
      <c r="C13" s="9">
        <v>43831.339</v>
      </c>
      <c r="D13" s="6">
        <f t="shared" si="0"/>
        <v>19.416686683375907</v>
      </c>
    </row>
    <row r="14" spans="1:4" s="3" customFormat="1" ht="25.5" customHeight="1">
      <c r="A14" s="10" t="s">
        <v>103</v>
      </c>
      <c r="B14" s="9">
        <v>2000</v>
      </c>
      <c r="C14" s="9">
        <v>0</v>
      </c>
      <c r="D14" s="6">
        <f t="shared" si="0"/>
        <v>0</v>
      </c>
    </row>
    <row r="15" spans="1:7" s="3" customFormat="1" ht="24.75" customHeight="1">
      <c r="A15" s="8" t="s">
        <v>14</v>
      </c>
      <c r="B15" s="9">
        <v>11501.8</v>
      </c>
      <c r="C15" s="9">
        <v>1099.6</v>
      </c>
      <c r="D15" s="6">
        <f t="shared" si="0"/>
        <v>9.560242744613886</v>
      </c>
      <c r="E15" s="7"/>
      <c r="F15" s="7"/>
      <c r="G15" s="7"/>
    </row>
    <row r="16" spans="1:6" s="3" customFormat="1" ht="24.75" customHeight="1">
      <c r="A16" s="8" t="s">
        <v>15</v>
      </c>
      <c r="B16" s="9">
        <v>11451.1</v>
      </c>
      <c r="C16" s="9">
        <v>2582.7</v>
      </c>
      <c r="D16" s="6">
        <f t="shared" si="0"/>
        <v>22.554165102042596</v>
      </c>
      <c r="E16" s="7"/>
      <c r="F16" s="7"/>
    </row>
    <row r="17" spans="1:6" s="3" customFormat="1" ht="24.75" customHeight="1">
      <c r="A17" s="5" t="s">
        <v>16</v>
      </c>
      <c r="B17" s="6">
        <f>B18+B19+B20+B21+B22+B23+B24+B25</f>
        <v>4060307.6290000007</v>
      </c>
      <c r="C17" s="6">
        <f>C18+C19+C20+C21+C22+C23+C24+C25</f>
        <v>868515.1060000001</v>
      </c>
      <c r="D17" s="6">
        <f t="shared" si="0"/>
        <v>21.390376921117767</v>
      </c>
      <c r="E17" s="7"/>
      <c r="F17" s="7"/>
    </row>
    <row r="18" spans="1:4" s="3" customFormat="1" ht="34.5" customHeight="1">
      <c r="A18" s="10" t="s">
        <v>17</v>
      </c>
      <c r="B18" s="9">
        <v>519297.988</v>
      </c>
      <c r="C18" s="9">
        <v>76514.617</v>
      </c>
      <c r="D18" s="6">
        <f t="shared" si="0"/>
        <v>14.734240988432251</v>
      </c>
    </row>
    <row r="19" spans="1:6" s="3" customFormat="1" ht="44.25" customHeight="1">
      <c r="A19" s="8" t="s">
        <v>18</v>
      </c>
      <c r="B19" s="9">
        <v>2272236</v>
      </c>
      <c r="C19" s="9">
        <v>474831.645</v>
      </c>
      <c r="D19" s="6">
        <f t="shared" si="0"/>
        <v>20.897109499189344</v>
      </c>
      <c r="E19" s="7"/>
      <c r="F19" s="7"/>
    </row>
    <row r="20" spans="1:6" s="3" customFormat="1" ht="24.75" customHeight="1">
      <c r="A20" s="8" t="s">
        <v>19</v>
      </c>
      <c r="B20" s="9">
        <v>306106.2</v>
      </c>
      <c r="C20" s="9">
        <v>22445.263</v>
      </c>
      <c r="D20" s="6">
        <f t="shared" si="0"/>
        <v>7.332508456215522</v>
      </c>
      <c r="E20" s="7"/>
      <c r="F20" s="7"/>
    </row>
    <row r="21" spans="1:4" s="3" customFormat="1" ht="24.75" customHeight="1">
      <c r="A21" s="10" t="s">
        <v>20</v>
      </c>
      <c r="B21" s="9">
        <v>240430.361</v>
      </c>
      <c r="C21" s="9">
        <v>41411.403</v>
      </c>
      <c r="D21" s="6">
        <f t="shared" si="0"/>
        <v>17.22386591600218</v>
      </c>
    </row>
    <row r="22" spans="1:4" s="3" customFormat="1" ht="24.75" customHeight="1">
      <c r="A22" s="10" t="s">
        <v>21</v>
      </c>
      <c r="B22" s="9">
        <v>106297.68000000001</v>
      </c>
      <c r="C22" s="9">
        <v>22989.537</v>
      </c>
      <c r="D22" s="6">
        <f t="shared" si="0"/>
        <v>21.627505887240435</v>
      </c>
    </row>
    <row r="23" spans="1:4" s="3" customFormat="1" ht="24.75" customHeight="1">
      <c r="A23" s="10" t="s">
        <v>22</v>
      </c>
      <c r="B23" s="9">
        <v>235028.14</v>
      </c>
      <c r="C23" s="9">
        <v>32755.148</v>
      </c>
      <c r="D23" s="6">
        <f t="shared" si="0"/>
        <v>13.936692006327412</v>
      </c>
    </row>
    <row r="24" spans="1:4" s="3" customFormat="1" ht="24.75" customHeight="1">
      <c r="A24" s="10" t="s">
        <v>23</v>
      </c>
      <c r="B24" s="9">
        <v>310911.26</v>
      </c>
      <c r="C24" s="9">
        <v>193633.38</v>
      </c>
      <c r="D24" s="6">
        <f t="shared" si="0"/>
        <v>62.27930760693582</v>
      </c>
    </row>
    <row r="25" spans="1:4" s="3" customFormat="1" ht="24.75" customHeight="1">
      <c r="A25" s="10" t="s">
        <v>24</v>
      </c>
      <c r="B25" s="9">
        <v>70000</v>
      </c>
      <c r="C25" s="9">
        <v>3934.1130000000003</v>
      </c>
      <c r="D25" s="6">
        <f t="shared" si="0"/>
        <v>5.6201614285714285</v>
      </c>
    </row>
    <row r="26" spans="1:6" s="3" customFormat="1" ht="35.25" customHeight="1">
      <c r="A26" s="5" t="s">
        <v>25</v>
      </c>
      <c r="B26" s="6">
        <f>B27+B28</f>
        <v>1749185.8699999999</v>
      </c>
      <c r="C26" s="6">
        <f>C27+C28</f>
        <v>109100.228</v>
      </c>
      <c r="D26" s="6">
        <f t="shared" si="0"/>
        <v>6.237200395404521</v>
      </c>
      <c r="E26" s="7"/>
      <c r="F26" s="7"/>
    </row>
    <row r="27" spans="1:6" s="3" customFormat="1" ht="24.75" customHeight="1">
      <c r="A27" s="8" t="s">
        <v>26</v>
      </c>
      <c r="B27" s="9">
        <v>1599189.2</v>
      </c>
      <c r="C27" s="9">
        <v>65074.3</v>
      </c>
      <c r="D27" s="6">
        <f t="shared" si="0"/>
        <v>4.06920582004931</v>
      </c>
      <c r="E27" s="7"/>
      <c r="F27" s="7"/>
    </row>
    <row r="28" spans="1:4" s="3" customFormat="1" ht="34.5" customHeight="1">
      <c r="A28" s="10" t="s">
        <v>27</v>
      </c>
      <c r="B28" s="9">
        <v>149996.67</v>
      </c>
      <c r="C28" s="9">
        <v>44025.928</v>
      </c>
      <c r="D28" s="6">
        <f t="shared" si="0"/>
        <v>29.351270264866546</v>
      </c>
    </row>
    <row r="29" spans="1:6" s="3" customFormat="1" ht="24.75" customHeight="1">
      <c r="A29" s="5" t="s">
        <v>28</v>
      </c>
      <c r="B29" s="6">
        <f>B30+B31+B32+B33</f>
        <v>10762136.493</v>
      </c>
      <c r="C29" s="6">
        <f>C30+C31+C32+C33</f>
        <v>2625630.543</v>
      </c>
      <c r="D29" s="6">
        <f t="shared" si="0"/>
        <v>24.396926620544022</v>
      </c>
      <c r="E29" s="7"/>
      <c r="F29" s="7"/>
    </row>
    <row r="30" spans="1:4" s="3" customFormat="1" ht="24.75" customHeight="1">
      <c r="A30" s="10" t="s">
        <v>29</v>
      </c>
      <c r="B30" s="9">
        <v>9281255.001</v>
      </c>
      <c r="C30" s="9">
        <v>2316871.054</v>
      </c>
      <c r="D30" s="6">
        <f t="shared" si="0"/>
        <v>24.962906996417736</v>
      </c>
    </row>
    <row r="31" spans="1:4" s="3" customFormat="1" ht="34.5" customHeight="1">
      <c r="A31" s="10" t="s">
        <v>30</v>
      </c>
      <c r="B31" s="9">
        <v>1336101.972</v>
      </c>
      <c r="C31" s="9">
        <v>283633.125</v>
      </c>
      <c r="D31" s="6">
        <f t="shared" si="0"/>
        <v>21.22840403980782</v>
      </c>
    </row>
    <row r="32" spans="1:4" s="3" customFormat="1" ht="34.5" customHeight="1">
      <c r="A32" s="10" t="s">
        <v>31</v>
      </c>
      <c r="B32" s="9">
        <v>83583.695</v>
      </c>
      <c r="C32" s="9">
        <v>18026.364</v>
      </c>
      <c r="D32" s="6">
        <f t="shared" si="0"/>
        <v>21.566842671887144</v>
      </c>
    </row>
    <row r="33" spans="1:4" s="3" customFormat="1" ht="24.75" customHeight="1">
      <c r="A33" s="10" t="s">
        <v>32</v>
      </c>
      <c r="B33" s="9">
        <v>61195.825</v>
      </c>
      <c r="C33" s="9">
        <v>7100</v>
      </c>
      <c r="D33" s="6">
        <f t="shared" si="0"/>
        <v>11.602098672581015</v>
      </c>
    </row>
    <row r="34" spans="1:6" s="3" customFormat="1" ht="30.75" customHeight="1">
      <c r="A34" s="5" t="s">
        <v>33</v>
      </c>
      <c r="B34" s="6">
        <f>B35+B36+B37</f>
        <v>1068339.8860000002</v>
      </c>
      <c r="C34" s="6">
        <f>C35+C36+C37</f>
        <v>176859.627</v>
      </c>
      <c r="D34" s="6">
        <f t="shared" si="0"/>
        <v>16.554621737674218</v>
      </c>
      <c r="E34" s="7"/>
      <c r="F34" s="7"/>
    </row>
    <row r="35" spans="1:4" s="3" customFormat="1" ht="24.75" customHeight="1">
      <c r="A35" s="10" t="s">
        <v>34</v>
      </c>
      <c r="B35" s="9">
        <v>922791.8</v>
      </c>
      <c r="C35" s="9">
        <v>137063.1</v>
      </c>
      <c r="D35" s="6">
        <f t="shared" si="0"/>
        <v>14.853090372064424</v>
      </c>
    </row>
    <row r="36" spans="1:6" s="3" customFormat="1" ht="24.75" customHeight="1">
      <c r="A36" s="8" t="s">
        <v>35</v>
      </c>
      <c r="B36" s="9">
        <v>45774.4</v>
      </c>
      <c r="C36" s="9">
        <v>11146.2</v>
      </c>
      <c r="D36" s="6">
        <f t="shared" si="0"/>
        <v>24.350291866195953</v>
      </c>
      <c r="E36" s="7"/>
      <c r="F36" s="7"/>
    </row>
    <row r="37" spans="1:4" s="3" customFormat="1" ht="24.75" customHeight="1">
      <c r="A37" s="10" t="s">
        <v>36</v>
      </c>
      <c r="B37" s="9">
        <v>99773.686</v>
      </c>
      <c r="C37" s="9">
        <v>28650.327</v>
      </c>
      <c r="D37" s="6">
        <f t="shared" si="0"/>
        <v>28.715313775217243</v>
      </c>
    </row>
    <row r="38" spans="1:4" s="3" customFormat="1" ht="39" customHeight="1">
      <c r="A38" s="5" t="s">
        <v>37</v>
      </c>
      <c r="B38" s="6">
        <f>B39+B40+B41+B42</f>
        <v>103570</v>
      </c>
      <c r="C38" s="6">
        <f>C39+C40+C41+C42</f>
        <v>5500</v>
      </c>
      <c r="D38" s="6">
        <f t="shared" si="0"/>
        <v>5.310418074732065</v>
      </c>
    </row>
    <row r="39" spans="1:6" s="3" customFormat="1" ht="24.75" customHeight="1">
      <c r="A39" s="8" t="s">
        <v>38</v>
      </c>
      <c r="B39" s="9">
        <v>38020</v>
      </c>
      <c r="C39" s="9">
        <v>5500</v>
      </c>
      <c r="D39" s="6">
        <f t="shared" si="0"/>
        <v>14.466070489216202</v>
      </c>
      <c r="E39" s="7"/>
      <c r="F39" s="7"/>
    </row>
    <row r="40" spans="1:4" s="3" customFormat="1" ht="24.75" customHeight="1">
      <c r="A40" s="10" t="s">
        <v>39</v>
      </c>
      <c r="B40" s="9">
        <v>30000</v>
      </c>
      <c r="C40" s="9">
        <v>0</v>
      </c>
      <c r="D40" s="6">
        <f t="shared" si="0"/>
        <v>0</v>
      </c>
    </row>
    <row r="41" spans="1:4" s="3" customFormat="1" ht="34.5" customHeight="1">
      <c r="A41" s="10" t="s">
        <v>40</v>
      </c>
      <c r="B41" s="9">
        <v>2550</v>
      </c>
      <c r="C41" s="9">
        <v>0</v>
      </c>
      <c r="D41" s="6">
        <f t="shared" si="0"/>
        <v>0</v>
      </c>
    </row>
    <row r="42" spans="1:4" s="3" customFormat="1" ht="24.75" customHeight="1">
      <c r="A42" s="10" t="s">
        <v>41</v>
      </c>
      <c r="B42" s="9">
        <v>33000</v>
      </c>
      <c r="C42" s="9">
        <v>0</v>
      </c>
      <c r="D42" s="6">
        <f t="shared" si="0"/>
        <v>0</v>
      </c>
    </row>
    <row r="43" spans="1:4" s="3" customFormat="1" ht="40.5" customHeight="1">
      <c r="A43" s="5" t="s">
        <v>42</v>
      </c>
      <c r="B43" s="6">
        <f>B44+B45+B46+B47+B48+B49</f>
        <v>1877087.274</v>
      </c>
      <c r="C43" s="6">
        <f>C44+C45+C46+C47+C48+C49</f>
        <v>407518.00899999996</v>
      </c>
      <c r="D43" s="6">
        <f t="shared" si="0"/>
        <v>21.710125823377137</v>
      </c>
    </row>
    <row r="44" spans="1:4" s="3" customFormat="1" ht="21.75" customHeight="1">
      <c r="A44" s="10" t="s">
        <v>43</v>
      </c>
      <c r="B44" s="9">
        <v>57900</v>
      </c>
      <c r="C44" s="9">
        <v>37737.026</v>
      </c>
      <c r="D44" s="6">
        <f t="shared" si="0"/>
        <v>65.17621070811744</v>
      </c>
    </row>
    <row r="45" spans="1:4" s="3" customFormat="1" ht="18.75" customHeight="1">
      <c r="A45" s="10" t="s">
        <v>44</v>
      </c>
      <c r="B45" s="9">
        <v>32000</v>
      </c>
      <c r="C45" s="9">
        <v>6711.746</v>
      </c>
      <c r="D45" s="6">
        <f t="shared" si="0"/>
        <v>20.974206249999998</v>
      </c>
    </row>
    <row r="46" spans="1:4" s="3" customFormat="1" ht="24.75" customHeight="1">
      <c r="A46" s="10" t="s">
        <v>45</v>
      </c>
      <c r="B46" s="9">
        <v>208100</v>
      </c>
      <c r="C46" s="9">
        <v>48502.403</v>
      </c>
      <c r="D46" s="6">
        <f t="shared" si="0"/>
        <v>23.307257568476693</v>
      </c>
    </row>
    <row r="47" spans="1:6" s="3" customFormat="1" ht="24.75" customHeight="1">
      <c r="A47" s="8" t="s">
        <v>46</v>
      </c>
      <c r="B47" s="9">
        <v>396191.751</v>
      </c>
      <c r="C47" s="9">
        <v>5859.7300000000005</v>
      </c>
      <c r="D47" s="6">
        <f t="shared" si="0"/>
        <v>1.4790136304478487</v>
      </c>
      <c r="E47" s="7"/>
      <c r="F47" s="7"/>
    </row>
    <row r="48" spans="1:4" s="3" customFormat="1" ht="34.5" customHeight="1">
      <c r="A48" s="10" t="s">
        <v>47</v>
      </c>
      <c r="B48" s="9">
        <v>479037.04000000004</v>
      </c>
      <c r="C48" s="9">
        <v>45887.604</v>
      </c>
      <c r="D48" s="6">
        <f t="shared" si="0"/>
        <v>9.579134841013545</v>
      </c>
    </row>
    <row r="49" spans="1:4" s="3" customFormat="1" ht="24.75" customHeight="1">
      <c r="A49" s="10" t="s">
        <v>48</v>
      </c>
      <c r="B49" s="9">
        <v>703858.483</v>
      </c>
      <c r="C49" s="9">
        <v>262819.5</v>
      </c>
      <c r="D49" s="6">
        <f t="shared" si="0"/>
        <v>37.33982133451107</v>
      </c>
    </row>
    <row r="50" spans="1:4" s="3" customFormat="1" ht="36.75" customHeight="1">
      <c r="A50" s="5" t="s">
        <v>49</v>
      </c>
      <c r="B50" s="6">
        <f>SUM(B51:B56)</f>
        <v>797842.6</v>
      </c>
      <c r="C50" s="6">
        <f>SUM(C51:C56)</f>
        <v>157260.136</v>
      </c>
      <c r="D50" s="6">
        <f t="shared" si="0"/>
        <v>19.71067175405274</v>
      </c>
    </row>
    <row r="51" spans="1:6" s="3" customFormat="1" ht="24.75" customHeight="1">
      <c r="A51" s="8" t="s">
        <v>50</v>
      </c>
      <c r="B51" s="9">
        <v>28270.9</v>
      </c>
      <c r="C51" s="9">
        <v>4703.3</v>
      </c>
      <c r="D51" s="6">
        <f t="shared" si="0"/>
        <v>16.63654146136133</v>
      </c>
      <c r="E51" s="7"/>
      <c r="F51" s="7"/>
    </row>
    <row r="52" spans="1:4" s="3" customFormat="1" ht="24.75" customHeight="1">
      <c r="A52" s="10" t="s">
        <v>51</v>
      </c>
      <c r="B52" s="9">
        <v>775</v>
      </c>
      <c r="C52" s="9">
        <v>145</v>
      </c>
      <c r="D52" s="6">
        <f t="shared" si="0"/>
        <v>18.70967741935484</v>
      </c>
    </row>
    <row r="53" spans="1:6" s="3" customFormat="1" ht="24.75" customHeight="1">
      <c r="A53" s="11" t="s">
        <v>52</v>
      </c>
      <c r="B53" s="9">
        <v>19700</v>
      </c>
      <c r="C53" s="9">
        <v>0</v>
      </c>
      <c r="D53" s="6">
        <f t="shared" si="0"/>
        <v>0</v>
      </c>
      <c r="E53" s="7"/>
      <c r="F53" s="7"/>
    </row>
    <row r="54" spans="1:4" s="3" customFormat="1" ht="24.75" customHeight="1">
      <c r="A54" s="10" t="s">
        <v>53</v>
      </c>
      <c r="B54" s="9">
        <v>12120</v>
      </c>
      <c r="C54" s="9">
        <v>99</v>
      </c>
      <c r="D54" s="6">
        <f t="shared" si="0"/>
        <v>0.8168316831683169</v>
      </c>
    </row>
    <row r="55" spans="1:6" s="3" customFormat="1" ht="24.75" customHeight="1">
      <c r="A55" s="8" t="s">
        <v>54</v>
      </c>
      <c r="B55" s="9">
        <v>203425.5</v>
      </c>
      <c r="C55" s="9">
        <v>34978.035</v>
      </c>
      <c r="D55" s="6">
        <f t="shared" si="0"/>
        <v>17.194518386337997</v>
      </c>
      <c r="E55" s="7"/>
      <c r="F55" s="7"/>
    </row>
    <row r="56" spans="1:6" s="3" customFormat="1" ht="24.75" customHeight="1">
      <c r="A56" s="8" t="s">
        <v>55</v>
      </c>
      <c r="B56" s="9">
        <v>533551.2</v>
      </c>
      <c r="C56" s="9">
        <v>117334.801</v>
      </c>
      <c r="D56" s="6">
        <f t="shared" si="0"/>
        <v>21.991291744822245</v>
      </c>
      <c r="E56" s="7"/>
      <c r="F56" s="7"/>
    </row>
    <row r="57" spans="1:4" s="3" customFormat="1" ht="24.75" customHeight="1">
      <c r="A57" s="5" t="s">
        <v>56</v>
      </c>
      <c r="B57" s="6">
        <f>B58+B59</f>
        <v>389644.388</v>
      </c>
      <c r="C57" s="6">
        <f>C58+C59</f>
        <v>69308.612</v>
      </c>
      <c r="D57" s="6">
        <f t="shared" si="0"/>
        <v>17.78765821721523</v>
      </c>
    </row>
    <row r="58" spans="1:6" s="3" customFormat="1" ht="36.75" customHeight="1">
      <c r="A58" s="8" t="s">
        <v>57</v>
      </c>
      <c r="B58" s="9">
        <v>131161.3</v>
      </c>
      <c r="C58" s="9">
        <v>19832.3</v>
      </c>
      <c r="D58" s="6">
        <f t="shared" si="0"/>
        <v>15.120542416093771</v>
      </c>
      <c r="E58" s="7"/>
      <c r="F58" s="7"/>
    </row>
    <row r="59" spans="1:4" s="3" customFormat="1" ht="44.25" customHeight="1">
      <c r="A59" s="10" t="s">
        <v>58</v>
      </c>
      <c r="B59" s="9">
        <v>258483.088</v>
      </c>
      <c r="C59" s="9">
        <v>49476.312</v>
      </c>
      <c r="D59" s="6">
        <f t="shared" si="0"/>
        <v>19.14102480855537</v>
      </c>
    </row>
    <row r="60" spans="1:4" s="3" customFormat="1" ht="38.25" customHeight="1">
      <c r="A60" s="5" t="s">
        <v>59</v>
      </c>
      <c r="B60" s="6">
        <f>B61+B62+B63+B64</f>
        <v>281132.674</v>
      </c>
      <c r="C60" s="6">
        <f>C61+C62+C63+C64</f>
        <v>21214.901</v>
      </c>
      <c r="D60" s="6">
        <f t="shared" si="0"/>
        <v>7.546223887160125</v>
      </c>
    </row>
    <row r="61" spans="1:4" s="3" customFormat="1" ht="34.5" customHeight="1">
      <c r="A61" s="10" t="s">
        <v>60</v>
      </c>
      <c r="B61" s="9">
        <v>58291.104</v>
      </c>
      <c r="C61" s="9">
        <v>5056.201</v>
      </c>
      <c r="D61" s="6">
        <f t="shared" si="0"/>
        <v>8.674052562119943</v>
      </c>
    </row>
    <row r="62" spans="1:4" s="3" customFormat="1" ht="34.5" customHeight="1">
      <c r="A62" s="10" t="s">
        <v>61</v>
      </c>
      <c r="B62" s="9">
        <v>3500</v>
      </c>
      <c r="C62" s="9">
        <v>0</v>
      </c>
      <c r="D62" s="6">
        <f t="shared" si="0"/>
        <v>0</v>
      </c>
    </row>
    <row r="63" spans="1:4" s="3" customFormat="1" ht="34.5" customHeight="1">
      <c r="A63" s="10" t="s">
        <v>62</v>
      </c>
      <c r="B63" s="9">
        <v>14512.77</v>
      </c>
      <c r="C63" s="9">
        <v>5248</v>
      </c>
      <c r="D63" s="6">
        <f t="shared" si="0"/>
        <v>36.16125660366698</v>
      </c>
    </row>
    <row r="64" spans="1:6" s="3" customFormat="1" ht="34.5" customHeight="1">
      <c r="A64" s="8" t="s">
        <v>63</v>
      </c>
      <c r="B64" s="9">
        <v>204828.8</v>
      </c>
      <c r="C64" s="9">
        <v>10910.7</v>
      </c>
      <c r="D64" s="6">
        <f t="shared" si="0"/>
        <v>5.326741161399179</v>
      </c>
      <c r="E64" s="7"/>
      <c r="F64" s="7"/>
    </row>
    <row r="65" spans="1:4" s="3" customFormat="1" ht="40.5" customHeight="1">
      <c r="A65" s="5" t="s">
        <v>64</v>
      </c>
      <c r="B65" s="6">
        <f>SUM(B66:B68)</f>
        <v>288232.1</v>
      </c>
      <c r="C65" s="6">
        <f>SUM(C66:C68)</f>
        <v>6135.9</v>
      </c>
      <c r="D65" s="6">
        <f t="shared" si="0"/>
        <v>2.1288052232905357</v>
      </c>
    </row>
    <row r="66" spans="1:6" s="3" customFormat="1" ht="24.75" customHeight="1">
      <c r="A66" s="8" t="s">
        <v>65</v>
      </c>
      <c r="B66" s="9">
        <v>273032.1</v>
      </c>
      <c r="C66" s="9">
        <v>6135.9</v>
      </c>
      <c r="D66" s="6">
        <f t="shared" si="0"/>
        <v>2.2473181724786206</v>
      </c>
      <c r="E66" s="7"/>
      <c r="F66" s="7"/>
    </row>
    <row r="67" spans="1:4" s="3" customFormat="1" ht="24.75" customHeight="1">
      <c r="A67" s="10" t="s">
        <v>66</v>
      </c>
      <c r="B67" s="9">
        <v>1200</v>
      </c>
      <c r="C67" s="9">
        <v>0</v>
      </c>
      <c r="D67" s="6">
        <f t="shared" si="0"/>
        <v>0</v>
      </c>
    </row>
    <row r="68" spans="1:4" s="3" customFormat="1" ht="24.75" customHeight="1">
      <c r="A68" s="10" t="s">
        <v>104</v>
      </c>
      <c r="B68" s="9">
        <v>14000</v>
      </c>
      <c r="C68" s="9">
        <v>0</v>
      </c>
      <c r="D68" s="6">
        <f aca="true" t="shared" si="1" ref="D68:D105">C68/B68*100</f>
        <v>0</v>
      </c>
    </row>
    <row r="69" spans="1:4" s="3" customFormat="1" ht="49.5" customHeight="1">
      <c r="A69" s="5" t="s">
        <v>67</v>
      </c>
      <c r="B69" s="6">
        <f>SUM(B70:B79)</f>
        <v>2003196.329</v>
      </c>
      <c r="C69" s="6">
        <f>SUM(C70:C79)</f>
        <v>206860.88999999998</v>
      </c>
      <c r="D69" s="6">
        <f t="shared" si="1"/>
        <v>10.32654098878393</v>
      </c>
    </row>
    <row r="70" spans="1:4" s="3" customFormat="1" ht="34.5" customHeight="1">
      <c r="A70" s="10" t="s">
        <v>68</v>
      </c>
      <c r="B70" s="9">
        <v>268122.947</v>
      </c>
      <c r="C70" s="9">
        <v>25554.95</v>
      </c>
      <c r="D70" s="6">
        <f t="shared" si="1"/>
        <v>9.531056661107042</v>
      </c>
    </row>
    <row r="71" spans="1:4" s="3" customFormat="1" ht="34.5" customHeight="1">
      <c r="A71" s="10" t="s">
        <v>69</v>
      </c>
      <c r="B71" s="9">
        <v>891973.627</v>
      </c>
      <c r="C71" s="9">
        <v>31501.137</v>
      </c>
      <c r="D71" s="6">
        <f t="shared" si="1"/>
        <v>3.5316220173402053</v>
      </c>
    </row>
    <row r="72" spans="1:4" s="3" customFormat="1" ht="24.75" customHeight="1">
      <c r="A72" s="10" t="s">
        <v>70</v>
      </c>
      <c r="B72" s="9">
        <v>49282.429000000004</v>
      </c>
      <c r="C72" s="9">
        <v>85.418</v>
      </c>
      <c r="D72" s="6">
        <f t="shared" si="1"/>
        <v>0.17332343744664047</v>
      </c>
    </row>
    <row r="73" spans="1:4" s="3" customFormat="1" ht="34.5" customHeight="1">
      <c r="A73" s="10" t="s">
        <v>71</v>
      </c>
      <c r="B73" s="9">
        <v>5000</v>
      </c>
      <c r="C73" s="9">
        <v>0</v>
      </c>
      <c r="D73" s="6">
        <f t="shared" si="1"/>
        <v>0</v>
      </c>
    </row>
    <row r="74" spans="1:4" s="3" customFormat="1" ht="34.5" customHeight="1">
      <c r="A74" s="10" t="s">
        <v>72</v>
      </c>
      <c r="B74" s="9">
        <v>365314.502</v>
      </c>
      <c r="C74" s="9">
        <v>78878.496</v>
      </c>
      <c r="D74" s="6">
        <f t="shared" si="1"/>
        <v>21.59194216713576</v>
      </c>
    </row>
    <row r="75" spans="1:4" s="3" customFormat="1" ht="44.25" customHeight="1">
      <c r="A75" s="10" t="s">
        <v>73</v>
      </c>
      <c r="B75" s="9">
        <v>7022.2</v>
      </c>
      <c r="C75" s="9">
        <v>447.40000000000003</v>
      </c>
      <c r="D75" s="6">
        <f t="shared" si="1"/>
        <v>6.371222693742702</v>
      </c>
    </row>
    <row r="76" spans="1:6" s="3" customFormat="1" ht="24.75" customHeight="1">
      <c r="A76" s="8" t="s">
        <v>74</v>
      </c>
      <c r="B76" s="9">
        <v>340115.8</v>
      </c>
      <c r="C76" s="9">
        <v>64828.6</v>
      </c>
      <c r="D76" s="6">
        <f t="shared" si="1"/>
        <v>19.060743429149717</v>
      </c>
      <c r="E76" s="7"/>
      <c r="F76" s="7"/>
    </row>
    <row r="77" spans="1:4" s="3" customFormat="1" ht="34.5" customHeight="1">
      <c r="A77" s="10" t="s">
        <v>75</v>
      </c>
      <c r="B77" s="9">
        <v>24174.102</v>
      </c>
      <c r="C77" s="9">
        <v>5559.774</v>
      </c>
      <c r="D77" s="6">
        <f t="shared" si="1"/>
        <v>22.998885336050957</v>
      </c>
    </row>
    <row r="78" spans="1:4" s="3" customFormat="1" ht="34.5" customHeight="1">
      <c r="A78" s="10" t="s">
        <v>76</v>
      </c>
      <c r="B78" s="9">
        <v>206</v>
      </c>
      <c r="C78" s="9">
        <v>5.115</v>
      </c>
      <c r="D78" s="6">
        <f t="shared" si="1"/>
        <v>2.483009708737864</v>
      </c>
    </row>
    <row r="79" spans="1:4" s="3" customFormat="1" ht="34.5" customHeight="1">
      <c r="A79" s="10" t="s">
        <v>105</v>
      </c>
      <c r="B79" s="9">
        <v>51984.722</v>
      </c>
      <c r="C79" s="9">
        <v>0</v>
      </c>
      <c r="D79" s="6">
        <f t="shared" si="1"/>
        <v>0</v>
      </c>
    </row>
    <row r="80" spans="1:4" s="3" customFormat="1" ht="28.5" customHeight="1">
      <c r="A80" s="5" t="s">
        <v>77</v>
      </c>
      <c r="B80" s="6">
        <f>SUM(B81:B82)</f>
        <v>4518744.502</v>
      </c>
      <c r="C80" s="6">
        <f>SUM(C81:C82)</f>
        <v>679478.027</v>
      </c>
      <c r="D80" s="6">
        <f t="shared" si="1"/>
        <v>15.036876431036594</v>
      </c>
    </row>
    <row r="81" spans="1:4" s="3" customFormat="1" ht="24.75" customHeight="1">
      <c r="A81" s="10" t="s">
        <v>78</v>
      </c>
      <c r="B81" s="9">
        <v>3539336.102</v>
      </c>
      <c r="C81" s="9">
        <v>564183.137</v>
      </c>
      <c r="D81" s="6">
        <f t="shared" si="1"/>
        <v>15.940366236515166</v>
      </c>
    </row>
    <row r="82" spans="1:6" s="3" customFormat="1" ht="24.75" customHeight="1">
      <c r="A82" s="8" t="s">
        <v>79</v>
      </c>
      <c r="B82" s="9">
        <v>979408.4</v>
      </c>
      <c r="C82" s="9">
        <v>115294.89</v>
      </c>
      <c r="D82" s="6">
        <f t="shared" si="1"/>
        <v>11.771891072202362</v>
      </c>
      <c r="E82" s="7"/>
      <c r="F82" s="7"/>
    </row>
    <row r="83" spans="1:4" s="3" customFormat="1" ht="24.75" customHeight="1">
      <c r="A83" s="5" t="s">
        <v>80</v>
      </c>
      <c r="B83" s="6">
        <f>SUM(B84:B85)</f>
        <v>789748.8</v>
      </c>
      <c r="C83" s="6">
        <f>SUM(C84:C85)</f>
        <v>9231.345000000001</v>
      </c>
      <c r="D83" s="6">
        <f t="shared" si="1"/>
        <v>1.1688963629954234</v>
      </c>
    </row>
    <row r="84" spans="1:4" s="3" customFormat="1" ht="32.25" customHeight="1">
      <c r="A84" s="10" t="s">
        <v>81</v>
      </c>
      <c r="B84" s="9">
        <v>280748.8</v>
      </c>
      <c r="C84" s="9">
        <v>6360.482</v>
      </c>
      <c r="D84" s="6">
        <f t="shared" si="1"/>
        <v>2.2655420076595165</v>
      </c>
    </row>
    <row r="85" spans="1:5" s="3" customFormat="1" ht="30" customHeight="1">
      <c r="A85" s="8" t="s">
        <v>82</v>
      </c>
      <c r="B85" s="9">
        <v>509000</v>
      </c>
      <c r="C85" s="9">
        <v>2870.8630000000003</v>
      </c>
      <c r="D85" s="6">
        <f t="shared" si="1"/>
        <v>0.5640202357563852</v>
      </c>
      <c r="E85" s="7"/>
    </row>
    <row r="86" spans="1:4" s="3" customFormat="1" ht="37.5" customHeight="1">
      <c r="A86" s="5" t="s">
        <v>83</v>
      </c>
      <c r="B86" s="6">
        <f>SUM(B87:B91)</f>
        <v>385998.531</v>
      </c>
      <c r="C86" s="6">
        <f>SUM(C87:C91)</f>
        <v>33856.729999999996</v>
      </c>
      <c r="D86" s="6">
        <f t="shared" si="1"/>
        <v>8.7712069557073</v>
      </c>
    </row>
    <row r="87" spans="1:4" s="3" customFormat="1" ht="24.75" customHeight="1">
      <c r="A87" s="10" t="s">
        <v>84</v>
      </c>
      <c r="B87" s="9">
        <v>130011.638</v>
      </c>
      <c r="C87" s="9">
        <v>17689.156</v>
      </c>
      <c r="D87" s="6">
        <f t="shared" si="1"/>
        <v>13.605825041601275</v>
      </c>
    </row>
    <row r="88" spans="1:6" s="3" customFormat="1" ht="24.75" customHeight="1">
      <c r="A88" s="8" t="s">
        <v>85</v>
      </c>
      <c r="B88" s="9">
        <v>165557</v>
      </c>
      <c r="C88" s="9">
        <v>6950</v>
      </c>
      <c r="D88" s="6">
        <f t="shared" si="1"/>
        <v>4.197949950772242</v>
      </c>
      <c r="E88" s="7"/>
      <c r="F88" s="7"/>
    </row>
    <row r="89" spans="1:4" s="3" customFormat="1" ht="24.75" customHeight="1">
      <c r="A89" s="10" t="s">
        <v>86</v>
      </c>
      <c r="B89" s="9">
        <v>24338.52</v>
      </c>
      <c r="C89" s="9">
        <v>0</v>
      </c>
      <c r="D89" s="6">
        <f t="shared" si="1"/>
        <v>0</v>
      </c>
    </row>
    <row r="90" spans="1:4" s="3" customFormat="1" ht="24.75" customHeight="1">
      <c r="A90" s="10" t="s">
        <v>87</v>
      </c>
      <c r="B90" s="9">
        <v>5509.1</v>
      </c>
      <c r="C90" s="9">
        <v>0</v>
      </c>
      <c r="D90" s="6">
        <f t="shared" si="1"/>
        <v>0</v>
      </c>
    </row>
    <row r="91" spans="1:4" s="3" customFormat="1" ht="31.5" customHeight="1">
      <c r="A91" s="10" t="s">
        <v>88</v>
      </c>
      <c r="B91" s="9">
        <v>60582.273</v>
      </c>
      <c r="C91" s="9">
        <v>9217.574</v>
      </c>
      <c r="D91" s="6">
        <f t="shared" si="1"/>
        <v>15.214968906828572</v>
      </c>
    </row>
    <row r="92" spans="1:4" s="3" customFormat="1" ht="24.75" customHeight="1">
      <c r="A92" s="5" t="s">
        <v>89</v>
      </c>
      <c r="B92" s="6">
        <f>SUM(B93:B94)</f>
        <v>339820.198</v>
      </c>
      <c r="C92" s="6">
        <f>SUM(C93:C94)</f>
        <v>117169.743</v>
      </c>
      <c r="D92" s="6">
        <f t="shared" si="1"/>
        <v>34.47992311510571</v>
      </c>
    </row>
    <row r="93" spans="1:4" s="3" customFormat="1" ht="24.75" customHeight="1">
      <c r="A93" s="10" t="s">
        <v>90</v>
      </c>
      <c r="B93" s="9">
        <v>232510.398</v>
      </c>
      <c r="C93" s="9">
        <v>69928.197</v>
      </c>
      <c r="D93" s="6">
        <f t="shared" si="1"/>
        <v>30.075298825990572</v>
      </c>
    </row>
    <row r="94" spans="1:4" s="3" customFormat="1" ht="24.75" customHeight="1">
      <c r="A94" s="10" t="s">
        <v>91</v>
      </c>
      <c r="B94" s="9">
        <v>107309.8</v>
      </c>
      <c r="C94" s="9">
        <v>47241.546</v>
      </c>
      <c r="D94" s="6">
        <f t="shared" si="1"/>
        <v>44.02351509368203</v>
      </c>
    </row>
    <row r="95" spans="1:4" s="3" customFormat="1" ht="42.75" customHeight="1">
      <c r="A95" s="5" t="s">
        <v>92</v>
      </c>
      <c r="B95" s="6">
        <f>SUM(B96:B99)</f>
        <v>707022.069</v>
      </c>
      <c r="C95" s="6">
        <f>SUM(C96:C99)</f>
        <v>101416.984</v>
      </c>
      <c r="D95" s="6">
        <f t="shared" si="1"/>
        <v>14.344245879544108</v>
      </c>
    </row>
    <row r="96" spans="1:6" s="3" customFormat="1" ht="34.5" customHeight="1">
      <c r="A96" s="8" t="s">
        <v>93</v>
      </c>
      <c r="B96" s="9">
        <v>329562.8</v>
      </c>
      <c r="C96" s="9">
        <v>59293.701</v>
      </c>
      <c r="D96" s="6">
        <f t="shared" si="1"/>
        <v>17.99162435808896</v>
      </c>
      <c r="E96" s="7"/>
      <c r="F96" s="7"/>
    </row>
    <row r="97" spans="1:6" s="3" customFormat="1" ht="34.5" customHeight="1">
      <c r="A97" s="8" t="s">
        <v>94</v>
      </c>
      <c r="B97" s="9">
        <v>23464</v>
      </c>
      <c r="C97" s="9">
        <v>68.715</v>
      </c>
      <c r="D97" s="6">
        <f t="shared" si="1"/>
        <v>0.2928528810092056</v>
      </c>
      <c r="E97" s="7"/>
      <c r="F97" s="7"/>
    </row>
    <row r="98" spans="1:6" s="3" customFormat="1" ht="30" customHeight="1">
      <c r="A98" s="8" t="s">
        <v>95</v>
      </c>
      <c r="B98" s="9">
        <v>147764.1</v>
      </c>
      <c r="C98" s="9">
        <v>16941.5</v>
      </c>
      <c r="D98" s="6">
        <f t="shared" si="1"/>
        <v>11.46523411302204</v>
      </c>
      <c r="E98" s="7"/>
      <c r="F98" s="7"/>
    </row>
    <row r="99" spans="1:4" s="3" customFormat="1" ht="34.5" customHeight="1">
      <c r="A99" s="10" t="s">
        <v>96</v>
      </c>
      <c r="B99" s="9">
        <v>206231.169</v>
      </c>
      <c r="C99" s="9">
        <v>25113.068</v>
      </c>
      <c r="D99" s="6">
        <f t="shared" si="1"/>
        <v>12.177144765154292</v>
      </c>
    </row>
    <row r="100" spans="1:4" s="3" customFormat="1" ht="39.75" customHeight="1">
      <c r="A100" s="5" t="s">
        <v>97</v>
      </c>
      <c r="B100" s="6">
        <f>B101+B102+B103</f>
        <v>3336994.1</v>
      </c>
      <c r="C100" s="6">
        <f>C101+C102+C103</f>
        <v>1115182.756</v>
      </c>
      <c r="D100" s="6">
        <f t="shared" si="1"/>
        <v>33.418781171953526</v>
      </c>
    </row>
    <row r="101" spans="1:6" s="3" customFormat="1" ht="24.75" customHeight="1">
      <c r="A101" s="8" t="s">
        <v>98</v>
      </c>
      <c r="B101" s="9">
        <v>173656</v>
      </c>
      <c r="C101" s="9">
        <v>17057.483</v>
      </c>
      <c r="D101" s="6">
        <f t="shared" si="1"/>
        <v>9.822570484175612</v>
      </c>
      <c r="E101" s="7"/>
      <c r="F101" s="7"/>
    </row>
    <row r="102" spans="1:4" s="3" customFormat="1" ht="24.75" customHeight="1">
      <c r="A102" s="10" t="s">
        <v>99</v>
      </c>
      <c r="B102" s="9">
        <v>1053264</v>
      </c>
      <c r="C102" s="9">
        <v>208637.63</v>
      </c>
      <c r="D102" s="6">
        <f t="shared" si="1"/>
        <v>19.808673798781694</v>
      </c>
    </row>
    <row r="103" spans="1:4" s="3" customFormat="1" ht="24.75" customHeight="1">
      <c r="A103" s="12" t="s">
        <v>101</v>
      </c>
      <c r="B103" s="13">
        <v>2110074.1</v>
      </c>
      <c r="C103" s="13">
        <v>889487.643</v>
      </c>
      <c r="D103" s="6">
        <f t="shared" si="1"/>
        <v>42.15433206824348</v>
      </c>
    </row>
    <row r="104" spans="1:4" s="3" customFormat="1" ht="39.75" customHeight="1">
      <c r="A104" s="5" t="s">
        <v>106</v>
      </c>
      <c r="B104" s="6">
        <f>B105</f>
        <v>403817.831</v>
      </c>
      <c r="C104" s="6">
        <f>C105</f>
        <v>8267.44</v>
      </c>
      <c r="D104" s="6">
        <f t="shared" si="1"/>
        <v>2.04731920319784</v>
      </c>
    </row>
    <row r="105" spans="1:4" s="3" customFormat="1" ht="24.75" customHeight="1">
      <c r="A105" s="12" t="s">
        <v>107</v>
      </c>
      <c r="B105" s="13">
        <v>403817.831</v>
      </c>
      <c r="C105" s="13">
        <v>8267.44</v>
      </c>
      <c r="D105" s="6">
        <f t="shared" si="1"/>
        <v>2.04731920319784</v>
      </c>
    </row>
  </sheetData>
  <sheetProtection/>
  <mergeCells count="1">
    <mergeCell ref="A1:D1"/>
  </mergeCells>
  <printOptions/>
  <pageMargins left="0.3937007874015748" right="0" top="0.1968503937007874" bottom="0.1968503937007874" header="0.1968503937007874" footer="0.3937007874015748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Отд. страт.планирования</dc:creator>
  <cp:keywords/>
  <dc:description/>
  <cp:lastModifiedBy>Пьянникова Светлана Александровна</cp:lastModifiedBy>
  <cp:lastPrinted>2018-04-19T11:11:53Z</cp:lastPrinted>
  <dcterms:created xsi:type="dcterms:W3CDTF">2018-04-13T09:03:07Z</dcterms:created>
  <dcterms:modified xsi:type="dcterms:W3CDTF">2018-06-07T09:48:58Z</dcterms:modified>
  <cp:category/>
  <cp:version/>
  <cp:contentType/>
  <cp:contentStatus/>
</cp:coreProperties>
</file>