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<sst xmlns="http://schemas.openxmlformats.org/spreadsheetml/2006/main" count="371" uniqueCount="245">
  <si>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</si>
  <si>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</si>
  <si>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</si>
  <si>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</si>
  <si>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</si>
  <si>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</si>
  <si>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</si>
  <si>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</si>
  <si>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</si>
  <si>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</si>
  <si>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</si>
  <si>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</si>
  <si>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</si>
  <si>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</si>
  <si>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</si>
  <si>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</si>
  <si>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</si>
  <si>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</si>
  <si>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</si>
  <si>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</si>
  <si>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</si>
  <si>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</si>
  <si>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</si>
  <si>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</si>
  <si>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</si>
  <si>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</si>
  <si>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</si>
  <si>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</si>
  <si>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</si>
  <si>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Фундаментальные исследования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</si>
  <si>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</si>
  <si>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</si>
  <si>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</si>
  <si>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</si>
  <si>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</si>
  <si>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</si>
  <si>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</si>
  <si>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</si>
  <si>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</si>
  <si>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</si>
  <si>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</si>
  <si>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</si>
  <si>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</si>
  <si>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</si>
  <si>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</si>
  <si>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</si>
  <si>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</si>
  <si>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</si>
  <si>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</si>
  <si>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</si>
  <si>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</si>
  <si>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</si>
  <si>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</si>
  <si>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</si>
  <si>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</si>
  <si>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Воспроизводство минерально-сырьевой базы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</si>
  <si>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</si>
  <si>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</si>
  <si>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</si>
  <si>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</si>
  <si>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</si>
  <si>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</si>
  <si>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</si>
  <si>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</si>
  <si>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</si>
  <si>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</si>
  <si>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</si>
  <si>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</si>
  <si>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Сбор, удаление отходов и очистка сточных вод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</si>
  <si>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</si>
  <si>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</si>
  <si>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</si>
  <si>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</si>
  <si>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</si>
  <si>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</si>
  <si>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</si>
  <si>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</si>
  <si>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</si>
  <si>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</si>
  <si>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</si>
  <si>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</si>
  <si>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</si>
  <si>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</si>
  <si>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</si>
  <si>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</si>
  <si>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</si>
  <si>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</si>
  <si>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</si>
  <si>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Отклонение</t>
  </si>
  <si>
    <t>Сведения о расходах консолидированного бюджета</t>
  </si>
  <si>
    <t>Исполнено на 01.10.2016</t>
  </si>
  <si>
    <t>00</t>
  </si>
  <si>
    <t>Иные дотации</t>
  </si>
  <si>
    <t>Исполнено на 01.10.2017</t>
  </si>
  <si>
    <t>ОБЩЕГОСУДАРСТВЕННЫЕ ВОПРОСЫ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</si>
  <si>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</si>
  <si>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</si>
  <si>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</si>
  <si>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</si>
  <si>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</si>
  <si>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</si>
  <si>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</si>
  <si>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</si>
  <si>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</si>
  <si>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</si>
  <si>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</si>
  <si>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</si>
  <si>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</si>
  <si>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</si>
  <si>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</si>
  <si>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</si>
  <si>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</si>
  <si>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</si>
  <si>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</si>
  <si>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</si>
  <si>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</si>
  <si>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</si>
  <si>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</si>
  <si>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</si>
  <si>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</si>
  <si>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</si>
  <si>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</si>
  <si>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</si>
  <si>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</si>
  <si>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</si>
  <si>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</si>
  <si>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</si>
  <si>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</si>
  <si>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</si>
  <si>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</si>
  <si>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</si>
  <si>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</si>
  <si>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</si>
  <si>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</si>
  <si>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</si>
  <si>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</si>
  <si>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</si>
  <si>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</si>
  <si>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</si>
  <si>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</si>
  <si>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</si>
  <si>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</si>
  <si>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</si>
  <si>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</si>
  <si>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</si>
  <si>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</si>
  <si>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</si>
  <si>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</si>
  <si>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</si>
  <si>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</si>
  <si>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</si>
  <si>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</si>
  <si>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</si>
  <si>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</si>
  <si>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</si>
  <si>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</si>
  <si>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</si>
  <si>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</si>
  <si>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</si>
  <si>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</si>
  <si>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</si>
  <si>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</si>
  <si>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</si>
  <si>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</si>
  <si>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</si>
  <si>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</si>
  <si>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</si>
  <si>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</si>
  <si>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</si>
  <si>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</si>
  <si>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</si>
  <si>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</si>
  <si>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</si>
  <si>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</si>
  <si>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</si>
  <si>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</si>
  <si>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</si>
  <si>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</si>
  <si>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</si>
  <si>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</si>
  <si>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</si>
  <si>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</si>
  <si>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</si>
  <si>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</si>
  <si>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</si>
  <si>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</si>
  <si>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</si>
  <si>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</si>
  <si>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</si>
  <si>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</si>
  <si>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</si>
  <si>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</si>
  <si>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</si>
  <si>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</si>
  <si>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</si>
  <si>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</si>
  <si>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</si>
  <si>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</si>
  <si>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</si>
  <si>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</si>
  <si>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</si>
  <si>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</si>
  <si>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</si>
  <si>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</si>
  <si>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</si>
  <si>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</si>
  <si>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</si>
  <si>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</si>
  <si>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</si>
  <si>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</si>
  <si>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</si>
  <si>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</si>
  <si>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</si>
  <si>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</si>
  <si>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</si>
  <si>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</si>
  <si>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</si>
  <si>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</si>
  <si>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</si>
  <si>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</si>
  <si>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</si>
  <si>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</si>
  <si>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</si>
  <si>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</si>
  <si>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</si>
  <si>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</si>
  <si>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</si>
  <si>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</si>
  <si>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</si>
  <si>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</si>
  <si>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</si>
  <si>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</si>
  <si>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</si>
  <si>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</si>
  <si>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</si>
  <si>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</si>
  <si>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</si>
  <si>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1402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</si>
  <si>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</si>
  <si>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</si>
  <si>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</si>
  <si>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</si>
  <si>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Расходы бюджета - всего</t>
  </si>
  <si>
    <t>9600</t>
  </si>
  <si>
    <t>в рублях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</si>
</sst>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  <numFmt numFmtId="170" formatCode="###\ ###\ ###\ ###\ ##0.00"/>
  </numFmts>
  <fonts count="33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b/>
      <sz val="11"/>
      <color indexed="8"/>
      <name val="Times New Roman"/>
      <family val="1"/>
    </font>
    <font>
      <b/>
      <sz val="10"/>
      <color indexed="8"/>
      <name val="Segoe U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4" fontId="5" fillId="0" borderId="1">
      <alignment horizontal="right"/>
      <protection/>
    </xf>
    <xf numFmtId="49" fontId="5" fillId="0" borderId="2">
      <alignment horizontal="center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3" applyNumberFormat="0" applyAlignment="0" applyProtection="0"/>
    <xf numFmtId="0" fontId="10" fillId="21" borderId="4" applyNumberFormat="0" applyAlignment="0" applyProtection="0"/>
    <xf numFmtId="0" fontId="1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2" borderId="9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4" borderId="10" applyNumberFormat="0" applyFont="0" applyAlignment="0" applyProtection="0"/>
    <xf numFmtId="9" fontId="1" fillId="0" borderId="0" applyFon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5" borderId="0" applyNumberFormat="0" applyBorder="0" applyAlignment="0" applyProtection="0"/>
  </cellStyleXfs>
  <cellXfs count="56">
    <xf numFmtId="0" fontId="0" fillId="2" borderId="0" xfId="0" applyAlignment="1">
      <alignment/>
    </xf>
    <xf numFmtId="0" fontId="0" fillId="2" borderId="0" xfId="0" applyBorder="1" applyAlignment="1">
      <alignment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13" xfId="0" applyNumberFormat="1" applyFont="1" applyFill="1" applyBorder="1" applyAlignment="1">
      <alignment horizontal="center" vertical="center" shrinkToFit="1"/>
    </xf>
    <xf numFmtId="49" fontId="3" fillId="2" borderId="14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0" fontId="2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4" fontId="24" fillId="2" borderId="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170" fontId="25" fillId="0" borderId="10" xfId="0" applyNumberFormat="1" applyFont="1" applyFill="1" applyBorder="1" applyAlignment="1">
      <alignment horizontal="right" vertical="center" wrapText="1"/>
    </xf>
    <xf numFmtId="17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6" fillId="2" borderId="0" xfId="0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170" fontId="27" fillId="0" borderId="10" xfId="0" applyNumberFormat="1" applyFont="1" applyFill="1" applyBorder="1" applyAlignment="1">
      <alignment horizontal="right" vertical="center" wrapText="1"/>
    </xf>
    <xf numFmtId="0" fontId="6" fillId="2" borderId="0" xfId="0" applyFont="1" applyAlignment="1">
      <alignment/>
    </xf>
    <xf numFmtId="169" fontId="0" fillId="2" borderId="0" xfId="0" applyNumberFormat="1" applyAlignment="1">
      <alignment vertical="center"/>
    </xf>
    <xf numFmtId="169" fontId="2" fillId="2" borderId="0" xfId="0" applyNumberFormat="1" applyFont="1" applyFill="1" applyBorder="1" applyAlignment="1">
      <alignment horizontal="right" vertical="center"/>
    </xf>
    <xf numFmtId="169" fontId="3" fillId="2" borderId="12" xfId="0" applyNumberFormat="1" applyFont="1" applyFill="1" applyBorder="1" applyAlignment="1">
      <alignment horizontal="center" vertical="center" wrapText="1"/>
    </xf>
    <xf numFmtId="169" fontId="0" fillId="2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69" fontId="31" fillId="2" borderId="14" xfId="0" applyNumberFormat="1" applyFont="1" applyBorder="1" applyAlignment="1">
      <alignment horizontal="center" vertical="center"/>
    </xf>
    <xf numFmtId="169" fontId="30" fillId="0" borderId="14" xfId="33" applyNumberFormat="1" applyFont="1" applyBorder="1" applyAlignment="1" applyProtection="1">
      <alignment horizontal="center" vertical="center"/>
      <protection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70" fontId="25" fillId="0" borderId="18" xfId="0" applyNumberFormat="1" applyFont="1" applyFill="1" applyBorder="1" applyAlignment="1">
      <alignment horizontal="right" vertical="center" wrapText="1"/>
    </xf>
    <xf numFmtId="169" fontId="30" fillId="2" borderId="14" xfId="0" applyNumberFormat="1" applyFont="1" applyBorder="1" applyAlignment="1">
      <alignment vertical="center"/>
    </xf>
    <xf numFmtId="169" fontId="31" fillId="0" borderId="14" xfId="0" applyNumberFormat="1" applyFont="1" applyFill="1" applyBorder="1" applyAlignment="1">
      <alignment horizontal="center" vertical="center" wrapText="1"/>
    </xf>
    <xf numFmtId="170" fontId="28" fillId="0" borderId="14" xfId="0" applyNumberFormat="1" applyFont="1" applyFill="1" applyBorder="1" applyAlignment="1">
      <alignment horizontal="right" vertical="center" wrapText="1"/>
    </xf>
    <xf numFmtId="169" fontId="32" fillId="2" borderId="14" xfId="0" applyNumberFormat="1" applyFont="1" applyBorder="1" applyAlignment="1">
      <alignment vertical="center"/>
    </xf>
    <xf numFmtId="169" fontId="28" fillId="0" borderId="14" xfId="0" applyNumberFormat="1" applyFont="1" applyFill="1" applyBorder="1" applyAlignment="1">
      <alignment horizontal="center" vertical="center" wrapText="1"/>
    </xf>
    <xf numFmtId="169" fontId="26" fillId="2" borderId="13" xfId="0" applyNumberFormat="1" applyFont="1" applyBorder="1" applyAlignment="1">
      <alignment horizontal="center" vertical="center"/>
    </xf>
    <xf numFmtId="169" fontId="26" fillId="0" borderId="13" xfId="0" applyNumberFormat="1" applyFont="1" applyFill="1" applyBorder="1" applyAlignment="1">
      <alignment horizontal="center" vertical="center"/>
    </xf>
    <xf numFmtId="169" fontId="3" fillId="2" borderId="13" xfId="0" applyNumberFormat="1" applyFont="1" applyBorder="1" applyAlignment="1">
      <alignment vertical="center"/>
    </xf>
    <xf numFmtId="170" fontId="31" fillId="0" borderId="14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PageLayoutView="0" workbookViewId="0" topLeftCell="A1">
      <selection activeCell="R75" sqref="R75"/>
    </sheetView>
  </sheetViews>
  <sheetFormatPr defaultColWidth="9.140625" defaultRowHeight="12.75"/>
  <cols>
    <col min="1" max="1" width="43.28125" style="9" customWidth="1"/>
    <col min="2" max="2" width="10.140625" style="16" customWidth="1"/>
    <col min="3" max="3" width="11.57421875" style="16" customWidth="1"/>
    <col min="4" max="4" width="17.7109375" style="9" customWidth="1"/>
    <col min="5" max="5" width="18.28125" style="9" customWidth="1"/>
    <col min="6" max="6" width="21.00390625" style="33" hidden="1" customWidth="1"/>
    <col min="7" max="7" width="16.7109375" style="29" customWidth="1"/>
    <col min="8" max="8" width="7.421875" style="0" customWidth="1"/>
    <col min="9" max="9" width="37.57421875" style="22" hidden="1" customWidth="1"/>
    <col min="10" max="10" width="7.140625" style="22" hidden="1" customWidth="1"/>
    <col min="11" max="13" width="19.00390625" style="22" hidden="1" customWidth="1"/>
  </cols>
  <sheetData>
    <row r="1" spans="1:6" ht="18.75">
      <c r="A1" s="55" t="s">
        <v>89</v>
      </c>
      <c r="B1" s="55"/>
      <c r="C1" s="55"/>
      <c r="D1" s="55"/>
      <c r="E1" s="55"/>
      <c r="F1" s="35"/>
    </row>
    <row r="2" spans="1:7" ht="18.75">
      <c r="A2" s="6"/>
      <c r="B2" s="10"/>
      <c r="C2" s="10"/>
      <c r="D2" s="17"/>
      <c r="F2" s="36"/>
      <c r="G2" s="30" t="s">
        <v>19</v>
      </c>
    </row>
    <row r="3" spans="1:7" ht="42" customHeight="1">
      <c r="A3" s="2" t="s">
        <v>86</v>
      </c>
      <c r="B3" s="2" t="s">
        <v>17</v>
      </c>
      <c r="C3" s="2" t="s">
        <v>18</v>
      </c>
      <c r="D3" s="3" t="s">
        <v>90</v>
      </c>
      <c r="E3" s="3" t="s">
        <v>93</v>
      </c>
      <c r="F3" s="34" t="s">
        <v>244</v>
      </c>
      <c r="G3" s="31" t="s">
        <v>88</v>
      </c>
    </row>
    <row r="4" spans="1:12" ht="28.5" customHeight="1">
      <c r="A4" s="39" t="s">
        <v>2</v>
      </c>
      <c r="B4" s="11"/>
      <c r="C4" s="11"/>
      <c r="D4" s="51">
        <f>D5+D15+D18+D24+D33+D38+D42+D50+D53+D60+D66+D71+D75+D77</f>
        <v>42478587.49999999</v>
      </c>
      <c r="E4" s="52">
        <v>43453811.8</v>
      </c>
      <c r="F4" s="52"/>
      <c r="G4" s="53">
        <f>E4-D4</f>
        <v>975224.3000000045</v>
      </c>
      <c r="H4" s="1"/>
      <c r="I4" s="23"/>
      <c r="K4" s="23"/>
      <c r="L4" s="23"/>
    </row>
    <row r="5" spans="1:13" s="28" customFormat="1" ht="26.25" customHeight="1">
      <c r="A5" s="40" t="s">
        <v>70</v>
      </c>
      <c r="B5" s="12" t="s">
        <v>12</v>
      </c>
      <c r="C5" s="12"/>
      <c r="D5" s="37">
        <f>SUM(D6:D14)</f>
        <v>3026835.2</v>
      </c>
      <c r="E5" s="47">
        <f>F5/1000</f>
        <v>3230763.73046</v>
      </c>
      <c r="F5" s="48">
        <v>3230763730.46</v>
      </c>
      <c r="G5" s="49">
        <f aca="true" t="shared" si="0" ref="G5:G70">E5-D5</f>
        <v>203928.53046000004</v>
      </c>
      <c r="H5" s="25"/>
      <c r="I5" s="26" t="s">
        <v>94</v>
      </c>
      <c r="J5" s="26" t="s">
        <v>95</v>
      </c>
      <c r="K5" s="27">
        <v>5277737433.7</v>
      </c>
      <c r="L5" s="27">
        <f>M5/1000</f>
        <v>3279630.67574</v>
      </c>
      <c r="M5" s="27">
        <v>3279630675.74</v>
      </c>
    </row>
    <row r="6" spans="1:13" ht="57">
      <c r="A6" s="41" t="s">
        <v>87</v>
      </c>
      <c r="B6" s="13" t="s">
        <v>12</v>
      </c>
      <c r="C6" s="13" t="s">
        <v>16</v>
      </c>
      <c r="D6" s="38">
        <v>199825.2</v>
      </c>
      <c r="E6" s="50">
        <f>F6/1000</f>
        <v>251257.41447999998</v>
      </c>
      <c r="F6" s="48">
        <v>251257414.48</v>
      </c>
      <c r="G6" s="46">
        <f t="shared" si="0"/>
        <v>51432.214479999966</v>
      </c>
      <c r="H6" s="1"/>
      <c r="I6" s="19" t="s">
        <v>87</v>
      </c>
      <c r="J6" s="19" t="s">
        <v>96</v>
      </c>
      <c r="K6" s="20">
        <v>338077835.53</v>
      </c>
      <c r="L6" s="20">
        <f aca="true" t="shared" si="1" ref="L6:L71">M6/1000</f>
        <v>251257.41447999998</v>
      </c>
      <c r="M6" s="20">
        <v>251257414.48</v>
      </c>
    </row>
    <row r="7" spans="1:13" ht="60" customHeight="1">
      <c r="A7" s="41" t="s">
        <v>24</v>
      </c>
      <c r="B7" s="13" t="s">
        <v>12</v>
      </c>
      <c r="C7" s="13" t="s">
        <v>3</v>
      </c>
      <c r="D7" s="38">
        <v>97657.8</v>
      </c>
      <c r="E7" s="50">
        <f>F7/1000</f>
        <v>105897.20678000001</v>
      </c>
      <c r="F7" s="48">
        <v>105897206.78</v>
      </c>
      <c r="G7" s="46">
        <f t="shared" si="0"/>
        <v>8239.406780000005</v>
      </c>
      <c r="H7" s="1"/>
      <c r="I7" s="19" t="s">
        <v>97</v>
      </c>
      <c r="J7" s="19" t="s">
        <v>98</v>
      </c>
      <c r="K7" s="20">
        <v>147063632.66</v>
      </c>
      <c r="L7" s="20">
        <f t="shared" si="1"/>
        <v>105897.20678000001</v>
      </c>
      <c r="M7" s="20">
        <v>105897206.78</v>
      </c>
    </row>
    <row r="8" spans="1:13" ht="68.25" customHeight="1">
      <c r="A8" s="41" t="s">
        <v>25</v>
      </c>
      <c r="B8" s="13" t="s">
        <v>12</v>
      </c>
      <c r="C8" s="13" t="s">
        <v>4</v>
      </c>
      <c r="D8" s="38">
        <v>989753.4</v>
      </c>
      <c r="E8" s="50">
        <f>F8/1000</f>
        <v>1073304.9917300001</v>
      </c>
      <c r="F8" s="48">
        <v>1073304991.73</v>
      </c>
      <c r="G8" s="46">
        <f t="shared" si="0"/>
        <v>83551.5917300001</v>
      </c>
      <c r="H8" s="1"/>
      <c r="I8" s="19" t="s">
        <v>99</v>
      </c>
      <c r="J8" s="19" t="s">
        <v>100</v>
      </c>
      <c r="K8" s="20">
        <v>1552930655.96</v>
      </c>
      <c r="L8" s="20">
        <f t="shared" si="1"/>
        <v>1073304.9917300001</v>
      </c>
      <c r="M8" s="20">
        <v>1073304991.73</v>
      </c>
    </row>
    <row r="9" spans="1:13" ht="21" customHeight="1">
      <c r="A9" s="41" t="s">
        <v>26</v>
      </c>
      <c r="B9" s="13" t="s">
        <v>12</v>
      </c>
      <c r="C9" s="13" t="s">
        <v>5</v>
      </c>
      <c r="D9" s="38">
        <v>67703.6</v>
      </c>
      <c r="E9" s="50">
        <v>0</v>
      </c>
      <c r="F9" s="48">
        <v>0</v>
      </c>
      <c r="G9" s="46">
        <f t="shared" si="0"/>
        <v>-67703.6</v>
      </c>
      <c r="H9" s="1"/>
      <c r="I9" s="19" t="s">
        <v>101</v>
      </c>
      <c r="J9" s="19" t="s">
        <v>102</v>
      </c>
      <c r="K9" s="20">
        <v>413844496.8</v>
      </c>
      <c r="L9" s="20">
        <f t="shared" si="1"/>
        <v>279259.60236</v>
      </c>
      <c r="M9" s="20">
        <v>279259602.36</v>
      </c>
    </row>
    <row r="10" spans="1:13" ht="60">
      <c r="A10" s="41" t="s">
        <v>27</v>
      </c>
      <c r="B10" s="13" t="s">
        <v>12</v>
      </c>
      <c r="C10" s="13" t="s">
        <v>6</v>
      </c>
      <c r="D10" s="38">
        <v>251714.3</v>
      </c>
      <c r="E10" s="50">
        <f aca="true" t="shared" si="2" ref="E10:E43">F10/1000</f>
        <v>279259.60236</v>
      </c>
      <c r="F10" s="48">
        <v>279259602.36</v>
      </c>
      <c r="G10" s="46">
        <f t="shared" si="0"/>
        <v>27545.30236000003</v>
      </c>
      <c r="H10" s="1"/>
      <c r="I10" s="19" t="s">
        <v>103</v>
      </c>
      <c r="J10" s="19" t="s">
        <v>104</v>
      </c>
      <c r="K10" s="20">
        <v>47335300</v>
      </c>
      <c r="L10" s="20">
        <f t="shared" si="1"/>
        <v>32939.284530000004</v>
      </c>
      <c r="M10" s="20">
        <v>32939284.53</v>
      </c>
    </row>
    <row r="11" spans="1:13" ht="30">
      <c r="A11" s="41" t="s">
        <v>28</v>
      </c>
      <c r="B11" s="13" t="s">
        <v>12</v>
      </c>
      <c r="C11" s="13" t="s">
        <v>7</v>
      </c>
      <c r="D11" s="38">
        <v>91706.9</v>
      </c>
      <c r="E11" s="50">
        <f t="shared" si="2"/>
        <v>32939.284530000004</v>
      </c>
      <c r="F11" s="48">
        <v>32939284.53</v>
      </c>
      <c r="G11" s="46">
        <f t="shared" si="0"/>
        <v>-58767.61546999999</v>
      </c>
      <c r="H11" s="1"/>
      <c r="I11" s="19" t="s">
        <v>105</v>
      </c>
      <c r="J11" s="19" t="s">
        <v>106</v>
      </c>
      <c r="K11" s="20">
        <v>3500000</v>
      </c>
      <c r="L11" s="20">
        <f t="shared" si="1"/>
        <v>3500</v>
      </c>
      <c r="M11" s="20">
        <v>3500000</v>
      </c>
    </row>
    <row r="12" spans="1:13" ht="15">
      <c r="A12" s="41" t="s">
        <v>29</v>
      </c>
      <c r="B12" s="13" t="s">
        <v>12</v>
      </c>
      <c r="C12" s="13" t="s">
        <v>8</v>
      </c>
      <c r="D12" s="38">
        <v>3500</v>
      </c>
      <c r="E12" s="50">
        <f t="shared" si="2"/>
        <v>3500</v>
      </c>
      <c r="F12" s="48">
        <v>3500000</v>
      </c>
      <c r="G12" s="46">
        <f t="shared" si="0"/>
        <v>0</v>
      </c>
      <c r="H12" s="1"/>
      <c r="I12" s="19" t="s">
        <v>107</v>
      </c>
      <c r="J12" s="19" t="s">
        <v>108</v>
      </c>
      <c r="K12" s="20">
        <v>228645455.22</v>
      </c>
      <c r="L12" s="20">
        <f t="shared" si="1"/>
        <v>17</v>
      </c>
      <c r="M12" s="20">
        <v>17000</v>
      </c>
    </row>
    <row r="13" spans="1:13" ht="15">
      <c r="A13" s="42" t="s">
        <v>107</v>
      </c>
      <c r="B13" s="13" t="s">
        <v>12</v>
      </c>
      <c r="C13" s="13" t="s">
        <v>10</v>
      </c>
      <c r="D13" s="38">
        <v>0</v>
      </c>
      <c r="E13" s="50">
        <f t="shared" si="2"/>
        <v>17</v>
      </c>
      <c r="F13" s="48">
        <v>17000</v>
      </c>
      <c r="G13" s="46">
        <f t="shared" si="0"/>
        <v>17</v>
      </c>
      <c r="H13" s="1"/>
      <c r="I13" s="19"/>
      <c r="J13" s="19"/>
      <c r="K13" s="20"/>
      <c r="L13" s="20"/>
      <c r="M13" s="20"/>
    </row>
    <row r="14" spans="1:13" ht="15">
      <c r="A14" s="41" t="s">
        <v>30</v>
      </c>
      <c r="B14" s="13" t="s">
        <v>12</v>
      </c>
      <c r="C14" s="13" t="s">
        <v>9</v>
      </c>
      <c r="D14" s="38">
        <v>1324974</v>
      </c>
      <c r="E14" s="50">
        <f t="shared" si="2"/>
        <v>1484588.23058</v>
      </c>
      <c r="F14" s="48">
        <v>1484588230.58</v>
      </c>
      <c r="G14" s="46">
        <f t="shared" si="0"/>
        <v>159614.23057999997</v>
      </c>
      <c r="H14" s="1"/>
      <c r="I14" s="19" t="s">
        <v>109</v>
      </c>
      <c r="J14" s="19" t="s">
        <v>110</v>
      </c>
      <c r="K14" s="20">
        <v>2546340057.53</v>
      </c>
      <c r="L14" s="20">
        <f t="shared" si="1"/>
        <v>1533455.1758599998</v>
      </c>
      <c r="M14" s="20">
        <v>1533455175.86</v>
      </c>
    </row>
    <row r="15" spans="1:13" s="28" customFormat="1" ht="14.25">
      <c r="A15" s="40" t="s">
        <v>31</v>
      </c>
      <c r="B15" s="12" t="s">
        <v>16</v>
      </c>
      <c r="C15" s="12"/>
      <c r="D15" s="37">
        <f>SUM(D16:D17)</f>
        <v>14214.5</v>
      </c>
      <c r="E15" s="47">
        <f t="shared" si="2"/>
        <v>15661.39432</v>
      </c>
      <c r="F15" s="48">
        <v>15661394.32</v>
      </c>
      <c r="G15" s="49">
        <f t="shared" si="0"/>
        <v>1446.8943199999994</v>
      </c>
      <c r="H15" s="25"/>
      <c r="I15" s="26" t="s">
        <v>111</v>
      </c>
      <c r="J15" s="26" t="s">
        <v>112</v>
      </c>
      <c r="K15" s="27">
        <v>25615900</v>
      </c>
      <c r="L15" s="27">
        <f t="shared" si="1"/>
        <v>15661.39432</v>
      </c>
      <c r="M15" s="27">
        <v>15661394.32</v>
      </c>
    </row>
    <row r="16" spans="1:13" ht="28.5">
      <c r="A16" s="41" t="s">
        <v>32</v>
      </c>
      <c r="B16" s="13" t="s">
        <v>16</v>
      </c>
      <c r="C16" s="13" t="s">
        <v>3</v>
      </c>
      <c r="D16" s="38">
        <v>14114.8</v>
      </c>
      <c r="E16" s="50">
        <f t="shared" si="2"/>
        <v>15072.20432</v>
      </c>
      <c r="F16" s="48">
        <v>15072204.32</v>
      </c>
      <c r="G16" s="46">
        <f t="shared" si="0"/>
        <v>957.4043200000015</v>
      </c>
      <c r="H16" s="1"/>
      <c r="I16" s="19" t="s">
        <v>113</v>
      </c>
      <c r="J16" s="19" t="s">
        <v>114</v>
      </c>
      <c r="K16" s="20">
        <v>24410900</v>
      </c>
      <c r="L16" s="20">
        <f t="shared" si="1"/>
        <v>15072.20432</v>
      </c>
      <c r="M16" s="20">
        <v>15072204.32</v>
      </c>
    </row>
    <row r="17" spans="1:13" ht="28.5">
      <c r="A17" s="41" t="s">
        <v>33</v>
      </c>
      <c r="B17" s="13" t="s">
        <v>16</v>
      </c>
      <c r="C17" s="13" t="s">
        <v>4</v>
      </c>
      <c r="D17" s="38">
        <v>99.7</v>
      </c>
      <c r="E17" s="50">
        <f t="shared" si="2"/>
        <v>589.19</v>
      </c>
      <c r="F17" s="48">
        <v>589190</v>
      </c>
      <c r="G17" s="46">
        <f t="shared" si="0"/>
        <v>489.49000000000007</v>
      </c>
      <c r="H17" s="1"/>
      <c r="I17" s="19" t="s">
        <v>115</v>
      </c>
      <c r="J17" s="19" t="s">
        <v>116</v>
      </c>
      <c r="K17" s="20">
        <v>1205000</v>
      </c>
      <c r="L17" s="20">
        <f t="shared" si="1"/>
        <v>589.19</v>
      </c>
      <c r="M17" s="20">
        <v>589190</v>
      </c>
    </row>
    <row r="18" spans="1:13" s="28" customFormat="1" ht="42.75">
      <c r="A18" s="40" t="s">
        <v>34</v>
      </c>
      <c r="B18" s="12" t="s">
        <v>3</v>
      </c>
      <c r="C18" s="12"/>
      <c r="D18" s="37">
        <f>SUM(D19:D23)</f>
        <v>456090.7</v>
      </c>
      <c r="E18" s="47">
        <f t="shared" si="2"/>
        <v>581051.47444</v>
      </c>
      <c r="F18" s="48">
        <v>581051474.44</v>
      </c>
      <c r="G18" s="49">
        <f t="shared" si="0"/>
        <v>124960.77444000001</v>
      </c>
      <c r="H18" s="25"/>
      <c r="I18" s="26" t="s">
        <v>117</v>
      </c>
      <c r="J18" s="26" t="s">
        <v>118</v>
      </c>
      <c r="K18" s="27">
        <v>860598031.85</v>
      </c>
      <c r="L18" s="27">
        <f t="shared" si="1"/>
        <v>581051.47444</v>
      </c>
      <c r="M18" s="27">
        <v>581051474.44</v>
      </c>
    </row>
    <row r="19" spans="1:13" ht="15">
      <c r="A19" s="41" t="s">
        <v>35</v>
      </c>
      <c r="B19" s="13" t="s">
        <v>3</v>
      </c>
      <c r="C19" s="13" t="s">
        <v>4</v>
      </c>
      <c r="D19" s="38">
        <v>53736.6</v>
      </c>
      <c r="E19" s="50">
        <f t="shared" si="2"/>
        <v>68207.73139</v>
      </c>
      <c r="F19" s="48">
        <v>68207731.39</v>
      </c>
      <c r="G19" s="46">
        <f t="shared" si="0"/>
        <v>14471.131390000002</v>
      </c>
      <c r="H19" s="1"/>
      <c r="I19" s="19" t="s">
        <v>119</v>
      </c>
      <c r="J19" s="19" t="s">
        <v>120</v>
      </c>
      <c r="K19" s="20">
        <v>112634632.6</v>
      </c>
      <c r="L19" s="20">
        <f t="shared" si="1"/>
        <v>68207.73139</v>
      </c>
      <c r="M19" s="20">
        <v>68207731.39</v>
      </c>
    </row>
    <row r="20" spans="1:13" ht="60">
      <c r="A20" s="43" t="s">
        <v>121</v>
      </c>
      <c r="B20" s="13" t="s">
        <v>3</v>
      </c>
      <c r="C20" s="13" t="s">
        <v>14</v>
      </c>
      <c r="D20" s="38">
        <v>55181.1</v>
      </c>
      <c r="E20" s="50">
        <f t="shared" si="2"/>
        <v>65313.88742</v>
      </c>
      <c r="F20" s="48">
        <v>65313887.42</v>
      </c>
      <c r="G20" s="46">
        <f t="shared" si="0"/>
        <v>10132.78742</v>
      </c>
      <c r="H20" s="1"/>
      <c r="I20" s="19" t="s">
        <v>121</v>
      </c>
      <c r="J20" s="19" t="s">
        <v>122</v>
      </c>
      <c r="K20" s="20">
        <v>100435078.25</v>
      </c>
      <c r="L20" s="20">
        <f t="shared" si="1"/>
        <v>65313.88742</v>
      </c>
      <c r="M20" s="20">
        <v>65313887.42</v>
      </c>
    </row>
    <row r="21" spans="1:13" ht="15">
      <c r="A21" s="41" t="s">
        <v>36</v>
      </c>
      <c r="B21" s="13" t="s">
        <v>3</v>
      </c>
      <c r="C21" s="13" t="s">
        <v>8</v>
      </c>
      <c r="D21" s="38">
        <v>303216.1</v>
      </c>
      <c r="E21" s="50">
        <f t="shared" si="2"/>
        <v>326704.20418</v>
      </c>
      <c r="F21" s="48">
        <v>326704204.18</v>
      </c>
      <c r="G21" s="46">
        <f t="shared" si="0"/>
        <v>23488.104180000024</v>
      </c>
      <c r="H21" s="1"/>
      <c r="I21" s="19" t="s">
        <v>123</v>
      </c>
      <c r="J21" s="19" t="s">
        <v>124</v>
      </c>
      <c r="K21" s="20">
        <v>458666921</v>
      </c>
      <c r="L21" s="20">
        <f t="shared" si="1"/>
        <v>326704.20418</v>
      </c>
      <c r="M21" s="20">
        <v>326704204.18</v>
      </c>
    </row>
    <row r="22" spans="1:13" ht="15">
      <c r="A22" s="41" t="s">
        <v>37</v>
      </c>
      <c r="B22" s="13" t="s">
        <v>3</v>
      </c>
      <c r="C22" s="13" t="s">
        <v>10</v>
      </c>
      <c r="D22" s="38">
        <v>24559.9</v>
      </c>
      <c r="E22" s="50">
        <f t="shared" si="2"/>
        <v>25387.75182</v>
      </c>
      <c r="F22" s="48">
        <v>25387751.82</v>
      </c>
      <c r="G22" s="46">
        <f t="shared" si="0"/>
        <v>827.8518199999999</v>
      </c>
      <c r="H22" s="1"/>
      <c r="I22" s="19" t="s">
        <v>125</v>
      </c>
      <c r="J22" s="19" t="s">
        <v>126</v>
      </c>
      <c r="K22" s="20">
        <v>36642500</v>
      </c>
      <c r="L22" s="20">
        <f t="shared" si="1"/>
        <v>25387.75182</v>
      </c>
      <c r="M22" s="20">
        <v>25387751.82</v>
      </c>
    </row>
    <row r="23" spans="1:13" ht="45">
      <c r="A23" s="41" t="s">
        <v>38</v>
      </c>
      <c r="B23" s="13" t="s">
        <v>3</v>
      </c>
      <c r="C23" s="13" t="s">
        <v>11</v>
      </c>
      <c r="D23" s="38">
        <v>19397</v>
      </c>
      <c r="E23" s="50">
        <f t="shared" si="2"/>
        <v>95437.89963</v>
      </c>
      <c r="F23" s="48">
        <v>95437899.63</v>
      </c>
      <c r="G23" s="46">
        <f t="shared" si="0"/>
        <v>76040.89963</v>
      </c>
      <c r="H23" s="1"/>
      <c r="I23" s="19" t="s">
        <v>127</v>
      </c>
      <c r="J23" s="19" t="s">
        <v>128</v>
      </c>
      <c r="K23" s="20">
        <v>152218900</v>
      </c>
      <c r="L23" s="20">
        <f t="shared" si="1"/>
        <v>95437.89963</v>
      </c>
      <c r="M23" s="20">
        <v>95437899.63</v>
      </c>
    </row>
    <row r="24" spans="1:13" s="28" customFormat="1" ht="14.25">
      <c r="A24" s="40" t="s">
        <v>39</v>
      </c>
      <c r="B24" s="12" t="s">
        <v>4</v>
      </c>
      <c r="C24" s="12"/>
      <c r="D24" s="37">
        <f>SUM(D25:D32)</f>
        <v>9685236.8</v>
      </c>
      <c r="E24" s="47">
        <f t="shared" si="2"/>
        <v>9942269.74924</v>
      </c>
      <c r="F24" s="48">
        <v>9942269749.24</v>
      </c>
      <c r="G24" s="49">
        <f t="shared" si="0"/>
        <v>257032.94923999906</v>
      </c>
      <c r="H24" s="25"/>
      <c r="I24" s="26" t="s">
        <v>129</v>
      </c>
      <c r="J24" s="26" t="s">
        <v>130</v>
      </c>
      <c r="K24" s="27">
        <v>15447010241.4</v>
      </c>
      <c r="L24" s="27">
        <f t="shared" si="1"/>
        <v>9942269.74924</v>
      </c>
      <c r="M24" s="27">
        <v>9942269749.24</v>
      </c>
    </row>
    <row r="25" spans="1:13" ht="15">
      <c r="A25" s="41" t="s">
        <v>54</v>
      </c>
      <c r="B25" s="13" t="s">
        <v>4</v>
      </c>
      <c r="C25" s="13" t="s">
        <v>12</v>
      </c>
      <c r="D25" s="38">
        <v>205119.1</v>
      </c>
      <c r="E25" s="50">
        <f t="shared" si="2"/>
        <v>194941.29278999998</v>
      </c>
      <c r="F25" s="48">
        <v>194941292.79</v>
      </c>
      <c r="G25" s="46">
        <f t="shared" si="0"/>
        <v>-10177.807210000028</v>
      </c>
      <c r="H25" s="1"/>
      <c r="I25" s="19" t="s">
        <v>131</v>
      </c>
      <c r="J25" s="19" t="s">
        <v>132</v>
      </c>
      <c r="K25" s="20">
        <v>301825653</v>
      </c>
      <c r="L25" s="20">
        <f t="shared" si="1"/>
        <v>194941.29278999998</v>
      </c>
      <c r="M25" s="20">
        <v>194941292.79</v>
      </c>
    </row>
    <row r="26" spans="1:13" ht="28.5">
      <c r="A26" s="41" t="s">
        <v>55</v>
      </c>
      <c r="B26" s="13" t="s">
        <v>4</v>
      </c>
      <c r="C26" s="13" t="s">
        <v>4</v>
      </c>
      <c r="D26" s="38">
        <v>247.8</v>
      </c>
      <c r="E26" s="50">
        <f t="shared" si="2"/>
        <v>0</v>
      </c>
      <c r="F26" s="48">
        <v>0</v>
      </c>
      <c r="G26" s="46">
        <f t="shared" si="0"/>
        <v>-247.8</v>
      </c>
      <c r="H26" s="1"/>
      <c r="I26" s="19" t="s">
        <v>133</v>
      </c>
      <c r="J26" s="19" t="s">
        <v>134</v>
      </c>
      <c r="K26" s="20">
        <v>4509100</v>
      </c>
      <c r="L26" s="20">
        <f t="shared" si="1"/>
        <v>0</v>
      </c>
      <c r="M26" s="20">
        <v>0</v>
      </c>
    </row>
    <row r="27" spans="1:13" ht="15">
      <c r="A27" s="41" t="s">
        <v>56</v>
      </c>
      <c r="B27" s="13" t="s">
        <v>4</v>
      </c>
      <c r="C27" s="13" t="s">
        <v>5</v>
      </c>
      <c r="D27" s="38">
        <v>4145990.2</v>
      </c>
      <c r="E27" s="50">
        <f t="shared" si="2"/>
        <v>3630327.37158</v>
      </c>
      <c r="F27" s="48">
        <v>3630327371.58</v>
      </c>
      <c r="G27" s="46">
        <f t="shared" si="0"/>
        <v>-515662.82842000015</v>
      </c>
      <c r="H27" s="1"/>
      <c r="I27" s="19" t="s">
        <v>135</v>
      </c>
      <c r="J27" s="19" t="s">
        <v>136</v>
      </c>
      <c r="K27" s="20">
        <v>5122405545.44</v>
      </c>
      <c r="L27" s="20">
        <f t="shared" si="1"/>
        <v>3630327.37158</v>
      </c>
      <c r="M27" s="20">
        <v>3630327371.58</v>
      </c>
    </row>
    <row r="28" spans="1:13" ht="15">
      <c r="A28" s="41" t="s">
        <v>57</v>
      </c>
      <c r="B28" s="13" t="s">
        <v>4</v>
      </c>
      <c r="C28" s="13" t="s">
        <v>6</v>
      </c>
      <c r="D28" s="38">
        <v>100283.7</v>
      </c>
      <c r="E28" s="50">
        <f t="shared" si="2"/>
        <v>76600.07392</v>
      </c>
      <c r="F28" s="48">
        <v>76600073.92</v>
      </c>
      <c r="G28" s="46">
        <f t="shared" si="0"/>
        <v>-23683.626080000002</v>
      </c>
      <c r="H28" s="1"/>
      <c r="I28" s="19" t="s">
        <v>137</v>
      </c>
      <c r="J28" s="19" t="s">
        <v>138</v>
      </c>
      <c r="K28" s="20">
        <v>131744020</v>
      </c>
      <c r="L28" s="20">
        <f t="shared" si="1"/>
        <v>76600.07392</v>
      </c>
      <c r="M28" s="20">
        <v>76600073.92</v>
      </c>
    </row>
    <row r="29" spans="1:13" ht="15">
      <c r="A29" s="41" t="s">
        <v>58</v>
      </c>
      <c r="B29" s="13" t="s">
        <v>4</v>
      </c>
      <c r="C29" s="13" t="s">
        <v>7</v>
      </c>
      <c r="D29" s="38">
        <v>305558.3</v>
      </c>
      <c r="E29" s="50">
        <f t="shared" si="2"/>
        <v>368227.14462</v>
      </c>
      <c r="F29" s="48">
        <v>368227144.62</v>
      </c>
      <c r="G29" s="46">
        <f t="shared" si="0"/>
        <v>62668.84461999999</v>
      </c>
      <c r="H29" s="1"/>
      <c r="I29" s="19" t="s">
        <v>139</v>
      </c>
      <c r="J29" s="19" t="s">
        <v>140</v>
      </c>
      <c r="K29" s="20">
        <v>434517480</v>
      </c>
      <c r="L29" s="20">
        <f t="shared" si="1"/>
        <v>368227.14462</v>
      </c>
      <c r="M29" s="20">
        <v>368227144.62</v>
      </c>
    </row>
    <row r="30" spans="1:13" ht="15">
      <c r="A30" s="41" t="s">
        <v>59</v>
      </c>
      <c r="B30" s="13" t="s">
        <v>4</v>
      </c>
      <c r="C30" s="13" t="s">
        <v>13</v>
      </c>
      <c r="D30" s="38">
        <v>1086427.8</v>
      </c>
      <c r="E30" s="50">
        <f t="shared" si="2"/>
        <v>1205423.1294500001</v>
      </c>
      <c r="F30" s="48">
        <v>1205423129.45</v>
      </c>
      <c r="G30" s="46">
        <f t="shared" si="0"/>
        <v>118995.32945000008</v>
      </c>
      <c r="H30" s="1"/>
      <c r="I30" s="19" t="s">
        <v>141</v>
      </c>
      <c r="J30" s="19" t="s">
        <v>142</v>
      </c>
      <c r="K30" s="20">
        <v>1587233148.13</v>
      </c>
      <c r="L30" s="20">
        <f t="shared" si="1"/>
        <v>1205423.1294500001</v>
      </c>
      <c r="M30" s="20">
        <v>1205423129.45</v>
      </c>
    </row>
    <row r="31" spans="1:13" ht="15">
      <c r="A31" s="41" t="s">
        <v>60</v>
      </c>
      <c r="B31" s="13" t="s">
        <v>4</v>
      </c>
      <c r="C31" s="13" t="s">
        <v>14</v>
      </c>
      <c r="D31" s="38">
        <v>3049395.4</v>
      </c>
      <c r="E31" s="50">
        <f t="shared" si="2"/>
        <v>3820564.10502</v>
      </c>
      <c r="F31" s="48">
        <v>3820564105.02</v>
      </c>
      <c r="G31" s="46">
        <f t="shared" si="0"/>
        <v>771168.7050200002</v>
      </c>
      <c r="H31" s="1"/>
      <c r="I31" s="19" t="s">
        <v>143</v>
      </c>
      <c r="J31" s="19" t="s">
        <v>144</v>
      </c>
      <c r="K31" s="20">
        <v>6223146361.31</v>
      </c>
      <c r="L31" s="20">
        <f t="shared" si="1"/>
        <v>3820564.10502</v>
      </c>
      <c r="M31" s="20">
        <v>3820564105.02</v>
      </c>
    </row>
    <row r="32" spans="1:13" ht="30">
      <c r="A32" s="41" t="s">
        <v>61</v>
      </c>
      <c r="B32" s="13" t="s">
        <v>4</v>
      </c>
      <c r="C32" s="13" t="s">
        <v>15</v>
      </c>
      <c r="D32" s="38">
        <v>792214.5</v>
      </c>
      <c r="E32" s="50">
        <f t="shared" si="2"/>
        <v>646186.63186</v>
      </c>
      <c r="F32" s="48">
        <v>646186631.86</v>
      </c>
      <c r="G32" s="46">
        <f t="shared" si="0"/>
        <v>-146027.86814000004</v>
      </c>
      <c r="H32" s="1"/>
      <c r="I32" s="19" t="s">
        <v>145</v>
      </c>
      <c r="J32" s="19" t="s">
        <v>146</v>
      </c>
      <c r="K32" s="20">
        <v>1641628933.52</v>
      </c>
      <c r="L32" s="20">
        <f t="shared" si="1"/>
        <v>646186.63186</v>
      </c>
      <c r="M32" s="20">
        <v>646186631.86</v>
      </c>
    </row>
    <row r="33" spans="1:13" s="28" customFormat="1" ht="28.5">
      <c r="A33" s="40" t="s">
        <v>62</v>
      </c>
      <c r="B33" s="12" t="s">
        <v>5</v>
      </c>
      <c r="C33" s="12"/>
      <c r="D33" s="37">
        <f>SUM(D34:D37)</f>
        <v>1819309.7</v>
      </c>
      <c r="E33" s="47">
        <f t="shared" si="2"/>
        <v>2164833.6501100003</v>
      </c>
      <c r="F33" s="48">
        <v>2164833650.11</v>
      </c>
      <c r="G33" s="49">
        <f t="shared" si="0"/>
        <v>345523.9501100003</v>
      </c>
      <c r="H33" s="25"/>
      <c r="I33" s="26" t="s">
        <v>147</v>
      </c>
      <c r="J33" s="26" t="s">
        <v>148</v>
      </c>
      <c r="K33" s="27">
        <v>3696724412.26</v>
      </c>
      <c r="L33" s="27">
        <f t="shared" si="1"/>
        <v>2164833.6501100003</v>
      </c>
      <c r="M33" s="27">
        <v>2164833650.11</v>
      </c>
    </row>
    <row r="34" spans="1:13" ht="15">
      <c r="A34" s="41" t="s">
        <v>63</v>
      </c>
      <c r="B34" s="13" t="s">
        <v>5</v>
      </c>
      <c r="C34" s="13" t="s">
        <v>12</v>
      </c>
      <c r="D34" s="38">
        <v>398839.7</v>
      </c>
      <c r="E34" s="50">
        <f t="shared" si="2"/>
        <v>547478.01401</v>
      </c>
      <c r="F34" s="48">
        <v>547478014.01</v>
      </c>
      <c r="G34" s="46">
        <f t="shared" si="0"/>
        <v>148638.31401000003</v>
      </c>
      <c r="H34" s="1"/>
      <c r="I34" s="19" t="s">
        <v>149</v>
      </c>
      <c r="J34" s="19" t="s">
        <v>150</v>
      </c>
      <c r="K34" s="20">
        <v>770896017.68</v>
      </c>
      <c r="L34" s="20">
        <f t="shared" si="1"/>
        <v>547478.01401</v>
      </c>
      <c r="M34" s="20">
        <v>547478014.01</v>
      </c>
    </row>
    <row r="35" spans="1:13" ht="15">
      <c r="A35" s="41" t="s">
        <v>64</v>
      </c>
      <c r="B35" s="13" t="s">
        <v>5</v>
      </c>
      <c r="C35" s="13" t="s">
        <v>16</v>
      </c>
      <c r="D35" s="38">
        <v>247309.4</v>
      </c>
      <c r="E35" s="50">
        <f t="shared" si="2"/>
        <v>503126.55071</v>
      </c>
      <c r="F35" s="48">
        <v>503126550.71</v>
      </c>
      <c r="G35" s="46">
        <f t="shared" si="0"/>
        <v>255817.15071</v>
      </c>
      <c r="H35" s="1"/>
      <c r="I35" s="19" t="s">
        <v>151</v>
      </c>
      <c r="J35" s="19" t="s">
        <v>152</v>
      </c>
      <c r="K35" s="20">
        <v>794017118.18</v>
      </c>
      <c r="L35" s="20">
        <f t="shared" si="1"/>
        <v>503126.55071</v>
      </c>
      <c r="M35" s="20">
        <v>503126550.71</v>
      </c>
    </row>
    <row r="36" spans="1:13" ht="15">
      <c r="A36" s="41" t="s">
        <v>65</v>
      </c>
      <c r="B36" s="13" t="s">
        <v>5</v>
      </c>
      <c r="C36" s="13" t="s">
        <v>3</v>
      </c>
      <c r="D36" s="38">
        <v>1034134.8</v>
      </c>
      <c r="E36" s="50">
        <f t="shared" si="2"/>
        <v>974948.70613</v>
      </c>
      <c r="F36" s="48">
        <v>974948706.13</v>
      </c>
      <c r="G36" s="46">
        <f t="shared" si="0"/>
        <v>-59186.0938700001</v>
      </c>
      <c r="H36" s="1"/>
      <c r="I36" s="19" t="s">
        <v>153</v>
      </c>
      <c r="J36" s="19" t="s">
        <v>154</v>
      </c>
      <c r="K36" s="20">
        <v>1927298372.09</v>
      </c>
      <c r="L36" s="20">
        <f t="shared" si="1"/>
        <v>974948.70613</v>
      </c>
      <c r="M36" s="20">
        <v>974948706.13</v>
      </c>
    </row>
    <row r="37" spans="1:13" ht="30">
      <c r="A37" s="41" t="s">
        <v>66</v>
      </c>
      <c r="B37" s="13" t="s">
        <v>5</v>
      </c>
      <c r="C37" s="13" t="s">
        <v>5</v>
      </c>
      <c r="D37" s="38">
        <v>139025.8</v>
      </c>
      <c r="E37" s="50">
        <f t="shared" si="2"/>
        <v>139280.37926</v>
      </c>
      <c r="F37" s="48">
        <v>139280379.26</v>
      </c>
      <c r="G37" s="46">
        <f t="shared" si="0"/>
        <v>254.5792599999986</v>
      </c>
      <c r="H37" s="1"/>
      <c r="I37" s="19" t="s">
        <v>155</v>
      </c>
      <c r="J37" s="19" t="s">
        <v>156</v>
      </c>
      <c r="K37" s="20">
        <v>204512904.31</v>
      </c>
      <c r="L37" s="20">
        <f t="shared" si="1"/>
        <v>139280.37926</v>
      </c>
      <c r="M37" s="20">
        <v>139280379.26</v>
      </c>
    </row>
    <row r="38" spans="1:13" s="28" customFormat="1" ht="14.25">
      <c r="A38" s="40" t="s">
        <v>67</v>
      </c>
      <c r="B38" s="12" t="s">
        <v>6</v>
      </c>
      <c r="C38" s="12"/>
      <c r="D38" s="37">
        <f>SUM(D39:D41)</f>
        <v>58396.7</v>
      </c>
      <c r="E38" s="47">
        <f t="shared" si="2"/>
        <v>50556.53707</v>
      </c>
      <c r="F38" s="48">
        <v>50556537.07</v>
      </c>
      <c r="G38" s="49">
        <f t="shared" si="0"/>
        <v>-7840.162929999999</v>
      </c>
      <c r="H38" s="25"/>
      <c r="I38" s="26" t="s">
        <v>157</v>
      </c>
      <c r="J38" s="26" t="s">
        <v>158</v>
      </c>
      <c r="K38" s="27">
        <v>91710110.91</v>
      </c>
      <c r="L38" s="27">
        <f t="shared" si="1"/>
        <v>50556.53707</v>
      </c>
      <c r="M38" s="27">
        <v>50556537.07</v>
      </c>
    </row>
    <row r="39" spans="1:13" ht="30">
      <c r="A39" s="41" t="s">
        <v>68</v>
      </c>
      <c r="B39" s="13" t="s">
        <v>6</v>
      </c>
      <c r="C39" s="13" t="s">
        <v>16</v>
      </c>
      <c r="D39" s="38">
        <v>2845.2</v>
      </c>
      <c r="E39" s="50">
        <f t="shared" si="2"/>
        <v>522.9543</v>
      </c>
      <c r="F39" s="48">
        <v>522954.3</v>
      </c>
      <c r="G39" s="46">
        <f t="shared" si="0"/>
        <v>-2322.2457</v>
      </c>
      <c r="H39" s="1"/>
      <c r="I39" s="19" t="s">
        <v>159</v>
      </c>
      <c r="J39" s="19" t="s">
        <v>160</v>
      </c>
      <c r="K39" s="20">
        <v>4615196.43</v>
      </c>
      <c r="L39" s="20">
        <f t="shared" si="1"/>
        <v>522.9543</v>
      </c>
      <c r="M39" s="20">
        <v>522954.3</v>
      </c>
    </row>
    <row r="40" spans="1:13" ht="30">
      <c r="A40" s="41" t="s">
        <v>69</v>
      </c>
      <c r="B40" s="13" t="s">
        <v>6</v>
      </c>
      <c r="C40" s="13" t="s">
        <v>3</v>
      </c>
      <c r="D40" s="38">
        <v>74.3</v>
      </c>
      <c r="E40" s="50">
        <v>0</v>
      </c>
      <c r="F40" s="48">
        <v>0</v>
      </c>
      <c r="G40" s="46">
        <f t="shared" si="0"/>
        <v>-74.3</v>
      </c>
      <c r="H40" s="1"/>
      <c r="I40" s="19" t="s">
        <v>161</v>
      </c>
      <c r="J40" s="19" t="s">
        <v>162</v>
      </c>
      <c r="K40" s="20">
        <v>87094914.48</v>
      </c>
      <c r="L40" s="20">
        <f t="shared" si="1"/>
        <v>50033.58277</v>
      </c>
      <c r="M40" s="20">
        <v>50033582.77</v>
      </c>
    </row>
    <row r="41" spans="1:13" ht="30">
      <c r="A41" s="41" t="s">
        <v>40</v>
      </c>
      <c r="B41" s="13" t="s">
        <v>6</v>
      </c>
      <c r="C41" s="13" t="s">
        <v>5</v>
      </c>
      <c r="D41" s="38">
        <v>55477.2</v>
      </c>
      <c r="E41" s="50">
        <f t="shared" si="2"/>
        <v>50033.58277</v>
      </c>
      <c r="F41" s="48">
        <v>50033582.77</v>
      </c>
      <c r="G41" s="46">
        <f t="shared" si="0"/>
        <v>-5443.617229999996</v>
      </c>
      <c r="H41" s="1"/>
      <c r="I41" s="19" t="s">
        <v>163</v>
      </c>
      <c r="J41" s="19" t="s">
        <v>164</v>
      </c>
      <c r="K41" s="20">
        <v>16828021989.02</v>
      </c>
      <c r="L41" s="20">
        <f t="shared" si="1"/>
        <v>11994744.424420001</v>
      </c>
      <c r="M41" s="20">
        <v>11994744424.42</v>
      </c>
    </row>
    <row r="42" spans="1:13" ht="14.25">
      <c r="A42" s="40" t="s">
        <v>41</v>
      </c>
      <c r="B42" s="12" t="s">
        <v>7</v>
      </c>
      <c r="C42" s="12"/>
      <c r="D42" s="37">
        <f>SUM(D43:D49)</f>
        <v>11199573.299999999</v>
      </c>
      <c r="E42" s="47">
        <f t="shared" si="2"/>
        <v>11994744.424420001</v>
      </c>
      <c r="F42" s="48">
        <v>11994744424.42</v>
      </c>
      <c r="G42" s="49">
        <f t="shared" si="0"/>
        <v>795171.1244200021</v>
      </c>
      <c r="H42" s="1"/>
      <c r="I42" s="19" t="s">
        <v>165</v>
      </c>
      <c r="J42" s="19" t="s">
        <v>166</v>
      </c>
      <c r="K42" s="20">
        <v>3567654835.44</v>
      </c>
      <c r="L42" s="20">
        <f t="shared" si="1"/>
        <v>2649553.99545</v>
      </c>
      <c r="M42" s="20">
        <v>2649553995.45</v>
      </c>
    </row>
    <row r="43" spans="1:13" ht="15">
      <c r="A43" s="41" t="s">
        <v>42</v>
      </c>
      <c r="B43" s="13" t="s">
        <v>7</v>
      </c>
      <c r="C43" s="13" t="s">
        <v>12</v>
      </c>
      <c r="D43" s="38">
        <v>2531731.4</v>
      </c>
      <c r="E43" s="50">
        <f t="shared" si="2"/>
        <v>2649553.99545</v>
      </c>
      <c r="F43" s="48">
        <v>2649553995.45</v>
      </c>
      <c r="G43" s="46">
        <f t="shared" si="0"/>
        <v>117822.5954499999</v>
      </c>
      <c r="H43" s="1"/>
      <c r="I43" s="19" t="s">
        <v>167</v>
      </c>
      <c r="J43" s="19" t="s">
        <v>168</v>
      </c>
      <c r="K43" s="20">
        <v>9112190895.21</v>
      </c>
      <c r="L43" s="20">
        <f t="shared" si="1"/>
        <v>6468272.01954</v>
      </c>
      <c r="M43" s="20">
        <v>6468272019.54</v>
      </c>
    </row>
    <row r="44" spans="1:13" ht="15">
      <c r="A44" s="41" t="s">
        <v>43</v>
      </c>
      <c r="B44" s="13" t="s">
        <v>7</v>
      </c>
      <c r="C44" s="13" t="s">
        <v>16</v>
      </c>
      <c r="D44" s="38">
        <v>6909380.7</v>
      </c>
      <c r="E44" s="50">
        <f aca="true" t="shared" si="3" ref="E44:E75">F44/1000</f>
        <v>6468272.01954</v>
      </c>
      <c r="F44" s="48">
        <v>6468272019.54</v>
      </c>
      <c r="G44" s="46">
        <f t="shared" si="0"/>
        <v>-441108.6804600004</v>
      </c>
      <c r="H44" s="1"/>
      <c r="I44" s="19" t="s">
        <v>169</v>
      </c>
      <c r="J44" s="19" t="s">
        <v>170</v>
      </c>
      <c r="K44" s="20">
        <v>1660415140.09</v>
      </c>
      <c r="L44" s="20">
        <f t="shared" si="1"/>
        <v>1149934.24926</v>
      </c>
      <c r="M44" s="20">
        <v>1149934249.26</v>
      </c>
    </row>
    <row r="45" spans="1:13" ht="15">
      <c r="A45" s="42" t="s">
        <v>169</v>
      </c>
      <c r="B45" s="13" t="s">
        <v>7</v>
      </c>
      <c r="C45" s="13" t="s">
        <v>3</v>
      </c>
      <c r="D45" s="38">
        <v>0</v>
      </c>
      <c r="E45" s="50">
        <f t="shared" si="3"/>
        <v>1149934.24926</v>
      </c>
      <c r="F45" s="48">
        <v>1149934249.26</v>
      </c>
      <c r="G45" s="46">
        <f t="shared" si="0"/>
        <v>1149934.24926</v>
      </c>
      <c r="H45" s="1"/>
      <c r="I45" s="19"/>
      <c r="J45" s="19"/>
      <c r="K45" s="20"/>
      <c r="L45" s="20"/>
      <c r="M45" s="20"/>
    </row>
    <row r="46" spans="1:13" ht="28.5">
      <c r="A46" s="41" t="s">
        <v>44</v>
      </c>
      <c r="B46" s="13" t="s">
        <v>7</v>
      </c>
      <c r="C46" s="13" t="s">
        <v>4</v>
      </c>
      <c r="D46" s="38">
        <v>932938</v>
      </c>
      <c r="E46" s="50">
        <f t="shared" si="3"/>
        <v>950631.5388300001</v>
      </c>
      <c r="F46" s="48">
        <v>950631538.83</v>
      </c>
      <c r="G46" s="46">
        <f t="shared" si="0"/>
        <v>17693.538830000092</v>
      </c>
      <c r="H46" s="1"/>
      <c r="I46" s="19" t="s">
        <v>171</v>
      </c>
      <c r="J46" s="19" t="s">
        <v>172</v>
      </c>
      <c r="K46" s="20">
        <v>1452741525</v>
      </c>
      <c r="L46" s="20">
        <f t="shared" si="1"/>
        <v>950631.5388300001</v>
      </c>
      <c r="M46" s="20">
        <v>950631538.83</v>
      </c>
    </row>
    <row r="47" spans="1:13" ht="42.75">
      <c r="A47" s="41" t="s">
        <v>45</v>
      </c>
      <c r="B47" s="13" t="s">
        <v>7</v>
      </c>
      <c r="C47" s="13" t="s">
        <v>5</v>
      </c>
      <c r="D47" s="38">
        <v>49086.6</v>
      </c>
      <c r="E47" s="50">
        <f t="shared" si="3"/>
        <v>54231.888100000004</v>
      </c>
      <c r="F47" s="48">
        <v>54231888.1</v>
      </c>
      <c r="G47" s="46">
        <f t="shared" si="0"/>
        <v>5145.288100000005</v>
      </c>
      <c r="H47" s="1"/>
      <c r="I47" s="19" t="s">
        <v>173</v>
      </c>
      <c r="J47" s="19" t="s">
        <v>174</v>
      </c>
      <c r="K47" s="20">
        <v>76115260</v>
      </c>
      <c r="L47" s="20">
        <f t="shared" si="1"/>
        <v>54231.888100000004</v>
      </c>
      <c r="M47" s="20">
        <v>54231888.1</v>
      </c>
    </row>
    <row r="48" spans="1:13" ht="28.5">
      <c r="A48" s="41" t="s">
        <v>46</v>
      </c>
      <c r="B48" s="13" t="s">
        <v>7</v>
      </c>
      <c r="C48" s="13" t="s">
        <v>7</v>
      </c>
      <c r="D48" s="38">
        <v>215394</v>
      </c>
      <c r="E48" s="50">
        <f t="shared" si="3"/>
        <v>239318.45247</v>
      </c>
      <c r="F48" s="48">
        <v>239318452.47</v>
      </c>
      <c r="G48" s="46">
        <f t="shared" si="0"/>
        <v>23924.45246999999</v>
      </c>
      <c r="H48" s="1"/>
      <c r="I48" s="19" t="s">
        <v>175</v>
      </c>
      <c r="J48" s="19" t="s">
        <v>176</v>
      </c>
      <c r="K48" s="20">
        <v>287970337.89</v>
      </c>
      <c r="L48" s="20">
        <f t="shared" si="1"/>
        <v>239318.45247</v>
      </c>
      <c r="M48" s="20">
        <v>239318452.47</v>
      </c>
    </row>
    <row r="49" spans="1:13" ht="15">
      <c r="A49" s="41" t="s">
        <v>47</v>
      </c>
      <c r="B49" s="13" t="s">
        <v>7</v>
      </c>
      <c r="C49" s="13" t="s">
        <v>14</v>
      </c>
      <c r="D49" s="38">
        <v>561042.6</v>
      </c>
      <c r="E49" s="50">
        <f t="shared" si="3"/>
        <v>482802.28076999995</v>
      </c>
      <c r="F49" s="48">
        <v>482802280.77</v>
      </c>
      <c r="G49" s="46">
        <f t="shared" si="0"/>
        <v>-78240.31923000002</v>
      </c>
      <c r="H49" s="1"/>
      <c r="I49" s="19" t="s">
        <v>177</v>
      </c>
      <c r="J49" s="19" t="s">
        <v>178</v>
      </c>
      <c r="K49" s="20">
        <v>670933995.39</v>
      </c>
      <c r="L49" s="20">
        <f t="shared" si="1"/>
        <v>482802.28076999995</v>
      </c>
      <c r="M49" s="20">
        <v>482802280.77</v>
      </c>
    </row>
    <row r="50" spans="1:13" ht="14.25">
      <c r="A50" s="40" t="s">
        <v>48</v>
      </c>
      <c r="B50" s="12" t="s">
        <v>13</v>
      </c>
      <c r="C50" s="12"/>
      <c r="D50" s="37">
        <f>SUM(D51:D52)</f>
        <v>1715659.4</v>
      </c>
      <c r="E50" s="47">
        <f t="shared" si="3"/>
        <v>1615403.61659</v>
      </c>
      <c r="F50" s="48">
        <v>1615403616.59</v>
      </c>
      <c r="G50" s="49">
        <f t="shared" si="0"/>
        <v>-100255.78340999992</v>
      </c>
      <c r="H50" s="1"/>
      <c r="I50" s="19" t="s">
        <v>179</v>
      </c>
      <c r="J50" s="19" t="s">
        <v>180</v>
      </c>
      <c r="K50" s="20">
        <v>2570501037.71</v>
      </c>
      <c r="L50" s="20">
        <f t="shared" si="1"/>
        <v>1615403.61659</v>
      </c>
      <c r="M50" s="20">
        <v>1615403616.59</v>
      </c>
    </row>
    <row r="51" spans="1:13" ht="15">
      <c r="A51" s="41" t="s">
        <v>49</v>
      </c>
      <c r="B51" s="13" t="s">
        <v>13</v>
      </c>
      <c r="C51" s="13" t="s">
        <v>12</v>
      </c>
      <c r="D51" s="38">
        <v>1640317</v>
      </c>
      <c r="E51" s="50">
        <f t="shared" si="3"/>
        <v>1526246.13786</v>
      </c>
      <c r="F51" s="48">
        <v>1526246137.86</v>
      </c>
      <c r="G51" s="46">
        <f t="shared" si="0"/>
        <v>-114070.8621400001</v>
      </c>
      <c r="H51" s="1"/>
      <c r="I51" s="19" t="s">
        <v>181</v>
      </c>
      <c r="J51" s="19" t="s">
        <v>182</v>
      </c>
      <c r="K51" s="20">
        <v>2422686703.8</v>
      </c>
      <c r="L51" s="20">
        <f t="shared" si="1"/>
        <v>1526246.13786</v>
      </c>
      <c r="M51" s="20">
        <v>1526246137.86</v>
      </c>
    </row>
    <row r="52" spans="1:13" ht="30">
      <c r="A52" s="41" t="s">
        <v>50</v>
      </c>
      <c r="B52" s="13" t="s">
        <v>13</v>
      </c>
      <c r="C52" s="13" t="s">
        <v>4</v>
      </c>
      <c r="D52" s="38">
        <v>75342.4</v>
      </c>
      <c r="E52" s="50">
        <f t="shared" si="3"/>
        <v>89157.47873</v>
      </c>
      <c r="F52" s="48">
        <v>89157478.73</v>
      </c>
      <c r="G52" s="46">
        <f t="shared" si="0"/>
        <v>13815.078730000008</v>
      </c>
      <c r="H52" s="1"/>
      <c r="I52" s="19" t="s">
        <v>183</v>
      </c>
      <c r="J52" s="19" t="s">
        <v>184</v>
      </c>
      <c r="K52" s="20">
        <v>147814333.91</v>
      </c>
      <c r="L52" s="20">
        <f t="shared" si="1"/>
        <v>89157.47873</v>
      </c>
      <c r="M52" s="20">
        <v>89157478.73</v>
      </c>
    </row>
    <row r="53" spans="1:13" ht="14.25">
      <c r="A53" s="40" t="s">
        <v>51</v>
      </c>
      <c r="B53" s="12" t="s">
        <v>14</v>
      </c>
      <c r="C53" s="12"/>
      <c r="D53" s="37">
        <f>SUM(D54:D59)</f>
        <v>6160363.3</v>
      </c>
      <c r="E53" s="47">
        <f t="shared" si="3"/>
        <v>2217603.35456</v>
      </c>
      <c r="F53" s="48">
        <v>2217603354.56</v>
      </c>
      <c r="G53" s="49">
        <f t="shared" si="0"/>
        <v>-3942759.94544</v>
      </c>
      <c r="H53" s="1"/>
      <c r="I53" s="19" t="s">
        <v>185</v>
      </c>
      <c r="J53" s="19" t="s">
        <v>186</v>
      </c>
      <c r="K53" s="20">
        <v>14263106478.95</v>
      </c>
      <c r="L53" s="20">
        <f t="shared" si="1"/>
        <v>9678983.02758</v>
      </c>
      <c r="M53" s="20">
        <v>9678983027.58</v>
      </c>
    </row>
    <row r="54" spans="1:13" ht="15">
      <c r="A54" s="41" t="s">
        <v>52</v>
      </c>
      <c r="B54" s="13" t="s">
        <v>14</v>
      </c>
      <c r="C54" s="13" t="s">
        <v>12</v>
      </c>
      <c r="D54" s="38">
        <v>1561820.6</v>
      </c>
      <c r="E54" s="50">
        <f t="shared" si="3"/>
        <v>1344048.4788900001</v>
      </c>
      <c r="F54" s="48">
        <v>1344048478.89</v>
      </c>
      <c r="G54" s="46">
        <f t="shared" si="0"/>
        <v>-217772.12110999995</v>
      </c>
      <c r="H54" s="1"/>
      <c r="I54" s="19" t="s">
        <v>187</v>
      </c>
      <c r="J54" s="19" t="s">
        <v>188</v>
      </c>
      <c r="K54" s="20">
        <v>2124441792.36</v>
      </c>
      <c r="L54" s="20">
        <f t="shared" si="1"/>
        <v>1344048.4788900001</v>
      </c>
      <c r="M54" s="20">
        <v>1344048478.89</v>
      </c>
    </row>
    <row r="55" spans="1:13" ht="15">
      <c r="A55" s="41" t="s">
        <v>53</v>
      </c>
      <c r="B55" s="13" t="s">
        <v>14</v>
      </c>
      <c r="C55" s="13" t="s">
        <v>16</v>
      </c>
      <c r="D55" s="38">
        <v>96116.7</v>
      </c>
      <c r="E55" s="50">
        <f t="shared" si="3"/>
        <v>131942.62259</v>
      </c>
      <c r="F55" s="48">
        <v>131942622.59</v>
      </c>
      <c r="G55" s="46">
        <f t="shared" si="0"/>
        <v>35825.92259000002</v>
      </c>
      <c r="H55" s="1"/>
      <c r="I55" s="19" t="s">
        <v>189</v>
      </c>
      <c r="J55" s="19" t="s">
        <v>190</v>
      </c>
      <c r="K55" s="20">
        <v>209657215</v>
      </c>
      <c r="L55" s="20">
        <f t="shared" si="1"/>
        <v>131942.62259</v>
      </c>
      <c r="M55" s="20">
        <v>131942622.59</v>
      </c>
    </row>
    <row r="56" spans="1:13" ht="15">
      <c r="A56" s="41" t="s">
        <v>20</v>
      </c>
      <c r="B56" s="13" t="s">
        <v>14</v>
      </c>
      <c r="C56" s="13" t="s">
        <v>4</v>
      </c>
      <c r="D56" s="38">
        <v>24480.1</v>
      </c>
      <c r="E56" s="50">
        <f t="shared" si="3"/>
        <v>32784.07985</v>
      </c>
      <c r="F56" s="48">
        <v>32784079.85</v>
      </c>
      <c r="G56" s="46">
        <f t="shared" si="0"/>
        <v>8303.979850000003</v>
      </c>
      <c r="H56" s="1"/>
      <c r="I56" s="19" t="s">
        <v>191</v>
      </c>
      <c r="J56" s="19" t="s">
        <v>192</v>
      </c>
      <c r="K56" s="20">
        <v>47577686</v>
      </c>
      <c r="L56" s="20">
        <f t="shared" si="1"/>
        <v>32784.07985</v>
      </c>
      <c r="M56" s="20">
        <v>32784079.85</v>
      </c>
    </row>
    <row r="57" spans="1:13" ht="15">
      <c r="A57" s="41" t="s">
        <v>21</v>
      </c>
      <c r="B57" s="13" t="s">
        <v>14</v>
      </c>
      <c r="C57" s="13" t="s">
        <v>5</v>
      </c>
      <c r="D57" s="38">
        <v>133342.9</v>
      </c>
      <c r="E57" s="50">
        <f t="shared" si="3"/>
        <v>134485.07324</v>
      </c>
      <c r="F57" s="48">
        <v>134485073.24</v>
      </c>
      <c r="G57" s="46">
        <f t="shared" si="0"/>
        <v>1142.1732400000037</v>
      </c>
      <c r="H57" s="1"/>
      <c r="I57" s="19" t="s">
        <v>193</v>
      </c>
      <c r="J57" s="19" t="s">
        <v>194</v>
      </c>
      <c r="K57" s="20">
        <v>201074198</v>
      </c>
      <c r="L57" s="20">
        <f t="shared" si="1"/>
        <v>134485.07324</v>
      </c>
      <c r="M57" s="20">
        <v>134485073.24</v>
      </c>
    </row>
    <row r="58" spans="1:13" ht="45">
      <c r="A58" s="41" t="s">
        <v>22</v>
      </c>
      <c r="B58" s="13" t="s">
        <v>14</v>
      </c>
      <c r="C58" s="13" t="s">
        <v>6</v>
      </c>
      <c r="D58" s="38">
        <v>99100</v>
      </c>
      <c r="E58" s="50">
        <f t="shared" si="3"/>
        <v>100300</v>
      </c>
      <c r="F58" s="48">
        <v>100300000</v>
      </c>
      <c r="G58" s="46">
        <f t="shared" si="0"/>
        <v>1200</v>
      </c>
      <c r="H58" s="1"/>
      <c r="I58" s="19" t="s">
        <v>195</v>
      </c>
      <c r="J58" s="19" t="s">
        <v>196</v>
      </c>
      <c r="K58" s="20">
        <v>133042000</v>
      </c>
      <c r="L58" s="20">
        <f t="shared" si="1"/>
        <v>100300</v>
      </c>
      <c r="M58" s="20">
        <v>100300000</v>
      </c>
    </row>
    <row r="59" spans="1:13" ht="28.5">
      <c r="A59" s="41" t="s">
        <v>23</v>
      </c>
      <c r="B59" s="13" t="s">
        <v>14</v>
      </c>
      <c r="C59" s="13" t="s">
        <v>14</v>
      </c>
      <c r="D59" s="38">
        <v>4245503</v>
      </c>
      <c r="E59" s="50">
        <f t="shared" si="3"/>
        <v>474043.09999</v>
      </c>
      <c r="F59" s="48">
        <v>474043099.99</v>
      </c>
      <c r="G59" s="46">
        <f t="shared" si="0"/>
        <v>-3771459.90001</v>
      </c>
      <c r="H59" s="1"/>
      <c r="I59" s="19" t="s">
        <v>197</v>
      </c>
      <c r="J59" s="19" t="s">
        <v>198</v>
      </c>
      <c r="K59" s="20">
        <v>11547313587.59</v>
      </c>
      <c r="L59" s="20">
        <f t="shared" si="1"/>
        <v>7935422.773010001</v>
      </c>
      <c r="M59" s="20">
        <v>7935422773.01</v>
      </c>
    </row>
    <row r="60" spans="1:13" ht="14.25">
      <c r="A60" s="40" t="s">
        <v>71</v>
      </c>
      <c r="B60" s="12" t="s">
        <v>8</v>
      </c>
      <c r="C60" s="12"/>
      <c r="D60" s="37">
        <f>SUM(D61:D65)</f>
        <v>6584869.600000001</v>
      </c>
      <c r="E60" s="47">
        <f t="shared" si="3"/>
        <v>9934573.429629998</v>
      </c>
      <c r="F60" s="48">
        <v>9934573429.63</v>
      </c>
      <c r="G60" s="49">
        <f t="shared" si="0"/>
        <v>3349703.8296299977</v>
      </c>
      <c r="H60" s="1"/>
      <c r="I60" s="19" t="s">
        <v>199</v>
      </c>
      <c r="J60" s="19" t="s">
        <v>200</v>
      </c>
      <c r="K60" s="20">
        <v>13851469615.3</v>
      </c>
      <c r="L60" s="20">
        <f t="shared" si="1"/>
        <v>9934573.429629998</v>
      </c>
      <c r="M60" s="20">
        <v>9934573429.63</v>
      </c>
    </row>
    <row r="61" spans="1:13" ht="15">
      <c r="A61" s="41" t="s">
        <v>72</v>
      </c>
      <c r="B61" s="13" t="s">
        <v>8</v>
      </c>
      <c r="C61" s="13" t="s">
        <v>12</v>
      </c>
      <c r="D61" s="38">
        <v>161679.3</v>
      </c>
      <c r="E61" s="50">
        <f t="shared" si="3"/>
        <v>227377.30383000002</v>
      </c>
      <c r="F61" s="48">
        <v>227377303.83</v>
      </c>
      <c r="G61" s="46">
        <f t="shared" si="0"/>
        <v>65698.00383000003</v>
      </c>
      <c r="H61" s="1"/>
      <c r="I61" s="19" t="s">
        <v>201</v>
      </c>
      <c r="J61" s="19" t="s">
        <v>202</v>
      </c>
      <c r="K61" s="20">
        <v>318592537.62</v>
      </c>
      <c r="L61" s="20">
        <f t="shared" si="1"/>
        <v>227377.30383000002</v>
      </c>
      <c r="M61" s="20">
        <v>227377303.83</v>
      </c>
    </row>
    <row r="62" spans="1:13" ht="15">
      <c r="A62" s="41" t="s">
        <v>73</v>
      </c>
      <c r="B62" s="13" t="s">
        <v>8</v>
      </c>
      <c r="C62" s="13" t="s">
        <v>16</v>
      </c>
      <c r="D62" s="38">
        <v>1143603.4</v>
      </c>
      <c r="E62" s="50">
        <f t="shared" si="3"/>
        <v>1185703.48109</v>
      </c>
      <c r="F62" s="48">
        <v>1185703481.09</v>
      </c>
      <c r="G62" s="46">
        <f t="shared" si="0"/>
        <v>42100.08108999999</v>
      </c>
      <c r="H62" s="1"/>
      <c r="I62" s="19" t="s">
        <v>203</v>
      </c>
      <c r="J62" s="19" t="s">
        <v>204</v>
      </c>
      <c r="K62" s="20">
        <v>1762880100</v>
      </c>
      <c r="L62" s="20">
        <f t="shared" si="1"/>
        <v>1185703.48109</v>
      </c>
      <c r="M62" s="20">
        <v>1185703481.09</v>
      </c>
    </row>
    <row r="63" spans="1:13" ht="15">
      <c r="A63" s="41" t="s">
        <v>74</v>
      </c>
      <c r="B63" s="13" t="s">
        <v>8</v>
      </c>
      <c r="C63" s="13" t="s">
        <v>3</v>
      </c>
      <c r="D63" s="38">
        <v>4165699.1</v>
      </c>
      <c r="E63" s="50">
        <f t="shared" si="3"/>
        <v>7372475.168149999</v>
      </c>
      <c r="F63" s="48">
        <v>7372475168.15</v>
      </c>
      <c r="G63" s="46">
        <f t="shared" si="0"/>
        <v>3206776.0681499992</v>
      </c>
      <c r="H63" s="1"/>
      <c r="I63" s="19" t="s">
        <v>205</v>
      </c>
      <c r="J63" s="19" t="s">
        <v>206</v>
      </c>
      <c r="K63" s="20">
        <v>9881702215.79</v>
      </c>
      <c r="L63" s="20">
        <f t="shared" si="1"/>
        <v>7372475.168149999</v>
      </c>
      <c r="M63" s="20">
        <v>7372475168.15</v>
      </c>
    </row>
    <row r="64" spans="1:13" ht="15">
      <c r="A64" s="41" t="s">
        <v>75</v>
      </c>
      <c r="B64" s="13" t="s">
        <v>8</v>
      </c>
      <c r="C64" s="13" t="s">
        <v>4</v>
      </c>
      <c r="D64" s="38">
        <v>1021152.9</v>
      </c>
      <c r="E64" s="50">
        <f t="shared" si="3"/>
        <v>1037231.77967</v>
      </c>
      <c r="F64" s="48">
        <v>1037231779.67</v>
      </c>
      <c r="G64" s="46">
        <f t="shared" si="0"/>
        <v>16078.879669999937</v>
      </c>
      <c r="H64" s="1"/>
      <c r="I64" s="19" t="s">
        <v>207</v>
      </c>
      <c r="J64" s="19" t="s">
        <v>208</v>
      </c>
      <c r="K64" s="20">
        <v>1708591961.89</v>
      </c>
      <c r="L64" s="20">
        <f t="shared" si="1"/>
        <v>1037231.77967</v>
      </c>
      <c r="M64" s="20">
        <v>1037231779.67</v>
      </c>
    </row>
    <row r="65" spans="1:13" ht="30">
      <c r="A65" s="41" t="s">
        <v>76</v>
      </c>
      <c r="B65" s="13" t="s">
        <v>8</v>
      </c>
      <c r="C65" s="13" t="s">
        <v>6</v>
      </c>
      <c r="D65" s="38">
        <v>92734.9</v>
      </c>
      <c r="E65" s="50">
        <f t="shared" si="3"/>
        <v>111785.69689</v>
      </c>
      <c r="F65" s="48">
        <v>111785696.89</v>
      </c>
      <c r="G65" s="46">
        <f t="shared" si="0"/>
        <v>19050.796890000012</v>
      </c>
      <c r="H65" s="1"/>
      <c r="I65" s="19" t="s">
        <v>209</v>
      </c>
      <c r="J65" s="19" t="s">
        <v>210</v>
      </c>
      <c r="K65" s="20">
        <v>179702800</v>
      </c>
      <c r="L65" s="20">
        <f t="shared" si="1"/>
        <v>111785.69689</v>
      </c>
      <c r="M65" s="20">
        <v>111785696.89</v>
      </c>
    </row>
    <row r="66" spans="1:13" s="28" customFormat="1" ht="14.25">
      <c r="A66" s="40" t="s">
        <v>77</v>
      </c>
      <c r="B66" s="12" t="s">
        <v>10</v>
      </c>
      <c r="C66" s="12"/>
      <c r="D66" s="37">
        <f>SUM(D67:D70)</f>
        <v>447973.5</v>
      </c>
      <c r="E66" s="47">
        <f t="shared" si="3"/>
        <v>596517.49642</v>
      </c>
      <c r="F66" s="48">
        <v>596517496.42</v>
      </c>
      <c r="G66" s="49">
        <f t="shared" si="0"/>
        <v>148543.99641999998</v>
      </c>
      <c r="H66" s="25"/>
      <c r="I66" s="26" t="s">
        <v>211</v>
      </c>
      <c r="J66" s="26" t="s">
        <v>212</v>
      </c>
      <c r="K66" s="27">
        <v>1191998132.66</v>
      </c>
      <c r="L66" s="27">
        <f t="shared" si="1"/>
        <v>596517.49642</v>
      </c>
      <c r="M66" s="27">
        <v>596517496.42</v>
      </c>
    </row>
    <row r="67" spans="1:13" ht="15">
      <c r="A67" s="41" t="s">
        <v>78</v>
      </c>
      <c r="B67" s="13" t="s">
        <v>10</v>
      </c>
      <c r="C67" s="13" t="s">
        <v>12</v>
      </c>
      <c r="D67" s="38">
        <v>173640</v>
      </c>
      <c r="E67" s="50">
        <f t="shared" si="3"/>
        <v>320247.22852</v>
      </c>
      <c r="F67" s="48">
        <v>320247228.52</v>
      </c>
      <c r="G67" s="46">
        <f t="shared" si="0"/>
        <v>146607.22852</v>
      </c>
      <c r="H67" s="1"/>
      <c r="I67" s="19" t="s">
        <v>213</v>
      </c>
      <c r="J67" s="19" t="s">
        <v>214</v>
      </c>
      <c r="K67" s="20">
        <v>618906349.17</v>
      </c>
      <c r="L67" s="20">
        <f t="shared" si="1"/>
        <v>320247.22852</v>
      </c>
      <c r="M67" s="20">
        <v>320247228.52</v>
      </c>
    </row>
    <row r="68" spans="1:13" ht="15">
      <c r="A68" s="41" t="s">
        <v>79</v>
      </c>
      <c r="B68" s="13" t="s">
        <v>10</v>
      </c>
      <c r="C68" s="13" t="s">
        <v>16</v>
      </c>
      <c r="D68" s="38">
        <v>159934.4</v>
      </c>
      <c r="E68" s="50">
        <f t="shared" si="3"/>
        <v>150598.74591</v>
      </c>
      <c r="F68" s="48">
        <v>150598745.91</v>
      </c>
      <c r="G68" s="46">
        <f t="shared" si="0"/>
        <v>-9335.654089999996</v>
      </c>
      <c r="H68" s="1"/>
      <c r="I68" s="19" t="s">
        <v>215</v>
      </c>
      <c r="J68" s="19" t="s">
        <v>216</v>
      </c>
      <c r="K68" s="20">
        <v>355095196.96</v>
      </c>
      <c r="L68" s="20">
        <f t="shared" si="1"/>
        <v>150598.74591</v>
      </c>
      <c r="M68" s="20">
        <v>150598745.91</v>
      </c>
    </row>
    <row r="69" spans="1:13" ht="15">
      <c r="A69" s="41" t="s">
        <v>80</v>
      </c>
      <c r="B69" s="13" t="s">
        <v>10</v>
      </c>
      <c r="C69" s="13" t="s">
        <v>3</v>
      </c>
      <c r="D69" s="38">
        <v>65122.3</v>
      </c>
      <c r="E69" s="50">
        <f t="shared" si="3"/>
        <v>65279.35</v>
      </c>
      <c r="F69" s="48">
        <v>65279350</v>
      </c>
      <c r="G69" s="46">
        <f t="shared" si="0"/>
        <v>157.04999999999563</v>
      </c>
      <c r="H69" s="1"/>
      <c r="I69" s="19" t="s">
        <v>217</v>
      </c>
      <c r="J69" s="19" t="s">
        <v>218</v>
      </c>
      <c r="K69" s="20">
        <v>95038200</v>
      </c>
      <c r="L69" s="20">
        <f t="shared" si="1"/>
        <v>65279.35</v>
      </c>
      <c r="M69" s="20">
        <v>65279350</v>
      </c>
    </row>
    <row r="70" spans="1:13" ht="30">
      <c r="A70" s="41" t="s">
        <v>81</v>
      </c>
      <c r="B70" s="13" t="s">
        <v>10</v>
      </c>
      <c r="C70" s="13" t="s">
        <v>5</v>
      </c>
      <c r="D70" s="38">
        <v>49276.8</v>
      </c>
      <c r="E70" s="50">
        <f t="shared" si="3"/>
        <v>60392.17199</v>
      </c>
      <c r="F70" s="48">
        <v>60392171.99</v>
      </c>
      <c r="G70" s="46">
        <f t="shared" si="0"/>
        <v>11115.37199</v>
      </c>
      <c r="H70" s="1"/>
      <c r="I70" s="19" t="s">
        <v>219</v>
      </c>
      <c r="J70" s="19" t="s">
        <v>220</v>
      </c>
      <c r="K70" s="20">
        <v>122958386.53</v>
      </c>
      <c r="L70" s="20">
        <f t="shared" si="1"/>
        <v>60392.17199</v>
      </c>
      <c r="M70" s="20">
        <v>60392171.99</v>
      </c>
    </row>
    <row r="71" spans="1:13" ht="28.5">
      <c r="A71" s="40" t="s">
        <v>82</v>
      </c>
      <c r="B71" s="12" t="s">
        <v>15</v>
      </c>
      <c r="C71" s="12"/>
      <c r="D71" s="37">
        <f>SUM(D72:D74)</f>
        <v>236782.8</v>
      </c>
      <c r="E71" s="47">
        <f t="shared" si="3"/>
        <v>258107.90344</v>
      </c>
      <c r="F71" s="48">
        <v>258107903.44</v>
      </c>
      <c r="G71" s="49">
        <f aca="true" t="shared" si="4" ref="G71:G78">E71-D71</f>
        <v>21325.103440000006</v>
      </c>
      <c r="H71" s="1"/>
      <c r="I71" s="19" t="s">
        <v>221</v>
      </c>
      <c r="J71" s="19" t="s">
        <v>222</v>
      </c>
      <c r="K71" s="20">
        <v>403023279.85</v>
      </c>
      <c r="L71" s="20">
        <f t="shared" si="1"/>
        <v>258107.90344</v>
      </c>
      <c r="M71" s="20">
        <v>258107903.44</v>
      </c>
    </row>
    <row r="72" spans="1:13" ht="15">
      <c r="A72" s="41" t="s">
        <v>83</v>
      </c>
      <c r="B72" s="13" t="s">
        <v>15</v>
      </c>
      <c r="C72" s="13" t="s">
        <v>12</v>
      </c>
      <c r="D72" s="38">
        <v>69232.7</v>
      </c>
      <c r="E72" s="50">
        <f t="shared" si="3"/>
        <v>90655.36222</v>
      </c>
      <c r="F72" s="48">
        <v>90655362.22</v>
      </c>
      <c r="G72" s="46">
        <f t="shared" si="4"/>
        <v>21422.66222</v>
      </c>
      <c r="H72" s="1"/>
      <c r="I72" s="19" t="s">
        <v>223</v>
      </c>
      <c r="J72" s="19" t="s">
        <v>224</v>
      </c>
      <c r="K72" s="20">
        <v>176134467</v>
      </c>
      <c r="L72" s="20">
        <f aca="true" t="shared" si="5" ref="L72:L82">M72/1000</f>
        <v>90655.36222</v>
      </c>
      <c r="M72" s="20">
        <v>90655362.22</v>
      </c>
    </row>
    <row r="73" spans="1:13" ht="15">
      <c r="A73" s="41" t="s">
        <v>84</v>
      </c>
      <c r="B73" s="13" t="s">
        <v>15</v>
      </c>
      <c r="C73" s="13" t="s">
        <v>16</v>
      </c>
      <c r="D73" s="38">
        <v>145769.6</v>
      </c>
      <c r="E73" s="50">
        <f t="shared" si="3"/>
        <v>148602.47784</v>
      </c>
      <c r="F73" s="48">
        <v>148602477.84</v>
      </c>
      <c r="G73" s="46">
        <f t="shared" si="4"/>
        <v>2832.877840000001</v>
      </c>
      <c r="H73" s="1"/>
      <c r="I73" s="19" t="s">
        <v>225</v>
      </c>
      <c r="J73" s="19" t="s">
        <v>226</v>
      </c>
      <c r="K73" s="20">
        <v>198323028.85</v>
      </c>
      <c r="L73" s="20">
        <f t="shared" si="5"/>
        <v>148602.47784</v>
      </c>
      <c r="M73" s="20">
        <v>148602477.84</v>
      </c>
    </row>
    <row r="74" spans="1:13" ht="30">
      <c r="A74" s="41" t="s">
        <v>85</v>
      </c>
      <c r="B74" s="13" t="s">
        <v>15</v>
      </c>
      <c r="C74" s="13" t="s">
        <v>4</v>
      </c>
      <c r="D74" s="38">
        <v>21780.5</v>
      </c>
      <c r="E74" s="50">
        <f t="shared" si="3"/>
        <v>18850.06338</v>
      </c>
      <c r="F74" s="48">
        <v>18850063.38</v>
      </c>
      <c r="G74" s="46">
        <f t="shared" si="4"/>
        <v>-2930.4366200000004</v>
      </c>
      <c r="H74" s="1"/>
      <c r="I74" s="19" t="s">
        <v>227</v>
      </c>
      <c r="J74" s="19" t="s">
        <v>228</v>
      </c>
      <c r="K74" s="20">
        <v>28565784</v>
      </c>
      <c r="L74" s="20">
        <f t="shared" si="5"/>
        <v>18850.06338</v>
      </c>
      <c r="M74" s="20">
        <v>18850063.38</v>
      </c>
    </row>
    <row r="75" spans="1:13" ht="42.75">
      <c r="A75" s="40" t="s">
        <v>0</v>
      </c>
      <c r="B75" s="12" t="s">
        <v>9</v>
      </c>
      <c r="C75" s="12"/>
      <c r="D75" s="37">
        <f>SUM(D76)</f>
        <v>1073132</v>
      </c>
      <c r="E75" s="47">
        <f t="shared" si="3"/>
        <v>851725.03552</v>
      </c>
      <c r="F75" s="54">
        <v>851725035.52</v>
      </c>
      <c r="G75" s="49">
        <f t="shared" si="4"/>
        <v>-221406.96447999997</v>
      </c>
      <c r="H75" s="1"/>
      <c r="I75" s="19" t="s">
        <v>229</v>
      </c>
      <c r="J75" s="19" t="s">
        <v>230</v>
      </c>
      <c r="K75" s="20">
        <v>1336924541.6</v>
      </c>
      <c r="L75" s="20">
        <f t="shared" si="5"/>
        <v>851725.03552</v>
      </c>
      <c r="M75" s="20">
        <v>851725035.52</v>
      </c>
    </row>
    <row r="76" spans="1:13" ht="30">
      <c r="A76" s="41" t="s">
        <v>1</v>
      </c>
      <c r="B76" s="13" t="s">
        <v>9</v>
      </c>
      <c r="C76" s="13" t="s">
        <v>12</v>
      </c>
      <c r="D76" s="38">
        <v>1073132</v>
      </c>
      <c r="E76" s="50">
        <f>F76/1000</f>
        <v>851725.03552</v>
      </c>
      <c r="F76" s="48">
        <v>851725035.52</v>
      </c>
      <c r="G76" s="46">
        <f t="shared" si="4"/>
        <v>-221406.96447999997</v>
      </c>
      <c r="H76" s="1"/>
      <c r="I76" s="19" t="s">
        <v>231</v>
      </c>
      <c r="J76" s="19" t="s">
        <v>232</v>
      </c>
      <c r="K76" s="20">
        <v>1336924541.6</v>
      </c>
      <c r="L76" s="20">
        <f t="shared" si="5"/>
        <v>851725.03552</v>
      </c>
      <c r="M76" s="20">
        <v>851725035.52</v>
      </c>
    </row>
    <row r="77" spans="1:13" s="5" customFormat="1" ht="66" customHeight="1">
      <c r="A77" s="44" t="s">
        <v>233</v>
      </c>
      <c r="B77" s="12" t="s">
        <v>11</v>
      </c>
      <c r="C77" s="12" t="s">
        <v>91</v>
      </c>
      <c r="D77" s="37">
        <f>D78</f>
        <v>150</v>
      </c>
      <c r="E77" s="47">
        <f>F77/1000</f>
        <v>0</v>
      </c>
      <c r="F77" s="54">
        <v>0</v>
      </c>
      <c r="G77" s="49">
        <f t="shared" si="4"/>
        <v>-150</v>
      </c>
      <c r="H77" s="4"/>
      <c r="I77" s="24" t="s">
        <v>233</v>
      </c>
      <c r="J77" s="24" t="s">
        <v>234</v>
      </c>
      <c r="K77" s="21">
        <v>9263559.4</v>
      </c>
      <c r="L77" s="21">
        <f t="shared" si="5"/>
        <v>0</v>
      </c>
      <c r="M77" s="21">
        <v>0</v>
      </c>
    </row>
    <row r="78" spans="1:13" ht="24" customHeight="1">
      <c r="A78" s="41" t="s">
        <v>92</v>
      </c>
      <c r="B78" s="12" t="s">
        <v>11</v>
      </c>
      <c r="C78" s="13" t="s">
        <v>16</v>
      </c>
      <c r="D78" s="38">
        <v>150</v>
      </c>
      <c r="E78" s="50">
        <f>F78/1000</f>
        <v>0</v>
      </c>
      <c r="F78" s="48">
        <v>0</v>
      </c>
      <c r="G78" s="46">
        <f t="shared" si="4"/>
        <v>-150</v>
      </c>
      <c r="H78" s="1"/>
      <c r="I78" s="19" t="s">
        <v>235</v>
      </c>
      <c r="J78" s="19" t="s">
        <v>236</v>
      </c>
      <c r="K78" s="20">
        <v>0</v>
      </c>
      <c r="L78" s="20">
        <f t="shared" si="5"/>
        <v>0</v>
      </c>
      <c r="M78" s="20">
        <v>0</v>
      </c>
    </row>
    <row r="79" spans="1:13" s="1" customFormat="1" ht="15">
      <c r="A79" s="7"/>
      <c r="F79" s="45"/>
      <c r="I79" s="19" t="s">
        <v>92</v>
      </c>
      <c r="J79" s="19" t="s">
        <v>237</v>
      </c>
      <c r="K79" s="20">
        <v>8468800</v>
      </c>
      <c r="L79" s="20">
        <f t="shared" si="5"/>
        <v>0</v>
      </c>
      <c r="M79" s="20">
        <v>0</v>
      </c>
    </row>
    <row r="80" spans="1:13" s="1" customFormat="1" ht="28.5">
      <c r="A80" s="8"/>
      <c r="B80" s="14"/>
      <c r="C80" s="14"/>
      <c r="D80" s="18"/>
      <c r="E80"/>
      <c r="F80" s="22"/>
      <c r="G80" s="32"/>
      <c r="I80" s="19" t="s">
        <v>238</v>
      </c>
      <c r="J80" s="19" t="s">
        <v>239</v>
      </c>
      <c r="K80" s="20">
        <v>794759.4</v>
      </c>
      <c r="L80" s="20">
        <f t="shared" si="5"/>
        <v>0</v>
      </c>
      <c r="M80" s="20">
        <v>0</v>
      </c>
    </row>
    <row r="81" spans="1:13" s="1" customFormat="1" ht="28.5">
      <c r="A81" s="8"/>
      <c r="B81" s="15"/>
      <c r="C81" s="15"/>
      <c r="D81" s="18"/>
      <c r="E81"/>
      <c r="F81" s="22"/>
      <c r="G81" s="32"/>
      <c r="I81" s="19" t="s">
        <v>240</v>
      </c>
      <c r="J81" s="19" t="s">
        <v>241</v>
      </c>
      <c r="K81" s="20">
        <v>-4773361448.49</v>
      </c>
      <c r="L81" s="20">
        <f t="shared" si="5"/>
        <v>4017085.24364</v>
      </c>
      <c r="M81" s="20">
        <v>4017085243.64</v>
      </c>
    </row>
    <row r="82" spans="2:13" ht="14.25">
      <c r="B82" s="15"/>
      <c r="C82" s="15"/>
      <c r="D82" s="8"/>
      <c r="E82"/>
      <c r="F82" s="22"/>
      <c r="G82" s="32"/>
      <c r="I82" s="19" t="s">
        <v>242</v>
      </c>
      <c r="J82" s="19" t="s">
        <v>243</v>
      </c>
      <c r="K82" s="20">
        <v>75853704764.61</v>
      </c>
      <c r="L82" s="20">
        <f t="shared" si="5"/>
        <v>50964058.414519995</v>
      </c>
      <c r="M82" s="20">
        <v>50964058414.52</v>
      </c>
    </row>
  </sheetData>
  <sheetProtection/>
  <mergeCells count="1">
    <mergeCell ref="A1:E1"/>
  </mergeCells>
  <printOptions/>
  <pageMargins left="0.6299212598425197" right="0.5905511811023623" top="0.5118110236220472" bottom="0.5118110236220472" header="0.31496062992125984" footer="0.4330708661417323"/>
  <pageSetup firstPageNumber="247" useFirstPageNumber="1" fitToHeight="3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светлана</cp:lastModifiedBy>
  <cp:lastPrinted>2016-11-25T07:35:40Z</cp:lastPrinted>
  <dcterms:created xsi:type="dcterms:W3CDTF">2014-03-14T11:08:18Z</dcterms:created>
  <dcterms:modified xsi:type="dcterms:W3CDTF">2017-10-29T15:30:22Z</dcterms:modified>
  <cp:category/>
  <cp:version/>
  <cp:contentType/>
  <cp:contentStatus/>
</cp:coreProperties>
</file>